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f4d322ec1a5629e5/Desktop/"/>
    </mc:Choice>
  </mc:AlternateContent>
  <xr:revisionPtr revIDLastSave="0" documentId="8_{B4663E9C-1DCC-4D07-BDDB-5B5DF5CFF0F8}" xr6:coauthVersionLast="47" xr6:coauthVersionMax="47" xr10:uidLastSave="{00000000-0000-0000-0000-000000000000}"/>
  <bookViews>
    <workbookView xWindow="-108" yWindow="-108" windowWidth="23256" windowHeight="13896" xr2:uid="{00000000-000D-0000-FFFF-FFFF00000000}"/>
  </bookViews>
  <sheets>
    <sheet name="Project Details" sheetId="1" r:id="rId1"/>
    <sheet name="Profit and Loss Statement" sheetId="2" r:id="rId2"/>
    <sheet name="Balance Sheet ITC Ltd" sheetId="3" r:id="rId3"/>
    <sheet name="Cash Flow Statement" sheetId="4" r:id="rId4"/>
    <sheet name="Snapshots from Annual Report" sheetId="5" r:id="rId5"/>
    <sheet name="Horizontal Analysis of P&amp;L" sheetId="6" r:id="rId6"/>
    <sheet name="Horizontal Analysis of BS" sheetId="7" r:id="rId7"/>
    <sheet name="Common Size P&amp;L" sheetId="8" r:id="rId8"/>
    <sheet name="Common Size BS" sheetId="9" r:id="rId9"/>
    <sheet name="Ratio Analysis" sheetId="10" r:id="rId10"/>
    <sheet name="DuPont Analysis" sheetId="11" r:id="rId11"/>
    <sheet name="INTERPRETATION"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 i="11" l="1"/>
  <c r="F14" i="11"/>
  <c r="E14" i="11"/>
  <c r="D14" i="11"/>
  <c r="C14" i="11"/>
  <c r="G10" i="11"/>
  <c r="F10" i="11"/>
  <c r="E10" i="11"/>
  <c r="D10" i="11"/>
  <c r="C10" i="11"/>
  <c r="G9" i="11"/>
  <c r="F9" i="11"/>
  <c r="E9" i="11"/>
  <c r="D9" i="11"/>
  <c r="C9" i="11"/>
  <c r="G5" i="11"/>
  <c r="F5" i="11"/>
  <c r="E5" i="11"/>
  <c r="D5" i="11"/>
  <c r="C5" i="11"/>
  <c r="K4" i="11"/>
  <c r="D16" i="11" s="1"/>
  <c r="G4" i="11"/>
  <c r="F4" i="11"/>
  <c r="F7" i="11" s="1"/>
  <c r="E4" i="11"/>
  <c r="E7" i="11" s="1"/>
  <c r="D4" i="11"/>
  <c r="D7" i="11" s="1"/>
  <c r="C4" i="11"/>
  <c r="N3" i="11"/>
  <c r="N4" i="11" s="1"/>
  <c r="M3" i="11"/>
  <c r="M4" i="11" s="1"/>
  <c r="L3" i="11"/>
  <c r="L4" i="11" s="1"/>
  <c r="K3" i="11"/>
  <c r="J3" i="11"/>
  <c r="J4" i="11" s="1"/>
  <c r="G3" i="11"/>
  <c r="F3" i="11"/>
  <c r="E3" i="11"/>
  <c r="D3" i="11"/>
  <c r="C3" i="11"/>
  <c r="H28" i="10"/>
  <c r="G28" i="10"/>
  <c r="F28" i="10"/>
  <c r="E28" i="10"/>
  <c r="D28" i="10"/>
  <c r="H27" i="10"/>
  <c r="G27" i="10"/>
  <c r="F27" i="10"/>
  <c r="E27" i="10"/>
  <c r="D27" i="10"/>
  <c r="H23" i="10"/>
  <c r="H24" i="10" s="1"/>
  <c r="G23" i="10"/>
  <c r="G24" i="10" s="1"/>
  <c r="F23" i="10"/>
  <c r="F24" i="10" s="1"/>
  <c r="E23" i="10"/>
  <c r="E24" i="10" s="1"/>
  <c r="D23" i="10"/>
  <c r="D24" i="10" s="1"/>
  <c r="H19" i="10"/>
  <c r="G19" i="10"/>
  <c r="F19" i="10"/>
  <c r="E19" i="10"/>
  <c r="D19" i="10"/>
  <c r="H18" i="10"/>
  <c r="G18" i="10"/>
  <c r="F18" i="10"/>
  <c r="E18" i="10"/>
  <c r="D18" i="10"/>
  <c r="H15" i="10"/>
  <c r="G15" i="10"/>
  <c r="F15" i="10"/>
  <c r="E15" i="10"/>
  <c r="D15" i="10"/>
  <c r="H14" i="10"/>
  <c r="G14" i="10"/>
  <c r="F14" i="10"/>
  <c r="E14" i="10"/>
  <c r="D14" i="10"/>
  <c r="H13" i="10"/>
  <c r="G13" i="10"/>
  <c r="F13" i="10"/>
  <c r="E13" i="10"/>
  <c r="D13" i="10"/>
  <c r="H9" i="10"/>
  <c r="G9" i="10"/>
  <c r="F9" i="10"/>
  <c r="E9" i="10"/>
  <c r="D9" i="10"/>
  <c r="H8" i="10"/>
  <c r="G8" i="10"/>
  <c r="F8" i="10"/>
  <c r="E8" i="10"/>
  <c r="D8" i="10"/>
  <c r="H7" i="10"/>
  <c r="G7" i="10"/>
  <c r="F7" i="10"/>
  <c r="E7" i="10"/>
  <c r="D7" i="10"/>
  <c r="H6" i="10"/>
  <c r="G6" i="10"/>
  <c r="F6" i="10"/>
  <c r="E6" i="10"/>
  <c r="D6" i="10"/>
  <c r="H5" i="10"/>
  <c r="G5" i="10"/>
  <c r="F5" i="10"/>
  <c r="E5" i="10"/>
  <c r="D5" i="10"/>
  <c r="H4" i="10"/>
  <c r="G4" i="10"/>
  <c r="F4" i="10"/>
  <c r="E4" i="10"/>
  <c r="D4" i="10"/>
  <c r="K93" i="9"/>
  <c r="I93" i="9"/>
  <c r="G93" i="9"/>
  <c r="E93" i="9"/>
  <c r="C93" i="9"/>
  <c r="K92" i="9"/>
  <c r="I92" i="9"/>
  <c r="G92" i="9"/>
  <c r="E92" i="9"/>
  <c r="C92" i="9"/>
  <c r="K91" i="9"/>
  <c r="I91" i="9"/>
  <c r="G91" i="9"/>
  <c r="E91" i="9"/>
  <c r="C91" i="9"/>
  <c r="K90" i="9"/>
  <c r="I90" i="9"/>
  <c r="G90" i="9"/>
  <c r="E90" i="9"/>
  <c r="C90" i="9"/>
  <c r="K89" i="9"/>
  <c r="I89" i="9"/>
  <c r="G89" i="9"/>
  <c r="E89" i="9"/>
  <c r="C89" i="9"/>
  <c r="K88" i="9"/>
  <c r="I88" i="9"/>
  <c r="G88" i="9"/>
  <c r="E88" i="9"/>
  <c r="C88" i="9"/>
  <c r="K87" i="9"/>
  <c r="I87" i="9"/>
  <c r="G87" i="9"/>
  <c r="E87" i="9"/>
  <c r="C87" i="9"/>
  <c r="K86" i="9"/>
  <c r="I86" i="9"/>
  <c r="G86" i="9"/>
  <c r="E86" i="9"/>
  <c r="C86" i="9"/>
  <c r="K85" i="9"/>
  <c r="I85" i="9"/>
  <c r="G85" i="9"/>
  <c r="E85" i="9"/>
  <c r="C85" i="9"/>
  <c r="K84" i="9"/>
  <c r="I84" i="9"/>
  <c r="G84" i="9"/>
  <c r="E84" i="9"/>
  <c r="C84" i="9"/>
  <c r="K83" i="9"/>
  <c r="I83" i="9"/>
  <c r="G83" i="9"/>
  <c r="E83" i="9"/>
  <c r="C83" i="9"/>
  <c r="K82" i="9"/>
  <c r="I82" i="9"/>
  <c r="G82" i="9"/>
  <c r="E82" i="9"/>
  <c r="C82" i="9"/>
  <c r="K81" i="9"/>
  <c r="I81" i="9"/>
  <c r="G81" i="9"/>
  <c r="E81" i="9"/>
  <c r="C81" i="9"/>
  <c r="K80" i="9"/>
  <c r="I80" i="9"/>
  <c r="G80" i="9"/>
  <c r="E80" i="9"/>
  <c r="C80" i="9"/>
  <c r="K79" i="9"/>
  <c r="I79" i="9"/>
  <c r="G79" i="9"/>
  <c r="E79" i="9"/>
  <c r="C79" i="9"/>
  <c r="K78" i="9"/>
  <c r="I78" i="9"/>
  <c r="G78" i="9"/>
  <c r="E78" i="9"/>
  <c r="C78" i="9"/>
  <c r="K77" i="9"/>
  <c r="I77" i="9"/>
  <c r="G77" i="9"/>
  <c r="E77" i="9"/>
  <c r="C77" i="9"/>
  <c r="K75" i="9"/>
  <c r="I75" i="9"/>
  <c r="G75" i="9"/>
  <c r="E75" i="9"/>
  <c r="C75" i="9"/>
  <c r="K74" i="9"/>
  <c r="I74" i="9"/>
  <c r="G74" i="9"/>
  <c r="E74" i="9"/>
  <c r="C74" i="9"/>
  <c r="K73" i="9"/>
  <c r="I73" i="9"/>
  <c r="G73" i="9"/>
  <c r="E73" i="9"/>
  <c r="C73" i="9"/>
  <c r="K72" i="9"/>
  <c r="I72" i="9"/>
  <c r="G72" i="9"/>
  <c r="E72" i="9"/>
  <c r="C72" i="9"/>
  <c r="K71" i="9"/>
  <c r="I71" i="9"/>
  <c r="G71" i="9"/>
  <c r="E71" i="9"/>
  <c r="C71" i="9"/>
  <c r="K70" i="9"/>
  <c r="I70" i="9"/>
  <c r="G70" i="9"/>
  <c r="E70" i="9"/>
  <c r="C70" i="9"/>
  <c r="K69" i="9"/>
  <c r="I69" i="9"/>
  <c r="G69" i="9"/>
  <c r="E69" i="9"/>
  <c r="C69" i="9"/>
  <c r="K68" i="9"/>
  <c r="I68" i="9"/>
  <c r="G68" i="9"/>
  <c r="E68" i="9"/>
  <c r="C68" i="9"/>
  <c r="K67" i="9"/>
  <c r="I67" i="9"/>
  <c r="G67" i="9"/>
  <c r="E67" i="9"/>
  <c r="C67" i="9"/>
  <c r="C66" i="9"/>
  <c r="K65" i="9"/>
  <c r="I65" i="9"/>
  <c r="G65" i="9"/>
  <c r="E65" i="9"/>
  <c r="C65" i="9"/>
  <c r="K64" i="9"/>
  <c r="I64" i="9"/>
  <c r="G64" i="9"/>
  <c r="E64" i="9"/>
  <c r="C64" i="9"/>
  <c r="K63" i="9"/>
  <c r="I63" i="9"/>
  <c r="G63" i="9"/>
  <c r="E63" i="9"/>
  <c r="C63" i="9"/>
  <c r="K62" i="9"/>
  <c r="I62" i="9"/>
  <c r="G62" i="9"/>
  <c r="E62" i="9"/>
  <c r="C62" i="9"/>
  <c r="K61" i="9"/>
  <c r="I61" i="9"/>
  <c r="G61" i="9"/>
  <c r="E61" i="9"/>
  <c r="C61" i="9"/>
  <c r="K60" i="9"/>
  <c r="I60" i="9"/>
  <c r="G60" i="9"/>
  <c r="E60" i="9"/>
  <c r="C60" i="9"/>
  <c r="K59" i="9"/>
  <c r="I59" i="9"/>
  <c r="G59" i="9"/>
  <c r="E59" i="9"/>
  <c r="C59" i="9"/>
  <c r="K58" i="9"/>
  <c r="I58" i="9"/>
  <c r="G58" i="9"/>
  <c r="E58" i="9"/>
  <c r="C58" i="9"/>
  <c r="K57" i="9"/>
  <c r="I57" i="9"/>
  <c r="G57" i="9"/>
  <c r="E57" i="9"/>
  <c r="C57" i="9"/>
  <c r="K56" i="9"/>
  <c r="I56" i="9"/>
  <c r="G56" i="9"/>
  <c r="E56" i="9"/>
  <c r="C56" i="9"/>
  <c r="K55" i="9"/>
  <c r="I55" i="9"/>
  <c r="G55" i="9"/>
  <c r="E55" i="9"/>
  <c r="C55" i="9"/>
  <c r="K54" i="9"/>
  <c r="I54" i="9"/>
  <c r="G54" i="9"/>
  <c r="E54" i="9"/>
  <c r="C54" i="9"/>
  <c r="K53" i="9"/>
  <c r="I53" i="9"/>
  <c r="G53" i="9"/>
  <c r="E53" i="9"/>
  <c r="C53" i="9"/>
  <c r="K52" i="9"/>
  <c r="I52" i="9"/>
  <c r="G52" i="9"/>
  <c r="E52" i="9"/>
  <c r="C52" i="9"/>
  <c r="K51" i="9"/>
  <c r="I51" i="9"/>
  <c r="G51" i="9"/>
  <c r="E51" i="9"/>
  <c r="C51" i="9"/>
  <c r="K50" i="9"/>
  <c r="I50" i="9"/>
  <c r="G50" i="9"/>
  <c r="E50" i="9"/>
  <c r="C50" i="9"/>
  <c r="K47" i="9"/>
  <c r="I47" i="9"/>
  <c r="G47" i="9"/>
  <c r="E47" i="9"/>
  <c r="C47" i="9"/>
  <c r="K46" i="9"/>
  <c r="I46" i="9"/>
  <c r="G46" i="9"/>
  <c r="E46" i="9"/>
  <c r="C46" i="9"/>
  <c r="K45" i="9"/>
  <c r="I45" i="9"/>
  <c r="G45" i="9"/>
  <c r="E45" i="9"/>
  <c r="C45" i="9"/>
  <c r="K44" i="9"/>
  <c r="I44" i="9"/>
  <c r="G44" i="9"/>
  <c r="E44" i="9"/>
  <c r="C44" i="9"/>
  <c r="K43" i="9"/>
  <c r="I43" i="9"/>
  <c r="G43" i="9"/>
  <c r="E43" i="9"/>
  <c r="C43" i="9"/>
  <c r="K42" i="9"/>
  <c r="I42" i="9"/>
  <c r="G42" i="9"/>
  <c r="E42" i="9"/>
  <c r="C42" i="9"/>
  <c r="K40" i="9"/>
  <c r="I40" i="9"/>
  <c r="G40" i="9"/>
  <c r="E40" i="9"/>
  <c r="C40" i="9"/>
  <c r="K39" i="9"/>
  <c r="I39" i="9"/>
  <c r="G39" i="9"/>
  <c r="E39" i="9"/>
  <c r="C39" i="9"/>
  <c r="K38" i="9"/>
  <c r="I38" i="9"/>
  <c r="G38" i="9"/>
  <c r="E38" i="9"/>
  <c r="C38" i="9"/>
  <c r="K37" i="9"/>
  <c r="I37" i="9"/>
  <c r="G37" i="9"/>
  <c r="E37" i="9"/>
  <c r="C37" i="9"/>
  <c r="K36" i="9"/>
  <c r="I36" i="9"/>
  <c r="G36" i="9"/>
  <c r="E36" i="9"/>
  <c r="C36" i="9"/>
  <c r="K35" i="9"/>
  <c r="I35" i="9"/>
  <c r="G35" i="9"/>
  <c r="E35" i="9"/>
  <c r="C35" i="9"/>
  <c r="K34" i="9"/>
  <c r="I34" i="9"/>
  <c r="G34" i="9"/>
  <c r="E34" i="9"/>
  <c r="C34" i="9"/>
  <c r="K33" i="9"/>
  <c r="I33" i="9"/>
  <c r="G33" i="9"/>
  <c r="E33" i="9"/>
  <c r="C33" i="9"/>
  <c r="K32" i="9"/>
  <c r="I32" i="9"/>
  <c r="G32" i="9"/>
  <c r="E32" i="9"/>
  <c r="C32" i="9"/>
  <c r="K31" i="9"/>
  <c r="I31" i="9"/>
  <c r="G31" i="9"/>
  <c r="E31" i="9"/>
  <c r="C31" i="9"/>
  <c r="K30" i="9"/>
  <c r="I30" i="9"/>
  <c r="G30" i="9"/>
  <c r="E30" i="9"/>
  <c r="C30" i="9"/>
  <c r="K29" i="9"/>
  <c r="I29" i="9"/>
  <c r="G29" i="9"/>
  <c r="E29" i="9"/>
  <c r="C29" i="9"/>
  <c r="K28" i="9"/>
  <c r="I28" i="9"/>
  <c r="G28" i="9"/>
  <c r="E28" i="9"/>
  <c r="C28" i="9"/>
  <c r="K27" i="9"/>
  <c r="I27" i="9"/>
  <c r="G27" i="9"/>
  <c r="E27" i="9"/>
  <c r="C27" i="9"/>
  <c r="K25" i="9"/>
  <c r="I25" i="9"/>
  <c r="G25" i="9"/>
  <c r="E25" i="9"/>
  <c r="C25" i="9"/>
  <c r="K24" i="9"/>
  <c r="I24" i="9"/>
  <c r="G24" i="9"/>
  <c r="E24" i="9"/>
  <c r="C24" i="9"/>
  <c r="K23" i="9"/>
  <c r="I23" i="9"/>
  <c r="G23" i="9"/>
  <c r="E23" i="9"/>
  <c r="C23" i="9"/>
  <c r="K22" i="9"/>
  <c r="I22" i="9"/>
  <c r="G22" i="9"/>
  <c r="E22" i="9"/>
  <c r="C22" i="9"/>
  <c r="K21" i="9"/>
  <c r="I21" i="9"/>
  <c r="G21" i="9"/>
  <c r="E21" i="9"/>
  <c r="C21" i="9"/>
  <c r="K20" i="9"/>
  <c r="I20" i="9"/>
  <c r="G20" i="9"/>
  <c r="E20" i="9"/>
  <c r="C20" i="9"/>
  <c r="K19" i="9"/>
  <c r="I19" i="9"/>
  <c r="G19" i="9"/>
  <c r="E19" i="9"/>
  <c r="C19" i="9"/>
  <c r="K18" i="9"/>
  <c r="I18" i="9"/>
  <c r="G18" i="9"/>
  <c r="E18" i="9"/>
  <c r="C18" i="9"/>
  <c r="K17" i="9"/>
  <c r="I17" i="9"/>
  <c r="G17" i="9"/>
  <c r="E17" i="9"/>
  <c r="C17" i="9"/>
  <c r="K16" i="9"/>
  <c r="I16" i="9"/>
  <c r="G16" i="9"/>
  <c r="E16" i="9"/>
  <c r="C16" i="9"/>
  <c r="K15" i="9"/>
  <c r="I15" i="9"/>
  <c r="G15" i="9"/>
  <c r="E15" i="9"/>
  <c r="C15" i="9"/>
  <c r="K14" i="9"/>
  <c r="I14" i="9"/>
  <c r="G14" i="9"/>
  <c r="E14" i="9"/>
  <c r="C14" i="9"/>
  <c r="K13" i="9"/>
  <c r="I13" i="9"/>
  <c r="E13" i="9"/>
  <c r="C13" i="9"/>
  <c r="K12" i="9"/>
  <c r="I12" i="9"/>
  <c r="G12" i="9"/>
  <c r="E12" i="9"/>
  <c r="C12" i="9"/>
  <c r="K11" i="9"/>
  <c r="I11" i="9"/>
  <c r="G11" i="9"/>
  <c r="E11" i="9"/>
  <c r="C11" i="9"/>
  <c r="K10" i="9"/>
  <c r="I10" i="9"/>
  <c r="G10" i="9"/>
  <c r="E10" i="9"/>
  <c r="C10" i="9"/>
  <c r="K9" i="9"/>
  <c r="I9" i="9"/>
  <c r="G9" i="9"/>
  <c r="E9" i="9"/>
  <c r="C9" i="9"/>
  <c r="K8" i="9"/>
  <c r="I8" i="9"/>
  <c r="G8" i="9"/>
  <c r="E8" i="9"/>
  <c r="C8" i="9"/>
  <c r="K7" i="9"/>
  <c r="I7" i="9"/>
  <c r="G7" i="9"/>
  <c r="E7" i="9"/>
  <c r="C7" i="9"/>
  <c r="K6" i="9"/>
  <c r="I6" i="9"/>
  <c r="G6" i="9"/>
  <c r="E6" i="9"/>
  <c r="C6" i="9"/>
  <c r="K5" i="9"/>
  <c r="I5" i="9"/>
  <c r="G5" i="9"/>
  <c r="E5" i="9"/>
  <c r="C5" i="9"/>
  <c r="K4" i="9"/>
  <c r="I4" i="9"/>
  <c r="G4" i="9"/>
  <c r="E4" i="9"/>
  <c r="C4" i="9"/>
  <c r="K105" i="8"/>
  <c r="I105" i="8"/>
  <c r="G105" i="8"/>
  <c r="E105" i="8"/>
  <c r="C105" i="8"/>
  <c r="K104" i="8"/>
  <c r="I104" i="8"/>
  <c r="G104" i="8"/>
  <c r="E104" i="8"/>
  <c r="C104" i="8"/>
  <c r="K103" i="8"/>
  <c r="I103" i="8"/>
  <c r="G103" i="8"/>
  <c r="E103" i="8"/>
  <c r="C103" i="8"/>
  <c r="K102" i="8"/>
  <c r="I102" i="8"/>
  <c r="G102" i="8"/>
  <c r="E102" i="8"/>
  <c r="C102" i="8"/>
  <c r="K101" i="8"/>
  <c r="I101" i="8"/>
  <c r="G101" i="8"/>
  <c r="E101" i="8"/>
  <c r="C101" i="8"/>
  <c r="K100" i="8"/>
  <c r="I100" i="8"/>
  <c r="G100" i="8"/>
  <c r="E100" i="8"/>
  <c r="C100" i="8"/>
  <c r="K99" i="8"/>
  <c r="I99" i="8"/>
  <c r="G99" i="8"/>
  <c r="E99" i="8"/>
  <c r="C99" i="8"/>
  <c r="K98" i="8"/>
  <c r="I98" i="8"/>
  <c r="G98" i="8"/>
  <c r="E98" i="8"/>
  <c r="C98" i="8"/>
  <c r="K97" i="8"/>
  <c r="I97" i="8"/>
  <c r="G97" i="8"/>
  <c r="E97" i="8"/>
  <c r="C97" i="8"/>
  <c r="K96" i="8"/>
  <c r="I96" i="8"/>
  <c r="G96" i="8"/>
  <c r="E96" i="8"/>
  <c r="C96" i="8"/>
  <c r="K95" i="8"/>
  <c r="I95" i="8"/>
  <c r="G95" i="8"/>
  <c r="E95" i="8"/>
  <c r="C95" i="8"/>
  <c r="K94" i="8"/>
  <c r="I94" i="8"/>
  <c r="G94" i="8"/>
  <c r="E94" i="8"/>
  <c r="C94" i="8"/>
  <c r="K93" i="8"/>
  <c r="I93" i="8"/>
  <c r="G93" i="8"/>
  <c r="E93" i="8"/>
  <c r="C93" i="8"/>
  <c r="K92" i="8"/>
  <c r="I92" i="8"/>
  <c r="G92" i="8"/>
  <c r="E92" i="8"/>
  <c r="C92" i="8"/>
  <c r="K91" i="8"/>
  <c r="I91" i="8"/>
  <c r="G91" i="8"/>
  <c r="E91" i="8"/>
  <c r="C91" i="8"/>
  <c r="K90" i="8"/>
  <c r="I90" i="8"/>
  <c r="G90" i="8"/>
  <c r="E90" i="8"/>
  <c r="C90" i="8"/>
  <c r="K89" i="8"/>
  <c r="I89" i="8"/>
  <c r="G89" i="8"/>
  <c r="E89" i="8"/>
  <c r="C89" i="8"/>
  <c r="K88" i="8"/>
  <c r="I88" i="8"/>
  <c r="G88" i="8"/>
  <c r="E88" i="8"/>
  <c r="C88" i="8"/>
  <c r="K87" i="8"/>
  <c r="I87" i="8"/>
  <c r="G87" i="8"/>
  <c r="E87" i="8"/>
  <c r="C87" i="8"/>
  <c r="K86" i="8"/>
  <c r="I86" i="8"/>
  <c r="G86" i="8"/>
  <c r="E86" i="8"/>
  <c r="C86" i="8"/>
  <c r="K85" i="8"/>
  <c r="I85" i="8"/>
  <c r="G85" i="8"/>
  <c r="E85" i="8"/>
  <c r="C85" i="8"/>
  <c r="K84" i="8"/>
  <c r="I84" i="8"/>
  <c r="G84" i="8"/>
  <c r="E84" i="8"/>
  <c r="C84" i="8"/>
  <c r="K83" i="8"/>
  <c r="I83" i="8"/>
  <c r="G83" i="8"/>
  <c r="E83" i="8"/>
  <c r="C83" i="8"/>
  <c r="K82" i="8"/>
  <c r="I82" i="8"/>
  <c r="G82" i="8"/>
  <c r="E82" i="8"/>
  <c r="C82" i="8"/>
  <c r="K81" i="8"/>
  <c r="G81" i="8"/>
  <c r="E81" i="8"/>
  <c r="C81" i="8"/>
  <c r="K80" i="8"/>
  <c r="I80" i="8"/>
  <c r="G80" i="8"/>
  <c r="E80" i="8"/>
  <c r="C80" i="8"/>
  <c r="K79" i="8"/>
  <c r="I79" i="8"/>
  <c r="G79" i="8"/>
  <c r="E79" i="8"/>
  <c r="C79" i="8"/>
  <c r="K78" i="8"/>
  <c r="I78" i="8"/>
  <c r="G78" i="8"/>
  <c r="E78" i="8"/>
  <c r="C78" i="8"/>
  <c r="K77" i="8"/>
  <c r="I77" i="8"/>
  <c r="G77" i="8"/>
  <c r="E77" i="8"/>
  <c r="C77" i="8"/>
  <c r="K76" i="8"/>
  <c r="I76" i="8"/>
  <c r="G76" i="8"/>
  <c r="E76" i="8"/>
  <c r="C76" i="8"/>
  <c r="K75" i="8"/>
  <c r="I75" i="8"/>
  <c r="G75" i="8"/>
  <c r="E75" i="8"/>
  <c r="C75" i="8"/>
  <c r="K74" i="8"/>
  <c r="I74" i="8"/>
  <c r="G74" i="8"/>
  <c r="E74" i="8"/>
  <c r="C74" i="8"/>
  <c r="K73" i="8"/>
  <c r="I73" i="8"/>
  <c r="G73" i="8"/>
  <c r="E73" i="8"/>
  <c r="C73" i="8"/>
  <c r="K72" i="8"/>
  <c r="I72" i="8"/>
  <c r="G72" i="8"/>
  <c r="E72" i="8"/>
  <c r="C72" i="8"/>
  <c r="K71" i="8"/>
  <c r="I71" i="8"/>
  <c r="G71" i="8"/>
  <c r="E71" i="8"/>
  <c r="C71" i="8"/>
  <c r="K70" i="8"/>
  <c r="I70" i="8"/>
  <c r="G70" i="8"/>
  <c r="E70" i="8"/>
  <c r="C70" i="8"/>
  <c r="K69" i="8"/>
  <c r="I69" i="8"/>
  <c r="G69" i="8"/>
  <c r="E69" i="8"/>
  <c r="C69" i="8"/>
  <c r="K68" i="8"/>
  <c r="I68" i="8"/>
  <c r="G68" i="8"/>
  <c r="E68" i="8"/>
  <c r="C68" i="8"/>
  <c r="K67" i="8"/>
  <c r="I67" i="8"/>
  <c r="G67" i="8"/>
  <c r="E67" i="8"/>
  <c r="C67" i="8"/>
  <c r="K66" i="8"/>
  <c r="I66" i="8"/>
  <c r="G66" i="8"/>
  <c r="E66" i="8"/>
  <c r="C66" i="8"/>
  <c r="K65" i="8"/>
  <c r="I65" i="8"/>
  <c r="G65" i="8"/>
  <c r="E65" i="8"/>
  <c r="C65" i="8"/>
  <c r="K64" i="8"/>
  <c r="I64" i="8"/>
  <c r="G64" i="8"/>
  <c r="E64" i="8"/>
  <c r="C64" i="8"/>
  <c r="K63" i="8"/>
  <c r="I63" i="8"/>
  <c r="G63" i="8"/>
  <c r="E63" i="8"/>
  <c r="C63" i="8"/>
  <c r="K62" i="8"/>
  <c r="I62" i="8"/>
  <c r="G62" i="8"/>
  <c r="E62" i="8"/>
  <c r="C62" i="8"/>
  <c r="K61" i="8"/>
  <c r="I61" i="8"/>
  <c r="G61" i="8"/>
  <c r="E61" i="8"/>
  <c r="C61" i="8"/>
  <c r="K60" i="8"/>
  <c r="I60" i="8"/>
  <c r="G60" i="8"/>
  <c r="E60" i="8"/>
  <c r="C60" i="8"/>
  <c r="K59" i="8"/>
  <c r="I59" i="8"/>
  <c r="G59" i="8"/>
  <c r="E59" i="8"/>
  <c r="C59" i="8"/>
  <c r="K58" i="8"/>
  <c r="I58" i="8"/>
  <c r="G58" i="8"/>
  <c r="E58" i="8"/>
  <c r="C58" i="8"/>
  <c r="K57" i="8"/>
  <c r="I57" i="8"/>
  <c r="G57" i="8"/>
  <c r="E57" i="8"/>
  <c r="C57" i="8"/>
  <c r="K56" i="8"/>
  <c r="I56" i="8"/>
  <c r="G56" i="8"/>
  <c r="E56" i="8"/>
  <c r="C56" i="8"/>
  <c r="K55" i="8"/>
  <c r="I55" i="8"/>
  <c r="G55" i="8"/>
  <c r="E55" i="8"/>
  <c r="C55" i="8"/>
  <c r="K54" i="8"/>
  <c r="I54" i="8"/>
  <c r="G54" i="8"/>
  <c r="E54" i="8"/>
  <c r="C54" i="8"/>
  <c r="K53" i="8"/>
  <c r="I53" i="8"/>
  <c r="G53" i="8"/>
  <c r="E53" i="8"/>
  <c r="C53" i="8"/>
  <c r="K52" i="8"/>
  <c r="I52" i="8"/>
  <c r="G52" i="8"/>
  <c r="E52" i="8"/>
  <c r="C52" i="8"/>
  <c r="K51" i="8"/>
  <c r="I51" i="8"/>
  <c r="G51" i="8"/>
  <c r="E51" i="8"/>
  <c r="C51" i="8"/>
  <c r="K50" i="8"/>
  <c r="I50" i="8"/>
  <c r="G50" i="8"/>
  <c r="E50" i="8"/>
  <c r="C50" i="8"/>
  <c r="K49" i="8"/>
  <c r="I49" i="8"/>
  <c r="G49" i="8"/>
  <c r="E49" i="8"/>
  <c r="C49" i="8"/>
  <c r="K48" i="8"/>
  <c r="I48" i="8"/>
  <c r="G48" i="8"/>
  <c r="E48" i="8"/>
  <c r="C48" i="8"/>
  <c r="K47" i="8"/>
  <c r="I47" i="8"/>
  <c r="G47" i="8"/>
  <c r="E47" i="8"/>
  <c r="C47" i="8"/>
  <c r="K46" i="8"/>
  <c r="I46" i="8"/>
  <c r="G46" i="8"/>
  <c r="E46" i="8"/>
  <c r="C46" i="8"/>
  <c r="K45" i="8"/>
  <c r="I45" i="8"/>
  <c r="G45" i="8"/>
  <c r="E45" i="8"/>
  <c r="C45" i="8"/>
  <c r="K44" i="8"/>
  <c r="I44" i="8"/>
  <c r="G44" i="8"/>
  <c r="E44" i="8"/>
  <c r="C44" i="8"/>
  <c r="K43" i="8"/>
  <c r="I43" i="8"/>
  <c r="G43" i="8"/>
  <c r="E43" i="8"/>
  <c r="C43" i="8"/>
  <c r="K42" i="8"/>
  <c r="I42" i="8"/>
  <c r="G42" i="8"/>
  <c r="E42" i="8"/>
  <c r="C42" i="8"/>
  <c r="K41" i="8"/>
  <c r="I41" i="8"/>
  <c r="G41" i="8"/>
  <c r="E41" i="8"/>
  <c r="C41" i="8"/>
  <c r="K40" i="8"/>
  <c r="I40" i="8"/>
  <c r="G40" i="8"/>
  <c r="E40" i="8"/>
  <c r="C40" i="8"/>
  <c r="K39" i="8"/>
  <c r="I39" i="8"/>
  <c r="G39" i="8"/>
  <c r="E39" i="8"/>
  <c r="C39" i="8"/>
  <c r="K38" i="8"/>
  <c r="I38" i="8"/>
  <c r="G38" i="8"/>
  <c r="E38" i="8"/>
  <c r="C38" i="8"/>
  <c r="K37" i="8"/>
  <c r="I37" i="8"/>
  <c r="G37" i="8"/>
  <c r="E37" i="8"/>
  <c r="C37" i="8"/>
  <c r="K36" i="8"/>
  <c r="I36" i="8"/>
  <c r="G36" i="8"/>
  <c r="E36" i="8"/>
  <c r="C36" i="8"/>
  <c r="K35" i="8"/>
  <c r="I35" i="8"/>
  <c r="G35" i="8"/>
  <c r="E35" i="8"/>
  <c r="C35" i="8"/>
  <c r="K34" i="8"/>
  <c r="I34" i="8"/>
  <c r="G34" i="8"/>
  <c r="E34" i="8"/>
  <c r="C34" i="8"/>
  <c r="K33" i="8"/>
  <c r="I33" i="8"/>
  <c r="G33" i="8"/>
  <c r="E33" i="8"/>
  <c r="C33" i="8"/>
  <c r="K32" i="8"/>
  <c r="I32" i="8"/>
  <c r="G32" i="8"/>
  <c r="E32" i="8"/>
  <c r="C32" i="8"/>
  <c r="K31" i="8"/>
  <c r="I31" i="8"/>
  <c r="G31" i="8"/>
  <c r="E31" i="8"/>
  <c r="C31" i="8"/>
  <c r="K30" i="8"/>
  <c r="I30" i="8"/>
  <c r="G30" i="8"/>
  <c r="E30" i="8"/>
  <c r="C30" i="8"/>
  <c r="K29" i="8"/>
  <c r="I29" i="8"/>
  <c r="G29" i="8"/>
  <c r="E29" i="8"/>
  <c r="C29" i="8"/>
  <c r="K28" i="8"/>
  <c r="I28" i="8"/>
  <c r="G28" i="8"/>
  <c r="E28" i="8"/>
  <c r="C28" i="8"/>
  <c r="K27" i="8"/>
  <c r="I27" i="8"/>
  <c r="G27" i="8"/>
  <c r="E27" i="8"/>
  <c r="C27" i="8"/>
  <c r="K26" i="8"/>
  <c r="I26" i="8"/>
  <c r="G26" i="8"/>
  <c r="E26" i="8"/>
  <c r="C26" i="8"/>
  <c r="K25" i="8"/>
  <c r="I25" i="8"/>
  <c r="G25" i="8"/>
  <c r="E25" i="8"/>
  <c r="C25" i="8"/>
  <c r="K24" i="8"/>
  <c r="I24" i="8"/>
  <c r="G24" i="8"/>
  <c r="E24" i="8"/>
  <c r="C24" i="8"/>
  <c r="K23" i="8"/>
  <c r="I23" i="8"/>
  <c r="G23" i="8"/>
  <c r="E23" i="8"/>
  <c r="C23" i="8"/>
  <c r="K22" i="8"/>
  <c r="I22" i="8"/>
  <c r="G22" i="8"/>
  <c r="E22" i="8"/>
  <c r="C22" i="8"/>
  <c r="K21" i="8"/>
  <c r="I21" i="8"/>
  <c r="G21" i="8"/>
  <c r="E21" i="8"/>
  <c r="C21" i="8"/>
  <c r="K20" i="8"/>
  <c r="I20" i="8"/>
  <c r="G20" i="8"/>
  <c r="E20" i="8"/>
  <c r="C20" i="8"/>
  <c r="K19" i="8"/>
  <c r="I19" i="8"/>
  <c r="G19" i="8"/>
  <c r="E19" i="8"/>
  <c r="C19" i="8"/>
  <c r="K18" i="8"/>
  <c r="I18" i="8"/>
  <c r="G18" i="8"/>
  <c r="E18" i="8"/>
  <c r="C18" i="8"/>
  <c r="I17" i="8"/>
  <c r="G17" i="8"/>
  <c r="E17" i="8"/>
  <c r="C17" i="8"/>
  <c r="K16" i="8"/>
  <c r="I16" i="8"/>
  <c r="G16" i="8"/>
  <c r="E16" i="8"/>
  <c r="C16" i="8"/>
  <c r="K15" i="8"/>
  <c r="I15" i="8"/>
  <c r="G15" i="8"/>
  <c r="E15" i="8"/>
  <c r="C15" i="8"/>
  <c r="K14" i="8"/>
  <c r="I14" i="8"/>
  <c r="G14" i="8"/>
  <c r="E14" i="8"/>
  <c r="C14" i="8"/>
  <c r="K13" i="8"/>
  <c r="I13" i="8"/>
  <c r="G13" i="8"/>
  <c r="E13" i="8"/>
  <c r="C13" i="8"/>
  <c r="K12" i="8"/>
  <c r="I12" i="8"/>
  <c r="G12" i="8"/>
  <c r="E12" i="8"/>
  <c r="C12" i="8"/>
  <c r="K11" i="8"/>
  <c r="I11" i="8"/>
  <c r="G11" i="8"/>
  <c r="E11" i="8"/>
  <c r="C11" i="8"/>
  <c r="K10" i="8"/>
  <c r="I10" i="8"/>
  <c r="G10" i="8"/>
  <c r="E10" i="8"/>
  <c r="C10" i="8"/>
  <c r="K9" i="8"/>
  <c r="K17" i="8" s="1"/>
  <c r="I9" i="8"/>
  <c r="G9" i="8"/>
  <c r="E9" i="8"/>
  <c r="C9" i="8"/>
  <c r="K6" i="8"/>
  <c r="I6" i="8"/>
  <c r="G6" i="8"/>
  <c r="E6" i="8"/>
  <c r="C6" i="8"/>
  <c r="K5" i="8"/>
  <c r="I5" i="8"/>
  <c r="G5" i="8"/>
  <c r="E5" i="8"/>
  <c r="C5" i="8"/>
  <c r="K4" i="8"/>
  <c r="I4" i="8"/>
  <c r="G4" i="8"/>
  <c r="E4" i="8"/>
  <c r="C4" i="8"/>
  <c r="K3" i="8"/>
  <c r="I3" i="8"/>
  <c r="G3" i="8"/>
  <c r="E3" i="8"/>
  <c r="C3" i="8"/>
  <c r="N40" i="7"/>
  <c r="O40" i="7" s="1"/>
  <c r="L40" i="7"/>
  <c r="M40" i="7" s="1"/>
  <c r="J40" i="7"/>
  <c r="K40" i="7" s="1"/>
  <c r="H40" i="7"/>
  <c r="I40" i="7" s="1"/>
  <c r="N39" i="7"/>
  <c r="L39" i="7"/>
  <c r="J39" i="7"/>
  <c r="H39" i="7"/>
  <c r="N38" i="7"/>
  <c r="O38" i="7" s="1"/>
  <c r="L38" i="7"/>
  <c r="M38" i="7" s="1"/>
  <c r="J38" i="7"/>
  <c r="K38" i="7" s="1"/>
  <c r="H38" i="7"/>
  <c r="I38" i="7" s="1"/>
  <c r="N37" i="7"/>
  <c r="L37" i="7"/>
  <c r="J37" i="7"/>
  <c r="H37" i="7"/>
  <c r="N36" i="7"/>
  <c r="L36" i="7"/>
  <c r="J36" i="7"/>
  <c r="H36" i="7"/>
  <c r="N35" i="7"/>
  <c r="O35" i="7" s="1"/>
  <c r="L35" i="7"/>
  <c r="M35" i="7" s="1"/>
  <c r="J35" i="7"/>
  <c r="K35" i="7" s="1"/>
  <c r="H35" i="7"/>
  <c r="I35" i="7" s="1"/>
  <c r="N34" i="7"/>
  <c r="O34" i="7" s="1"/>
  <c r="L34" i="7"/>
  <c r="M34" i="7" s="1"/>
  <c r="J34" i="7"/>
  <c r="K34" i="7" s="1"/>
  <c r="H34" i="7"/>
  <c r="I34" i="7" s="1"/>
  <c r="N33" i="7"/>
  <c r="O33" i="7" s="1"/>
  <c r="L33" i="7"/>
  <c r="M33" i="7" s="1"/>
  <c r="J33" i="7"/>
  <c r="K33" i="7" s="1"/>
  <c r="H33" i="7"/>
  <c r="I33" i="7" s="1"/>
  <c r="N32" i="7"/>
  <c r="O32" i="7" s="1"/>
  <c r="L32" i="7"/>
  <c r="M32" i="7" s="1"/>
  <c r="J32" i="7"/>
  <c r="K32" i="7" s="1"/>
  <c r="H32" i="7"/>
  <c r="I32" i="7" s="1"/>
  <c r="N31" i="7"/>
  <c r="O31" i="7" s="1"/>
  <c r="L31" i="7"/>
  <c r="M31" i="7" s="1"/>
  <c r="J31" i="7"/>
  <c r="K31" i="7" s="1"/>
  <c r="H31" i="7"/>
  <c r="I31" i="7" s="1"/>
  <c r="N30" i="7"/>
  <c r="O30" i="7" s="1"/>
  <c r="L30" i="7"/>
  <c r="M30" i="7" s="1"/>
  <c r="J30" i="7"/>
  <c r="K30" i="7" s="1"/>
  <c r="H30" i="7"/>
  <c r="I30" i="7" s="1"/>
  <c r="N28" i="7"/>
  <c r="L28" i="7"/>
  <c r="J28" i="7"/>
  <c r="H28" i="7"/>
  <c r="N27" i="7"/>
  <c r="O27" i="7" s="1"/>
  <c r="L27" i="7"/>
  <c r="M27" i="7" s="1"/>
  <c r="J27" i="7"/>
  <c r="K27" i="7" s="1"/>
  <c r="H27" i="7"/>
  <c r="I27" i="7" s="1"/>
  <c r="N25" i="7"/>
  <c r="O25" i="7" s="1"/>
  <c r="L25" i="7"/>
  <c r="M25" i="7" s="1"/>
  <c r="J25" i="7"/>
  <c r="K25" i="7" s="1"/>
  <c r="H25" i="7"/>
  <c r="I25" i="7" s="1"/>
  <c r="N24" i="7"/>
  <c r="O24" i="7" s="1"/>
  <c r="L24" i="7"/>
  <c r="M24" i="7" s="1"/>
  <c r="J24" i="7"/>
  <c r="K24" i="7" s="1"/>
  <c r="H24" i="7"/>
  <c r="I24" i="7" s="1"/>
  <c r="N23" i="7"/>
  <c r="O23" i="7" s="1"/>
  <c r="L23" i="7"/>
  <c r="M23" i="7" s="1"/>
  <c r="J23" i="7"/>
  <c r="K23" i="7" s="1"/>
  <c r="H23" i="7"/>
  <c r="I23" i="7" s="1"/>
  <c r="N22" i="7"/>
  <c r="L22" i="7"/>
  <c r="J22" i="7"/>
  <c r="H22" i="7"/>
  <c r="N21" i="7"/>
  <c r="O21" i="7" s="1"/>
  <c r="L21" i="7"/>
  <c r="M21" i="7" s="1"/>
  <c r="J21" i="7"/>
  <c r="K21" i="7" s="1"/>
  <c r="H21" i="7"/>
  <c r="I21" i="7" s="1"/>
  <c r="N20" i="7"/>
  <c r="O20" i="7" s="1"/>
  <c r="L20" i="7"/>
  <c r="M20" i="7" s="1"/>
  <c r="J20" i="7"/>
  <c r="K20" i="7" s="1"/>
  <c r="H20" i="7"/>
  <c r="I20" i="7" s="1"/>
  <c r="N19" i="7"/>
  <c r="O19" i="7" s="1"/>
  <c r="L19" i="7"/>
  <c r="M19" i="7" s="1"/>
  <c r="J19" i="7"/>
  <c r="K19" i="7" s="1"/>
  <c r="H19" i="7"/>
  <c r="I19" i="7" s="1"/>
  <c r="N18" i="7"/>
  <c r="O18" i="7" s="1"/>
  <c r="L18" i="7"/>
  <c r="M18" i="7" s="1"/>
  <c r="J18" i="7"/>
  <c r="K18" i="7" s="1"/>
  <c r="H18" i="7"/>
  <c r="I18" i="7" s="1"/>
  <c r="N17" i="7"/>
  <c r="L17" i="7"/>
  <c r="J17" i="7"/>
  <c r="H17" i="7"/>
  <c r="N15" i="7"/>
  <c r="O15" i="7" s="1"/>
  <c r="L15" i="7"/>
  <c r="M15" i="7" s="1"/>
  <c r="J15" i="7"/>
  <c r="K15" i="7" s="1"/>
  <c r="H15" i="7"/>
  <c r="I15" i="7" s="1"/>
  <c r="N14" i="7"/>
  <c r="L14" i="7"/>
  <c r="J14" i="7"/>
  <c r="H14" i="7"/>
  <c r="N12" i="7"/>
  <c r="L12" i="7"/>
  <c r="J12" i="7"/>
  <c r="H12" i="7"/>
  <c r="N11" i="7"/>
  <c r="L11" i="7"/>
  <c r="J11" i="7"/>
  <c r="H11" i="7"/>
  <c r="N10" i="7"/>
  <c r="L10" i="7"/>
  <c r="J10" i="7"/>
  <c r="H10" i="7"/>
  <c r="N9" i="7"/>
  <c r="O9" i="7" s="1"/>
  <c r="L9" i="7"/>
  <c r="M9" i="7" s="1"/>
  <c r="J9" i="7"/>
  <c r="K9" i="7" s="1"/>
  <c r="H9" i="7"/>
  <c r="I9" i="7" s="1"/>
  <c r="N8" i="7"/>
  <c r="O8" i="7" s="1"/>
  <c r="L8" i="7"/>
  <c r="M8" i="7" s="1"/>
  <c r="J8" i="7"/>
  <c r="K8" i="7" s="1"/>
  <c r="H8" i="7"/>
  <c r="I8" i="7" s="1"/>
  <c r="N6" i="7"/>
  <c r="O6" i="7" s="1"/>
  <c r="L6" i="7"/>
  <c r="M6" i="7" s="1"/>
  <c r="J6" i="7"/>
  <c r="K6" i="7" s="1"/>
  <c r="H6" i="7"/>
  <c r="I6" i="7" s="1"/>
  <c r="N5" i="7"/>
  <c r="O5" i="7" s="1"/>
  <c r="L5" i="7"/>
  <c r="M5" i="7" s="1"/>
  <c r="J5" i="7"/>
  <c r="K5" i="7" s="1"/>
  <c r="H5" i="7"/>
  <c r="I5" i="7" s="1"/>
  <c r="N4" i="7"/>
  <c r="O4" i="7" s="1"/>
  <c r="L4" i="7"/>
  <c r="M4" i="7" s="1"/>
  <c r="J4" i="7"/>
  <c r="K4" i="7" s="1"/>
  <c r="H4" i="7"/>
  <c r="I4" i="7" s="1"/>
  <c r="N105" i="6"/>
  <c r="L105" i="6"/>
  <c r="J105" i="6"/>
  <c r="H105" i="6"/>
  <c r="N104" i="6"/>
  <c r="L104" i="6"/>
  <c r="J104" i="6"/>
  <c r="H104" i="6"/>
  <c r="N103" i="6"/>
  <c r="L103" i="6"/>
  <c r="J103" i="6"/>
  <c r="H103" i="6"/>
  <c r="N102" i="6"/>
  <c r="O102" i="6" s="1"/>
  <c r="L102" i="6"/>
  <c r="M102" i="6" s="1"/>
  <c r="J102" i="6"/>
  <c r="K102" i="6" s="1"/>
  <c r="H102" i="6"/>
  <c r="I102" i="6" s="1"/>
  <c r="N101" i="6"/>
  <c r="L101" i="6"/>
  <c r="J101" i="6"/>
  <c r="H101" i="6"/>
  <c r="N100" i="6"/>
  <c r="O100" i="6" s="1"/>
  <c r="L100" i="6"/>
  <c r="M100" i="6" s="1"/>
  <c r="J100" i="6"/>
  <c r="K100" i="6" s="1"/>
  <c r="H100" i="6"/>
  <c r="I100" i="6" s="1"/>
  <c r="N99" i="6"/>
  <c r="O99" i="6" s="1"/>
  <c r="L99" i="6"/>
  <c r="M99" i="6" s="1"/>
  <c r="J99" i="6"/>
  <c r="K99" i="6" s="1"/>
  <c r="H99" i="6"/>
  <c r="I99" i="6" s="1"/>
  <c r="N98" i="6"/>
  <c r="L98" i="6"/>
  <c r="J98" i="6"/>
  <c r="H98" i="6"/>
  <c r="O97" i="6"/>
  <c r="N97" i="6"/>
  <c r="L97" i="6"/>
  <c r="M97" i="6" s="1"/>
  <c r="J97" i="6"/>
  <c r="K97" i="6" s="1"/>
  <c r="H97" i="6"/>
  <c r="I97" i="6" s="1"/>
  <c r="N96" i="6"/>
  <c r="O96" i="6" s="1"/>
  <c r="L96" i="6"/>
  <c r="M96" i="6" s="1"/>
  <c r="J96" i="6"/>
  <c r="K96" i="6" s="1"/>
  <c r="H96" i="6"/>
  <c r="I96" i="6" s="1"/>
  <c r="O95" i="6"/>
  <c r="N95" i="6"/>
  <c r="L95" i="6"/>
  <c r="M95" i="6" s="1"/>
  <c r="J95" i="6"/>
  <c r="K95" i="6" s="1"/>
  <c r="H95" i="6"/>
  <c r="I95" i="6" s="1"/>
  <c r="N94" i="6"/>
  <c r="L94" i="6"/>
  <c r="J94" i="6"/>
  <c r="H94" i="6"/>
  <c r="N93" i="6"/>
  <c r="L93" i="6"/>
  <c r="J93" i="6"/>
  <c r="H93" i="6"/>
  <c r="N92" i="6"/>
  <c r="L92" i="6"/>
  <c r="J92" i="6"/>
  <c r="H92" i="6"/>
  <c r="N91" i="6"/>
  <c r="L91" i="6"/>
  <c r="J91" i="6"/>
  <c r="H91" i="6"/>
  <c r="N90" i="6"/>
  <c r="L90" i="6"/>
  <c r="J90" i="6"/>
  <c r="H90" i="6"/>
  <c r="N89" i="6"/>
  <c r="L89" i="6"/>
  <c r="J89" i="6"/>
  <c r="H89" i="6"/>
  <c r="O88" i="6"/>
  <c r="N88" i="6"/>
  <c r="L88" i="6"/>
  <c r="M88" i="6" s="1"/>
  <c r="J88" i="6"/>
  <c r="K88" i="6" s="1"/>
  <c r="H88" i="6"/>
  <c r="I88" i="6" s="1"/>
  <c r="N87" i="6"/>
  <c r="O87" i="6" s="1"/>
  <c r="L87" i="6"/>
  <c r="M87" i="6" s="1"/>
  <c r="J87" i="6"/>
  <c r="K87" i="6" s="1"/>
  <c r="H87" i="6"/>
  <c r="I87" i="6" s="1"/>
  <c r="N86" i="6"/>
  <c r="L86" i="6"/>
  <c r="J86" i="6"/>
  <c r="H86" i="6"/>
  <c r="N85" i="6"/>
  <c r="L85" i="6"/>
  <c r="J85" i="6"/>
  <c r="H85" i="6"/>
  <c r="N84" i="6"/>
  <c r="L84" i="6"/>
  <c r="J84" i="6"/>
  <c r="H84" i="6"/>
  <c r="N83" i="6"/>
  <c r="L83" i="6"/>
  <c r="J83" i="6"/>
  <c r="H83" i="6"/>
  <c r="N82" i="6"/>
  <c r="L82" i="6"/>
  <c r="J82" i="6"/>
  <c r="H82" i="6"/>
  <c r="N81" i="6"/>
  <c r="L81" i="6"/>
  <c r="J81" i="6"/>
  <c r="H81" i="6"/>
  <c r="N80" i="6"/>
  <c r="O80" i="6" s="1"/>
  <c r="L80" i="6"/>
  <c r="M80" i="6" s="1"/>
  <c r="J80" i="6"/>
  <c r="K80" i="6" s="1"/>
  <c r="H80" i="6"/>
  <c r="I80" i="6" s="1"/>
  <c r="N79" i="6"/>
  <c r="O79" i="6" s="1"/>
  <c r="L79" i="6"/>
  <c r="M79" i="6" s="1"/>
  <c r="J79" i="6"/>
  <c r="K79" i="6" s="1"/>
  <c r="H79" i="6"/>
  <c r="I79" i="6" s="1"/>
  <c r="N78" i="6"/>
  <c r="O78" i="6" s="1"/>
  <c r="L78" i="6"/>
  <c r="M78" i="6" s="1"/>
  <c r="J78" i="6"/>
  <c r="K78" i="6" s="1"/>
  <c r="H78" i="6"/>
  <c r="I78" i="6" s="1"/>
  <c r="N77" i="6"/>
  <c r="O77" i="6" s="1"/>
  <c r="L77" i="6"/>
  <c r="M77" i="6" s="1"/>
  <c r="J77" i="6"/>
  <c r="K77" i="6" s="1"/>
  <c r="H77" i="6"/>
  <c r="I77" i="6" s="1"/>
  <c r="N76" i="6"/>
  <c r="L76" i="6"/>
  <c r="J76" i="6"/>
  <c r="H76" i="6"/>
  <c r="N75" i="6"/>
  <c r="O75" i="6" s="1"/>
  <c r="L75" i="6"/>
  <c r="M75" i="6" s="1"/>
  <c r="J75" i="6"/>
  <c r="K75" i="6" s="1"/>
  <c r="H75" i="6"/>
  <c r="I75" i="6" s="1"/>
  <c r="N74" i="6"/>
  <c r="O74" i="6" s="1"/>
  <c r="L74" i="6"/>
  <c r="M74" i="6" s="1"/>
  <c r="J74" i="6"/>
  <c r="K74" i="6" s="1"/>
  <c r="H74" i="6"/>
  <c r="I74" i="6" s="1"/>
  <c r="N73" i="6"/>
  <c r="L73" i="6"/>
  <c r="J73" i="6"/>
  <c r="H73" i="6"/>
  <c r="N72" i="6"/>
  <c r="O72" i="6" s="1"/>
  <c r="L72" i="6"/>
  <c r="M72" i="6" s="1"/>
  <c r="J72" i="6"/>
  <c r="K72" i="6" s="1"/>
  <c r="H72" i="6"/>
  <c r="I72" i="6" s="1"/>
  <c r="N71" i="6"/>
  <c r="O71" i="6" s="1"/>
  <c r="L71" i="6"/>
  <c r="M71" i="6" s="1"/>
  <c r="J71" i="6"/>
  <c r="K71" i="6" s="1"/>
  <c r="H71" i="6"/>
  <c r="I71" i="6" s="1"/>
  <c r="N70" i="6"/>
  <c r="L70" i="6"/>
  <c r="J70" i="6"/>
  <c r="H70" i="6"/>
  <c r="N69" i="6"/>
  <c r="O69" i="6" s="1"/>
  <c r="L69" i="6"/>
  <c r="M69" i="6" s="1"/>
  <c r="J69" i="6"/>
  <c r="K69" i="6" s="1"/>
  <c r="H69" i="6"/>
  <c r="I69" i="6" s="1"/>
  <c r="N68" i="6"/>
  <c r="O68" i="6" s="1"/>
  <c r="L68" i="6"/>
  <c r="M68" i="6" s="1"/>
  <c r="J68" i="6"/>
  <c r="K68" i="6" s="1"/>
  <c r="H68" i="6"/>
  <c r="I68" i="6" s="1"/>
  <c r="N67" i="6"/>
  <c r="L67" i="6"/>
  <c r="J67" i="6"/>
  <c r="H67" i="6"/>
  <c r="N66" i="6"/>
  <c r="O66" i="6" s="1"/>
  <c r="L66" i="6"/>
  <c r="M66" i="6" s="1"/>
  <c r="J66" i="6"/>
  <c r="K66" i="6" s="1"/>
  <c r="H66" i="6"/>
  <c r="I66" i="6" s="1"/>
  <c r="N65" i="6"/>
  <c r="O65" i="6" s="1"/>
  <c r="L65" i="6"/>
  <c r="M65" i="6" s="1"/>
  <c r="J65" i="6"/>
  <c r="K65" i="6" s="1"/>
  <c r="H65" i="6"/>
  <c r="I65" i="6" s="1"/>
  <c r="N64" i="6"/>
  <c r="L64" i="6"/>
  <c r="J64" i="6"/>
  <c r="H64" i="6"/>
  <c r="N63" i="6"/>
  <c r="O63" i="6" s="1"/>
  <c r="L63" i="6"/>
  <c r="M63" i="6" s="1"/>
  <c r="J63" i="6"/>
  <c r="K63" i="6" s="1"/>
  <c r="H63" i="6"/>
  <c r="I63" i="6" s="1"/>
  <c r="N62" i="6"/>
  <c r="L62" i="6"/>
  <c r="J62" i="6"/>
  <c r="H62" i="6"/>
  <c r="N61" i="6"/>
  <c r="L61" i="6"/>
  <c r="J61" i="6"/>
  <c r="H61" i="6"/>
  <c r="N60" i="6"/>
  <c r="L60" i="6"/>
  <c r="J60" i="6"/>
  <c r="H60" i="6"/>
  <c r="N59" i="6"/>
  <c r="L59" i="6"/>
  <c r="J59" i="6"/>
  <c r="H59" i="6"/>
  <c r="N58" i="6"/>
  <c r="O58" i="6" s="1"/>
  <c r="L58" i="6"/>
  <c r="M58" i="6" s="1"/>
  <c r="J58" i="6"/>
  <c r="K58" i="6" s="1"/>
  <c r="H58" i="6"/>
  <c r="I58" i="6" s="1"/>
  <c r="N57" i="6"/>
  <c r="L57" i="6"/>
  <c r="J57" i="6"/>
  <c r="H57" i="6"/>
  <c r="N56" i="6"/>
  <c r="L56" i="6"/>
  <c r="J56" i="6"/>
  <c r="H56" i="6"/>
  <c r="N55" i="6"/>
  <c r="L55" i="6"/>
  <c r="J55" i="6"/>
  <c r="H55" i="6"/>
  <c r="N54" i="6"/>
  <c r="O54" i="6" s="1"/>
  <c r="L54" i="6"/>
  <c r="M54" i="6" s="1"/>
  <c r="J54" i="6"/>
  <c r="K54" i="6" s="1"/>
  <c r="H54" i="6"/>
  <c r="I54" i="6" s="1"/>
  <c r="N53" i="6"/>
  <c r="L53" i="6"/>
  <c r="J53" i="6"/>
  <c r="H53" i="6"/>
  <c r="N52" i="6"/>
  <c r="L52" i="6"/>
  <c r="J52" i="6"/>
  <c r="H52" i="6"/>
  <c r="N51" i="6"/>
  <c r="L51" i="6"/>
  <c r="J51" i="6"/>
  <c r="H51" i="6"/>
  <c r="N50" i="6"/>
  <c r="L50" i="6"/>
  <c r="J50" i="6"/>
  <c r="H50" i="6"/>
  <c r="N49" i="6"/>
  <c r="L49" i="6"/>
  <c r="J49" i="6"/>
  <c r="H49" i="6"/>
  <c r="N48" i="6"/>
  <c r="L48" i="6"/>
  <c r="J48" i="6"/>
  <c r="H48" i="6"/>
  <c r="N47" i="6"/>
  <c r="O47" i="6" s="1"/>
  <c r="L47" i="6"/>
  <c r="M47" i="6" s="1"/>
  <c r="J47" i="6"/>
  <c r="K47" i="6" s="1"/>
  <c r="H47" i="6"/>
  <c r="I47" i="6" s="1"/>
  <c r="N46" i="6"/>
  <c r="L46" i="6"/>
  <c r="J46" i="6"/>
  <c r="H46" i="6"/>
  <c r="N45" i="6"/>
  <c r="L45" i="6"/>
  <c r="J45" i="6"/>
  <c r="H45" i="6"/>
  <c r="N44" i="6"/>
  <c r="L44" i="6"/>
  <c r="J44" i="6"/>
  <c r="H44" i="6"/>
  <c r="N43" i="6"/>
  <c r="L43" i="6"/>
  <c r="J43" i="6"/>
  <c r="H43" i="6"/>
  <c r="N42" i="6"/>
  <c r="O42" i="6" s="1"/>
  <c r="L42" i="6"/>
  <c r="M42" i="6" s="1"/>
  <c r="J42" i="6"/>
  <c r="K42" i="6" s="1"/>
  <c r="H42" i="6"/>
  <c r="I42" i="6" s="1"/>
  <c r="N41" i="6"/>
  <c r="L41" i="6"/>
  <c r="J41" i="6"/>
  <c r="H41" i="6"/>
  <c r="O40" i="6"/>
  <c r="N40" i="6"/>
  <c r="L40" i="6"/>
  <c r="M40" i="6" s="1"/>
  <c r="J40" i="6"/>
  <c r="K40" i="6" s="1"/>
  <c r="H40" i="6"/>
  <c r="I40" i="6" s="1"/>
  <c r="N39" i="6"/>
  <c r="L39" i="6"/>
  <c r="J39" i="6"/>
  <c r="H39" i="6"/>
  <c r="N38" i="6"/>
  <c r="L38" i="6"/>
  <c r="J38" i="6"/>
  <c r="H38" i="6"/>
  <c r="O37" i="6"/>
  <c r="N37" i="6"/>
  <c r="L37" i="6"/>
  <c r="M37" i="6" s="1"/>
  <c r="J37" i="6"/>
  <c r="K37" i="6" s="1"/>
  <c r="H37" i="6"/>
  <c r="I37" i="6" s="1"/>
  <c r="N36" i="6"/>
  <c r="O36" i="6" s="1"/>
  <c r="L36" i="6"/>
  <c r="M36" i="6" s="1"/>
  <c r="J36" i="6"/>
  <c r="K36" i="6" s="1"/>
  <c r="H36" i="6"/>
  <c r="I36" i="6" s="1"/>
  <c r="N35" i="6"/>
  <c r="L35" i="6"/>
  <c r="J35" i="6"/>
  <c r="H35" i="6"/>
  <c r="N34" i="6"/>
  <c r="O34" i="6" s="1"/>
  <c r="L34" i="6"/>
  <c r="M34" i="6" s="1"/>
  <c r="J34" i="6"/>
  <c r="K34" i="6" s="1"/>
  <c r="H34" i="6"/>
  <c r="I34" i="6" s="1"/>
  <c r="N33" i="6"/>
  <c r="L33" i="6"/>
  <c r="J33" i="6"/>
  <c r="H33" i="6"/>
  <c r="N32" i="6"/>
  <c r="L32" i="6"/>
  <c r="J32" i="6"/>
  <c r="H32" i="6"/>
  <c r="N31" i="6"/>
  <c r="L31" i="6"/>
  <c r="J31" i="6"/>
  <c r="H31" i="6"/>
  <c r="N30" i="6"/>
  <c r="O30" i="6" s="1"/>
  <c r="L30" i="6"/>
  <c r="M30" i="6" s="1"/>
  <c r="J30" i="6"/>
  <c r="K30" i="6" s="1"/>
  <c r="H30" i="6"/>
  <c r="I30" i="6" s="1"/>
  <c r="O29" i="6"/>
  <c r="N29" i="6"/>
  <c r="L29" i="6"/>
  <c r="M29" i="6" s="1"/>
  <c r="J29" i="6"/>
  <c r="K29" i="6" s="1"/>
  <c r="H29" i="6"/>
  <c r="I29" i="6" s="1"/>
  <c r="N28" i="6"/>
  <c r="O28" i="6" s="1"/>
  <c r="L28" i="6"/>
  <c r="M28" i="6" s="1"/>
  <c r="J28" i="6"/>
  <c r="K28" i="6" s="1"/>
  <c r="H28" i="6"/>
  <c r="I28" i="6" s="1"/>
  <c r="N27" i="6"/>
  <c r="O27" i="6" s="1"/>
  <c r="L27" i="6"/>
  <c r="M27" i="6" s="1"/>
  <c r="J27" i="6"/>
  <c r="K27" i="6" s="1"/>
  <c r="H27" i="6"/>
  <c r="I27" i="6" s="1"/>
  <c r="N26" i="6"/>
  <c r="O26" i="6" s="1"/>
  <c r="L26" i="6"/>
  <c r="M26" i="6" s="1"/>
  <c r="J26" i="6"/>
  <c r="K26" i="6" s="1"/>
  <c r="H26" i="6"/>
  <c r="I26" i="6" s="1"/>
  <c r="N25" i="6"/>
  <c r="L25" i="6"/>
  <c r="J25" i="6"/>
  <c r="H25" i="6"/>
  <c r="N24" i="6"/>
  <c r="L24" i="6"/>
  <c r="J24" i="6"/>
  <c r="H24" i="6"/>
  <c r="N23" i="6"/>
  <c r="L23" i="6"/>
  <c r="J23" i="6"/>
  <c r="H23" i="6"/>
  <c r="N22" i="6"/>
  <c r="O22" i="6" s="1"/>
  <c r="L22" i="6"/>
  <c r="M22" i="6" s="1"/>
  <c r="J22" i="6"/>
  <c r="K22" i="6" s="1"/>
  <c r="H22" i="6"/>
  <c r="I22" i="6" s="1"/>
  <c r="N21" i="6"/>
  <c r="L21" i="6"/>
  <c r="J21" i="6"/>
  <c r="H21" i="6"/>
  <c r="N20" i="6"/>
  <c r="O20" i="6" s="1"/>
  <c r="L20" i="6"/>
  <c r="M20" i="6" s="1"/>
  <c r="J20" i="6"/>
  <c r="K20" i="6" s="1"/>
  <c r="H20" i="6"/>
  <c r="I20" i="6" s="1"/>
  <c r="N19" i="6"/>
  <c r="L19" i="6"/>
  <c r="J19" i="6"/>
  <c r="H19" i="6"/>
  <c r="O18" i="6"/>
  <c r="N18" i="6"/>
  <c r="L18" i="6"/>
  <c r="M18" i="6" s="1"/>
  <c r="J18" i="6"/>
  <c r="K18" i="6" s="1"/>
  <c r="H18" i="6"/>
  <c r="I18" i="6" s="1"/>
  <c r="N17" i="6"/>
  <c r="O17" i="6" s="1"/>
  <c r="L17" i="6"/>
  <c r="M17" i="6" s="1"/>
  <c r="J17" i="6"/>
  <c r="K17" i="6" s="1"/>
  <c r="H17" i="6"/>
  <c r="I17" i="6" s="1"/>
  <c r="N16" i="6"/>
  <c r="O16" i="6" s="1"/>
  <c r="L16" i="6"/>
  <c r="M16" i="6" s="1"/>
  <c r="J16" i="6"/>
  <c r="K16" i="6" s="1"/>
  <c r="H16" i="6"/>
  <c r="I16" i="6" s="1"/>
  <c r="N15" i="6"/>
  <c r="O15" i="6" s="1"/>
  <c r="L15" i="6"/>
  <c r="M15" i="6" s="1"/>
  <c r="J15" i="6"/>
  <c r="K15" i="6" s="1"/>
  <c r="H15" i="6"/>
  <c r="I15" i="6" s="1"/>
  <c r="N14" i="6"/>
  <c r="O14" i="6" s="1"/>
  <c r="L14" i="6"/>
  <c r="M14" i="6" s="1"/>
  <c r="J14" i="6"/>
  <c r="K14" i="6" s="1"/>
  <c r="H14" i="6"/>
  <c r="I14" i="6" s="1"/>
  <c r="O13" i="6"/>
  <c r="N13" i="6"/>
  <c r="L13" i="6"/>
  <c r="M13" i="6" s="1"/>
  <c r="J13" i="6"/>
  <c r="K13" i="6" s="1"/>
  <c r="H13" i="6"/>
  <c r="I13" i="6" s="1"/>
  <c r="N12" i="6"/>
  <c r="O12" i="6" s="1"/>
  <c r="L12" i="6"/>
  <c r="M12" i="6" s="1"/>
  <c r="J12" i="6"/>
  <c r="K12" i="6" s="1"/>
  <c r="H12" i="6"/>
  <c r="I12" i="6" s="1"/>
  <c r="O11" i="6"/>
  <c r="N11" i="6"/>
  <c r="L11" i="6"/>
  <c r="M11" i="6" s="1"/>
  <c r="J11" i="6"/>
  <c r="K11" i="6" s="1"/>
  <c r="H11" i="6"/>
  <c r="I11" i="6" s="1"/>
  <c r="N10" i="6"/>
  <c r="L10" i="6"/>
  <c r="J10" i="6"/>
  <c r="H10" i="6"/>
  <c r="N9" i="6"/>
  <c r="O9" i="6" s="1"/>
  <c r="L9" i="6"/>
  <c r="M9" i="6" s="1"/>
  <c r="J9" i="6"/>
  <c r="K9" i="6" s="1"/>
  <c r="H9" i="6"/>
  <c r="I9" i="6" s="1"/>
  <c r="O7" i="6"/>
  <c r="N7" i="6"/>
  <c r="L7" i="6"/>
  <c r="M7" i="6" s="1"/>
  <c r="J7" i="6"/>
  <c r="K7" i="6" s="1"/>
  <c r="H7" i="6"/>
  <c r="I7" i="6" s="1"/>
  <c r="N6" i="6"/>
  <c r="O6" i="6" s="1"/>
  <c r="L6" i="6"/>
  <c r="M6" i="6" s="1"/>
  <c r="J6" i="6"/>
  <c r="K6" i="6" s="1"/>
  <c r="H6" i="6"/>
  <c r="I6" i="6" s="1"/>
  <c r="N5" i="6"/>
  <c r="O5" i="6" s="1"/>
  <c r="L5" i="6"/>
  <c r="M5" i="6" s="1"/>
  <c r="J5" i="6"/>
  <c r="K5" i="6" s="1"/>
  <c r="H5" i="6"/>
  <c r="I5" i="6" s="1"/>
  <c r="N4" i="6"/>
  <c r="O4" i="6" s="1"/>
  <c r="L4" i="6"/>
  <c r="M4" i="6" s="1"/>
  <c r="J4" i="6"/>
  <c r="K4" i="6" s="1"/>
  <c r="H4" i="6"/>
  <c r="I4" i="6" s="1"/>
  <c r="N3" i="6"/>
  <c r="O3" i="6" s="1"/>
  <c r="L3" i="6"/>
  <c r="M3" i="6" s="1"/>
  <c r="J3" i="6"/>
  <c r="K3" i="6" s="1"/>
  <c r="H3" i="6"/>
  <c r="I3" i="6" s="1"/>
  <c r="D12" i="11" l="1"/>
  <c r="E12" i="11"/>
  <c r="F12" i="11"/>
  <c r="G12" i="11"/>
  <c r="C12" i="11"/>
  <c r="G16" i="11"/>
  <c r="G15" i="11"/>
  <c r="C16" i="11"/>
  <c r="C15" i="11"/>
  <c r="E15" i="11"/>
  <c r="E16" i="11"/>
  <c r="F16" i="11"/>
  <c r="F15" i="11"/>
  <c r="F18" i="11" s="1"/>
  <c r="G18" i="11"/>
  <c r="C7" i="11"/>
  <c r="G7" i="11"/>
  <c r="D15" i="11"/>
  <c r="D18" i="11" s="1"/>
  <c r="E18" i="11" l="1"/>
  <c r="C18" i="11"/>
</calcChain>
</file>

<file path=xl/sharedStrings.xml><?xml version="1.0" encoding="utf-8"?>
<sst xmlns="http://schemas.openxmlformats.org/spreadsheetml/2006/main" count="770" uniqueCount="367">
  <si>
    <t>Year</t>
  </si>
  <si>
    <t>Revenue From Operations</t>
  </si>
  <si>
    <t>Less: Excise Duty</t>
  </si>
  <si>
    <t>Revenue From Operations(Net)</t>
  </si>
  <si>
    <t>Other Income</t>
  </si>
  <si>
    <t>Total Revenue</t>
  </si>
  <si>
    <t>Expenses</t>
  </si>
  <si>
    <t>Cost of Material Consumed</t>
  </si>
  <si>
    <t>Internally Manufactured Intermediates or Components Consumed</t>
  </si>
  <si>
    <t>Purchases of Stock-in-Trade</t>
  </si>
  <si>
    <t>Changes in Inventories of Finished Goods, Work-in-Progress and Stock-in-Trade</t>
  </si>
  <si>
    <t>Employee Benefits / Salaries &amp; other Staff Cost</t>
  </si>
  <si>
    <t>Finance Cost</t>
  </si>
  <si>
    <t>Depreciation and Amortization</t>
  </si>
  <si>
    <t>Other Expenses</t>
  </si>
  <si>
    <t>Total Expenses</t>
  </si>
  <si>
    <t>Share of Profits / Loss of Associated Companies Before Tax</t>
  </si>
  <si>
    <t>Minority Interest Before Net Profit</t>
  </si>
  <si>
    <t>Profit Before Exceptional Items and Tax</t>
  </si>
  <si>
    <t>Exceptional Items Before Tax</t>
  </si>
  <si>
    <t>Profit Before Extraordinary Items and Tax</t>
  </si>
  <si>
    <t>Prior Year Adjustments</t>
  </si>
  <si>
    <t>Other Adjustments Before Tax</t>
  </si>
  <si>
    <t>Extraordinary Items Before Tax</t>
  </si>
  <si>
    <t>Profit Before Tax</t>
  </si>
  <si>
    <t>Tax Expenses</t>
  </si>
  <si>
    <t>Current Tax</t>
  </si>
  <si>
    <t>Deferred Tax</t>
  </si>
  <si>
    <t>Other Tax Adjustments</t>
  </si>
  <si>
    <t>Current Tax - MAT / MAT Credit Entitlement</t>
  </si>
  <si>
    <t>Fringe Benefits Tax</t>
  </si>
  <si>
    <t>Provision for Wealth Tax</t>
  </si>
  <si>
    <t>Adjust for Previous Year</t>
  </si>
  <si>
    <t>Others</t>
  </si>
  <si>
    <t>Profit After Tax</t>
  </si>
  <si>
    <t>Minority Interest After Net Profit</t>
  </si>
  <si>
    <t>Pre-acquisition Profit</t>
  </si>
  <si>
    <t>Share of Profits / Loss of Associated Companies</t>
  </si>
  <si>
    <t>Profit After Pre-acquisition Profit</t>
  </si>
  <si>
    <t>Extraordinary Items After Tax</t>
  </si>
  <si>
    <t>Profit/(Loss) for the period from Continuing Operations</t>
  </si>
  <si>
    <t>Discontinued Operations</t>
  </si>
  <si>
    <t>Profit / (Loss) from Discontinuing Operations</t>
  </si>
  <si>
    <t>Tax Expense of Discontinuing Operations</t>
  </si>
  <si>
    <t>Accounting Changes</t>
  </si>
  <si>
    <t>Profit Attributable to Shareholders</t>
  </si>
  <si>
    <t>Adjustments to Net Income</t>
  </si>
  <si>
    <t>Interim Preference Dividend</t>
  </si>
  <si>
    <t>Proposed / Final Preference Dividend</t>
  </si>
  <si>
    <t>Prior Year Preference Dividend Paid</t>
  </si>
  <si>
    <t>Preference Dividend</t>
  </si>
  <si>
    <t>Preference Dividend Tax</t>
  </si>
  <si>
    <t>Profit Attributable to Ordinary Shareholders</t>
  </si>
  <si>
    <t>Transfer from Reserves</t>
  </si>
  <si>
    <t>Unappropriated Profits Brought Forward</t>
  </si>
  <si>
    <t>Profits Available for Appropriation</t>
  </si>
  <si>
    <t>Dividend</t>
  </si>
  <si>
    <t>Transfer to Reserves</t>
  </si>
  <si>
    <t>Dividend Tax</t>
  </si>
  <si>
    <t>Capitalization for Bonus Issue</t>
  </si>
  <si>
    <t>Unappropriated Profits Carried Forward</t>
  </si>
  <si>
    <t>Other Comprehensive Income :</t>
  </si>
  <si>
    <t>Other Comprehensive Income That Will Not Be Reclassified to Profit Or Loss</t>
  </si>
  <si>
    <t>Other Comprehensive Income That Will Be Reclassified to Profit Or Loss :</t>
  </si>
  <si>
    <t>Other Comprehensive Income no Specification :</t>
  </si>
  <si>
    <t>Non-Controlling Interests</t>
  </si>
  <si>
    <t>Total Comprehensive Income for the Year</t>
  </si>
  <si>
    <t>Net Profit attributable to:</t>
  </si>
  <si>
    <t>a) Owners of the Company</t>
  </si>
  <si>
    <t>b) Non Controlling Interest</t>
  </si>
  <si>
    <t>Other Comprehensive Income attributable to:</t>
  </si>
  <si>
    <t>Total Comprehensive Income attributable to:</t>
  </si>
  <si>
    <t>Earning Per Share - Basic</t>
  </si>
  <si>
    <t>Earning Per Share - Diluted</t>
  </si>
  <si>
    <t>Dividend Per Share</t>
  </si>
  <si>
    <t>Interim 1</t>
  </si>
  <si>
    <t>Interim 2</t>
  </si>
  <si>
    <t>Interim 3</t>
  </si>
  <si>
    <t>Interim 4</t>
  </si>
  <si>
    <t>Special</t>
  </si>
  <si>
    <t>Final</t>
  </si>
  <si>
    <t>Total Dividend Per Share</t>
  </si>
  <si>
    <t>Dividend Percentage</t>
  </si>
  <si>
    <t>Total Dividend Percentage</t>
  </si>
  <si>
    <t>Total Dividend</t>
  </si>
  <si>
    <t>Weighted Average Number of Shares in Issue - Basic</t>
  </si>
  <si>
    <t>Weighted Average Number of Shares in Issue - Diluted</t>
  </si>
  <si>
    <t>Interim Dividend Amount</t>
  </si>
  <si>
    <t>Final Dividend Amount</t>
  </si>
  <si>
    <t>Special Dividend Amount</t>
  </si>
  <si>
    <t>Dividend Amount Calculated</t>
  </si>
  <si>
    <t>Other Dividend Amount</t>
  </si>
  <si>
    <t>Non-Current Assets:</t>
  </si>
  <si>
    <t>Fixed Assets</t>
  </si>
  <si>
    <t>Property, Plant and Equipment</t>
  </si>
  <si>
    <t>Capital Work in Progress</t>
  </si>
  <si>
    <t>Right-of-Use Assets</t>
  </si>
  <si>
    <t>-</t>
  </si>
  <si>
    <t>Intangible Assets</t>
  </si>
  <si>
    <t>Intangible Assets under Development</t>
  </si>
  <si>
    <t>Fixed Assets Held For Sale</t>
  </si>
  <si>
    <t>Lease Adjustment</t>
  </si>
  <si>
    <t>Biological Assets other than Bearer Plants</t>
  </si>
  <si>
    <t>Non-current Investments</t>
  </si>
  <si>
    <t>Investment Properties</t>
  </si>
  <si>
    <t>Investments in Subsidiaries, Associates
 and Joint venture</t>
  </si>
  <si>
    <t>Financial Assets :</t>
  </si>
  <si>
    <t>Investments of Life Insurance Business</t>
  </si>
  <si>
    <t>Investments - Long-term</t>
  </si>
  <si>
    <t>Loans - Long - Term</t>
  </si>
  <si>
    <t>Others Financial Assets - Long-term</t>
  </si>
  <si>
    <t>Non Current Tax Assets - Long - Term</t>
  </si>
  <si>
    <t>Insurance Related Assets</t>
  </si>
  <si>
    <t>Other Non-current Assets</t>
  </si>
  <si>
    <t>Deferred Tax Assets (Net)</t>
  </si>
  <si>
    <t>Total  Non-current Assets</t>
  </si>
  <si>
    <t>Current Assets:</t>
  </si>
  <si>
    <t>Inventories</t>
  </si>
  <si>
    <t>Current Investments</t>
  </si>
  <si>
    <t>Trade Receivables</t>
  </si>
  <si>
    <t>Cash and Cash Equivalents</t>
  </si>
  <si>
    <t>Bank Balances Other Than Cash 
and Cash Equivalents</t>
  </si>
  <si>
    <t>Loans - Short-term</t>
  </si>
  <si>
    <t>Others Financial Assets - Short-term</t>
  </si>
  <si>
    <t>Current Tax Assets - Short-term</t>
  </si>
  <si>
    <t>Other Current Assets</t>
  </si>
  <si>
    <t>Assets Classified as Held for Sale</t>
  </si>
  <si>
    <t>Total Current Assets</t>
  </si>
  <si>
    <t>Foreign Currency Monetary Item 
Translation Difference Account</t>
  </si>
  <si>
    <t>Regulatory Deferral Account - Debit Balance</t>
  </si>
  <si>
    <t>Non-Current Assets Classified as Held for Sale</t>
  </si>
  <si>
    <t>Other Assets Excluding Non-Current and Current Assets</t>
  </si>
  <si>
    <t>Total Non-Current and Other Assets</t>
  </si>
  <si>
    <t>Total Assets</t>
  </si>
  <si>
    <t>EQUITY AND LIABILITIES</t>
  </si>
  <si>
    <t>Share Capital</t>
  </si>
  <si>
    <t>Number of Equity Shares - Bought
 Back during the Current period</t>
  </si>
  <si>
    <t>Number of Total Bonus Shares
 Issued upto Current period</t>
  </si>
  <si>
    <t>Number of Equity Shares - Paid Up</t>
  </si>
  <si>
    <t>Paid Up Capital</t>
  </si>
  <si>
    <t>Treasury Shares</t>
  </si>
  <si>
    <t>Number of Bonus Shares Issued 
During the Current Period.</t>
  </si>
  <si>
    <t>Number of Shares Splitted
 During the Current Period.</t>
  </si>
  <si>
    <t>Other Equity</t>
  </si>
  <si>
    <t>Money Received Against Share Warrants</t>
  </si>
  <si>
    <t>Employee Stock Options / Others</t>
  </si>
  <si>
    <t>Share Application Money Pending Allotment</t>
  </si>
  <si>
    <t>Total Stockholders’ Equity</t>
  </si>
  <si>
    <t>Total Reported Stockholders’ Equity</t>
  </si>
  <si>
    <t>Minority Interest</t>
  </si>
  <si>
    <t>Total Equity</t>
  </si>
  <si>
    <t>Non-Current Liabilities:</t>
  </si>
  <si>
    <t>Long Term Borrowings</t>
  </si>
  <si>
    <t>Lease Liabilities</t>
  </si>
  <si>
    <t>Others Financial Liabilities - Long-term</t>
  </si>
  <si>
    <t>Non Current Tax Liabilities - Long-term</t>
  </si>
  <si>
    <t>Long-term Provisions</t>
  </si>
  <si>
    <t>Deferred Tax Liabilities (Net)</t>
  </si>
  <si>
    <t>Insurance Related Liabilities</t>
  </si>
  <si>
    <t>Other Non-Current Liabilities</t>
  </si>
  <si>
    <t>Total Non-current Liabilities</t>
  </si>
  <si>
    <t>Current Liabilities:</t>
  </si>
  <si>
    <t>Short Term Borrowings</t>
  </si>
  <si>
    <t>Trade Payables</t>
  </si>
  <si>
    <t>Others Financial Liabilities - Short-term</t>
  </si>
  <si>
    <t>Current Tax Liabilities - Short-term</t>
  </si>
  <si>
    <t>Provisions</t>
  </si>
  <si>
    <t>Other Current Liabilities</t>
  </si>
  <si>
    <t>Liabilities Directly Associated with Assets
 Classified as Held for Sale</t>
  </si>
  <si>
    <t>Total Current Liabilities</t>
  </si>
  <si>
    <t>Foreign Currency Monetary Item
 Translation Difference Account</t>
  </si>
  <si>
    <t>Hybrid Perpetual Securities</t>
  </si>
  <si>
    <t>Regulatory Deferral Account - Credit Balance</t>
  </si>
  <si>
    <t>Other Liabilities Excluding Equity,
 Non-Current and Current Liabilities</t>
  </si>
  <si>
    <t>Total Equity and Liabilities</t>
  </si>
  <si>
    <t>Contingent Liabilities and Commitments
 (to the Extent Not Provided for)</t>
  </si>
  <si>
    <t>Book Value (Unit Curr)</t>
  </si>
  <si>
    <t>Cash Flow Summary</t>
  </si>
  <si>
    <t>Cash and Cash Equivalents at Beginning of the year</t>
  </si>
  <si>
    <t>Net Cash from Operating Activities</t>
  </si>
  <si>
    <t>Net Profit before Tax &amp; Extraordinary Items</t>
  </si>
  <si>
    <t>Depreciation</t>
  </si>
  <si>
    <t>Interest (Net)</t>
  </si>
  <si>
    <t>Dividend Received</t>
  </si>
  <si>
    <t>P/L on Sales of Assets</t>
  </si>
  <si>
    <t>P/L on Sales of Invest</t>
  </si>
  <si>
    <t>Prov. &amp; W/O (Net)</t>
  </si>
  <si>
    <t>P/L in Forex</t>
  </si>
  <si>
    <t>Fin. Lease &amp; Rental Chrgs</t>
  </si>
  <si>
    <t>Total Adjustments (PBT &amp; Extraordinary Items)</t>
  </si>
  <si>
    <t>Op. Profit before Working Capital Changes</t>
  </si>
  <si>
    <t>Trade &amp; 0th receivables</t>
  </si>
  <si>
    <t>Loans &amp; Advances</t>
  </si>
  <si>
    <t>Investments</t>
  </si>
  <si>
    <t>Net Stock on Hire</t>
  </si>
  <si>
    <t>Leased Assets Net of Sale</t>
  </si>
  <si>
    <t>Trade Bill(s) Purchased</t>
  </si>
  <si>
    <t>Change in Borrowing</t>
  </si>
  <si>
    <t>Change in Deposits</t>
  </si>
  <si>
    <t>Total (OP before Working Capital Changes)</t>
  </si>
  <si>
    <t>Cash Generated from/(used in) Operations</t>
  </si>
  <si>
    <t>Interest Paid(Net)</t>
  </si>
  <si>
    <t>Direct Taxes Paid</t>
  </si>
  <si>
    <t>Advance Tax Paid</t>
  </si>
  <si>
    <t>Total-others</t>
  </si>
  <si>
    <t>Cash Flow before Extraordinary Items</t>
  </si>
  <si>
    <t>Excess Depreciation W/b</t>
  </si>
  <si>
    <t>Premium on Lease of land</t>
  </si>
  <si>
    <t>Payment Towards VRS</t>
  </si>
  <si>
    <t>Prior Year 's Taxation</t>
  </si>
  <si>
    <t>Gain on Forex Exch. Tran</t>
  </si>
  <si>
    <t>Net Cash Used in Investing Activities</t>
  </si>
  <si>
    <t>Purchased of Fixed Assets</t>
  </si>
  <si>
    <t>Sale of Fixed Assets</t>
  </si>
  <si>
    <t>Capital Expenditure</t>
  </si>
  <si>
    <t>capital WIP</t>
  </si>
  <si>
    <t>Capital Subsidy Recd</t>
  </si>
  <si>
    <t>Purchase of Investments</t>
  </si>
  <si>
    <t>Sale of Investments</t>
  </si>
  <si>
    <t>Investment Income</t>
  </si>
  <si>
    <t>Interest Received</t>
  </si>
  <si>
    <t>Invest.In Subsidiaires</t>
  </si>
  <si>
    <t>Loans to Subsidiaires</t>
  </si>
  <si>
    <t>Investment in Group Cos</t>
  </si>
  <si>
    <t>Issue of Sh. on Acqu. of Cos</t>
  </si>
  <si>
    <t>Canc. of Invest. in Cos Acq.</t>
  </si>
  <si>
    <t>Acquisition of Companies</t>
  </si>
  <si>
    <t>Inter Corporate Deposits</t>
  </si>
  <si>
    <t>Net Cash Used in Financing Activities</t>
  </si>
  <si>
    <t>Proceeds from Issue of shares (incl share premium)</t>
  </si>
  <si>
    <t>Proceed from Issue of Debentures</t>
  </si>
  <si>
    <t>Proceed from 0ther Long Term Borrowings</t>
  </si>
  <si>
    <t>Proceed from Bank Borrowings</t>
  </si>
  <si>
    <t>Proceed from Short Tem Borrowings</t>
  </si>
  <si>
    <t>Proceed from Deposits</t>
  </si>
  <si>
    <t>Share Application Money</t>
  </si>
  <si>
    <t>Cash/Capital Investment Subsidy</t>
  </si>
  <si>
    <t>Loans from a Corporate Body</t>
  </si>
  <si>
    <t>Share Application Money Refund</t>
  </si>
  <si>
    <t>On Redemption of Debenture</t>
  </si>
  <si>
    <t>Of the Long Tem Borrowings</t>
  </si>
  <si>
    <t>Of the short term Borrowings</t>
  </si>
  <si>
    <t>Of financial Liabilities</t>
  </si>
  <si>
    <t>Dividend Paid</t>
  </si>
  <si>
    <t>Shelter Assistance Reserve</t>
  </si>
  <si>
    <t>Interest Paid</t>
  </si>
  <si>
    <t>Net Inc/(Dec) in Cash and Cash Equivalent</t>
  </si>
  <si>
    <t>Cash and Cash Equivalents at End of the year</t>
  </si>
  <si>
    <t>Reasons for Choosing ITC Ltd for Fundamental Analysis:</t>
  </si>
  <si>
    <t>ITC Ltd. is a compelling choice for fundamental analysis due to several factors:</t>
  </si>
  <si>
    <t>Diversified Business: ITC is not just a tobacco company. It has a significant presence in FMCG (Fast Moving Consumer Goods), Paperboards &amp; Specialty Papers, Hotels, and Agribusiness. This diversification offers a broader perspective on the Indian economy and consumer trends.</t>
  </si>
  <si>
    <t>Strong Brand Portfolio: ITC boasts well-established brands like Aashirvaad, Classmate, Wills Lifestyle, and Bingo across its various segments. Analyzing these brands' performance can provide insights into consumer preferences and brand loyalty.</t>
  </si>
  <si>
    <t>Financial Stability: ITC maintains a healthy financial profile with low debt, good profitability ratios and strong cash flow generation. This stability makes it an interesting case study for understanding sustainable business practices.</t>
  </si>
  <si>
    <t>Market Leadership: ITC is a leader in several of its business segments in India. Analyzing its strategies and performance can shed light on how established players compete and adapt in a dynamic market</t>
  </si>
  <si>
    <t xml:space="preserve">Horizontal Analysis of Profit &amp; Loss </t>
  </si>
  <si>
    <t>Difference</t>
  </si>
  <si>
    <t>19-23</t>
  </si>
  <si>
    <t>19-22</t>
  </si>
  <si>
    <t>19-21</t>
  </si>
  <si>
    <t>19-20</t>
  </si>
  <si>
    <t>0 %</t>
  </si>
  <si>
    <t>Horizontal Analysis of Balance Sheet</t>
  </si>
  <si>
    <t>RATIO ANALYSIS FOR ITC LTD</t>
  </si>
  <si>
    <t>SL. NO</t>
  </si>
  <si>
    <t>RATIO</t>
  </si>
  <si>
    <t>FORMULA</t>
  </si>
  <si>
    <t>Mar '19</t>
  </si>
  <si>
    <t>Mar '20</t>
  </si>
  <si>
    <t>Mar '21</t>
  </si>
  <si>
    <t>Mar '22</t>
  </si>
  <si>
    <t>Mar '23</t>
  </si>
  <si>
    <t>PROFITABILITY RATIOS</t>
  </si>
  <si>
    <t>Profit margin</t>
  </si>
  <si>
    <t>(Profit After Tax / 
Revenue from operations) * 100</t>
  </si>
  <si>
    <t>Operating Profit Margin</t>
  </si>
  <si>
    <t>EBIT/Revenue from operations *100</t>
  </si>
  <si>
    <t>Asset turnover Ratio</t>
  </si>
  <si>
    <t>Net revenue from Operations /
 Total Assets</t>
  </si>
  <si>
    <t>Return on Asset</t>
  </si>
  <si>
    <t>Net Profit / Total Asset</t>
  </si>
  <si>
    <t>Return on Equity</t>
  </si>
  <si>
    <t>Net Profit / Total Equity</t>
  </si>
  <si>
    <t>Earnings per Share</t>
  </si>
  <si>
    <t>Net Profit / No. of equity Shares</t>
  </si>
  <si>
    <t>LIQUIDITY RATIOS</t>
  </si>
  <si>
    <t xml:space="preserve">Current Ratio </t>
  </si>
  <si>
    <t>Current Assets / Current Liabilities</t>
  </si>
  <si>
    <t>Quick Ratio</t>
  </si>
  <si>
    <t>Quick Assets / Current Liabilities</t>
  </si>
  <si>
    <t>Receivables Turnover Ratio</t>
  </si>
  <si>
    <t>Sales / Receivables</t>
  </si>
  <si>
    <t>SOLVENCY RATIOS</t>
  </si>
  <si>
    <t>Debt Equity Ratio</t>
  </si>
  <si>
    <t>Total Debt / Shareholder's equity</t>
  </si>
  <si>
    <t>Interest Coverage Ratio</t>
  </si>
  <si>
    <t>EBIT/Interest Expense</t>
  </si>
  <si>
    <t>EFFICIENCY RATIOS</t>
  </si>
  <si>
    <t>Inventory Turnover Ratio</t>
  </si>
  <si>
    <t>Revenue from operations /
 Inventory</t>
  </si>
  <si>
    <t>Inventory Conversion period</t>
  </si>
  <si>
    <t>365 / Inventory Turnover ratio</t>
  </si>
  <si>
    <t>CASHFLOW RATIOS</t>
  </si>
  <si>
    <t>Operating cash margin</t>
  </si>
  <si>
    <t>Cash from operating activity/Net Revenue</t>
  </si>
  <si>
    <t>Capital expenditure cover</t>
  </si>
  <si>
    <t>Net cashflow from operating/capital
 expenditure</t>
  </si>
  <si>
    <t>DuPont Analysis</t>
  </si>
  <si>
    <t>PARTICULARS</t>
  </si>
  <si>
    <t xml:space="preserve">ROE </t>
  </si>
  <si>
    <t>Net Profit/Total Equity</t>
  </si>
  <si>
    <t>Operating Expenses</t>
  </si>
  <si>
    <t>ROA</t>
  </si>
  <si>
    <t>Net Profit/Total Assets</t>
  </si>
  <si>
    <t>Operating Profit</t>
  </si>
  <si>
    <t>EQUITY MULTIPLIER</t>
  </si>
  <si>
    <t>Total Assets/Total Equity</t>
  </si>
  <si>
    <t>ROE</t>
  </si>
  <si>
    <t>ROA*EQUITY MULTIPLIER</t>
  </si>
  <si>
    <t>NP MARGIN</t>
  </si>
  <si>
    <t>Net Profit/Revenue from Operations</t>
  </si>
  <si>
    <t>ASSET TURNOVER</t>
  </si>
  <si>
    <t>Revenue from Operations/Total Assets</t>
  </si>
  <si>
    <t>NP MARGIN*ASSET TURNOVER*EQUITY MULTIPLIER</t>
  </si>
  <si>
    <t>TAX BURDEN</t>
  </si>
  <si>
    <t>Net Profit/Profit before Tax</t>
  </si>
  <si>
    <t>INTEREST BURDEN</t>
  </si>
  <si>
    <t>Profit before Tax/Operating Profit</t>
  </si>
  <si>
    <t>OPERATING MARGIN</t>
  </si>
  <si>
    <t>Operating Profit/Revenue from Operations</t>
  </si>
  <si>
    <t>TAX BURDEN*INTEREST BURDEN*OPERATING MARGIN*ASSET TURN*EQUITY MULTIPLIER</t>
  </si>
  <si>
    <t>Net Profit Margin</t>
  </si>
  <si>
    <t>The profit margin has increased from 24.8%to 26.71 % but had dip in 2022 because of little high purchase of stock in trade.The revenue from operations increased and also 
reduction in advertisement expense.The highest profit happened in 2020 of 31.56 due to an increase in revenue from operations due pandemic panic and also purchase of plant and machinery which lead to increase in efficiency, increase in production and there lead to higher sales.</t>
  </si>
  <si>
    <t>The operating profit margin in margin 2020 was 38.88 which was then reduced to 31.75 % in 2022, which was again increased to 33.81% due to improved operational efficiency as plant and machinery was purchased, which led to increased productivity and decrease in operating expenses.</t>
  </si>
  <si>
    <t>Asset turnover ratio</t>
  </si>
  <si>
    <t>The asset turnover also increased,which means there is an increase in the efficiency of the assets and the assets are generating more revenue in 2023 than in 2022. This is used to increase sales and better inventory management. Higher asset turnover means the assets take less time to generate sales.</t>
  </si>
  <si>
    <t>Return on assets</t>
  </si>
  <si>
    <t>The return on assets helps to know about the profits realized on the assets. The ROA has increased due to improved sales, high-profit margins, and proven asset efficiency.</t>
  </si>
  <si>
    <t>Return on Equity (ROE)</t>
  </si>
  <si>
    <t>ROE is a financial ratio that measures how effectively a company generates profit from its shareholders' investments. The ROE of ITC has always been increasing due to increased sales and improved profits. A higher ROE indicates a company is efficiently using shareholder equity to generate profits. This is generally considered favourable for investors.</t>
  </si>
  <si>
    <t>Earnings per share</t>
  </si>
  <si>
    <t>·The Earnings per share also increases from 12.37 to 15.44. An increase in earnings per share (EPS) is generally a positive sign for a company's financial performance. It indicates that the company is generating more profit for each outstanding share of common stock.</t>
  </si>
  <si>
    <t>Current ratio</t>
  </si>
  <si>
    <t>Current ratio and quick ratio seem to be around 3 and 2 respectively, which could be considered healthy levels of liquidity.</t>
  </si>
  <si>
    <t>Debt-to-equity ratio</t>
  </si>
  <si>
    <t>Consistently low at 0.04, indicating the company has minimal debt compared to shareholder equity, which is a positive sign.The consistently low debt-to-equity ratio suggests ITC Ltd prioritizes financing through equity rather than debt, and this hasn't changed significantly across the periods shown.</t>
  </si>
  <si>
    <t>Interest coverage ratio</t>
  </si>
  <si>
    <t>Interest coverage ratio is very high, suggesting the company's earnings before interest and taxes (EBIT) comfortably covers its interest expenses.</t>
  </si>
  <si>
    <t>Inventory turnover ratio</t>
  </si>
  <si>
    <t>Inventory turnover ratio fluctuations could be due to changes in inventory management practices, variations in sales, or adjustments in production cycles.</t>
  </si>
  <si>
    <t>The rising operating cash margin suggests ITC Ltd is becoming more efficient at converting sales into actual cash flow</t>
  </si>
  <si>
    <t>A capital expenditure cover ratio consistently above 3 indicates the company's operational cash flow is sufficient to cover its investments in new assets or business activities.</t>
  </si>
  <si>
    <t>Segment Revenue:</t>
  </si>
  <si>
    <t>FMCG: This segment, representing Fast Moving Consumer Goods, shows a steady increase in revenue, which suggests strong performance in areas like cigarettes, personal care products, and packaged foods.</t>
  </si>
  <si>
    <t>Others: This category seems to have a less consistent revenue pattern. More information would be needed to understand the reasons behind these fluctuations.</t>
  </si>
  <si>
    <t xml:space="preserve"> The dividend per share seems to have increased over time, which could be an indicator of growing profitability and the company's willingness to share profits with shareholders.</t>
  </si>
  <si>
    <t>The Group is not an active investor in equity markets; it holds certain investments in equity for long term value accretion which are accordingly measured at fair value through Other Comprehensive Income</t>
  </si>
  <si>
    <t>ITC’s FMCG Businesses grew ahead of the industry in both urban and rural markets driven by enhanced distribution footprint,superior last mile execution, deep consumer insights,purposeful innovation and portfolio premiumisation.</t>
  </si>
  <si>
    <t>A big thrust on India’s Food Processing sector can play a pivotal role and have a multiplier effect. The recently announced PLI Scheme for this sector is expected to play a critical role in boosting investments, agri exports, farmer incomes,employment generation and building Indian brands for the global market.ITC  has been included under the scheme for several of its Foods Businesses as well as Agri Business.</t>
  </si>
  <si>
    <t>Investments made by ITC continue to be guided by the national objectives of ‘Make in India’ and ‘Doubling Farmers’ Income’</t>
  </si>
  <si>
    <t>ITC manages its own credit risk,Company’s deployment in debt instruments are primarily in Government securities, fixed deposits with highly rated banks and companies; bonds issued by government institutions, public sector undertakings, mutual fund schemes of leading fund houses and certificate of deposits issued by highly rated banks and financial institutions</t>
  </si>
  <si>
    <t>Profit &amp; Loss Statement  (Consolidated)     ITC Ltd                                                                                        (Curr. in Crores)</t>
  </si>
  <si>
    <t xml:space="preserve">  Balance Sheet  (Consolidated) ITC Ltd                                                                                                                                                             (Curr. in Crores)                                                                                    </t>
  </si>
  <si>
    <t>Profit &amp; Loss Statement  (Consolidated)     ITC Ltd                                                                                                                                                                                        (Curr. in Crores)</t>
  </si>
  <si>
    <t xml:space="preserve">  Balance Sheet  (Consolidated) ITC Ltd                                                                                     (Curr. in Crores)                                                                                    </t>
  </si>
  <si>
    <t>Profit &amp; Loss Statement  (Consolidated)     ITC Ltd                                                                                          (Curr. in Crores)</t>
  </si>
  <si>
    <t>Cash Flow Statement (Consolidated) I TC Ltd                                                           (Curr. in Crores)</t>
  </si>
  <si>
    <t xml:space="preserve">  Balance Sheet  (Consolidated) ITC Ltd                                                                                                          (Curr. in Crores)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</si>
</sst>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mmm\-d"/>
    <numFmt numFmtId="166" formatCode="mmmm\-d"/>
    <numFmt numFmtId="167" formatCode="0.000%"/>
  </numFmts>
  <fonts count="29">
    <font>
      <sz val="10"/>
      <color rgb="FF000000"/>
      <name val="Arial"/>
      <scheme val="minor"/>
    </font>
    <font>
      <b/>
      <sz val="13"/>
      <color theme="1"/>
      <name val="Times New Roman"/>
      <family val="1"/>
    </font>
    <font>
      <b/>
      <sz val="12"/>
      <color theme="1"/>
      <name val="Times New Roman"/>
      <family val="1"/>
    </font>
    <font>
      <b/>
      <sz val="13"/>
      <color rgb="FF1F1F1F"/>
      <name val="Times New Roman"/>
      <family val="1"/>
    </font>
    <font>
      <b/>
      <sz val="12"/>
      <color theme="1"/>
      <name val="Arial"/>
      <family val="2"/>
      <scheme val="minor"/>
    </font>
    <font>
      <b/>
      <sz val="14"/>
      <color rgb="FF000000"/>
      <name val="Times New Roman"/>
      <family val="1"/>
    </font>
    <font>
      <sz val="10"/>
      <name val="Arial"/>
      <family val="2"/>
    </font>
    <font>
      <b/>
      <sz val="12"/>
      <color rgb="FF000000"/>
      <name val="Times New Roman"/>
      <family val="1"/>
    </font>
    <font>
      <sz val="12"/>
      <color rgb="FF000000"/>
      <name val="Times New Roman"/>
      <family val="1"/>
    </font>
    <font>
      <b/>
      <sz val="13"/>
      <color rgb="FF000000"/>
      <name val="Times New Roman"/>
      <family val="1"/>
    </font>
    <font>
      <sz val="12"/>
      <color theme="1"/>
      <name val="Arial"/>
      <family val="2"/>
      <scheme val="minor"/>
    </font>
    <font>
      <b/>
      <sz val="12"/>
      <color rgb="FF1F1F1F"/>
      <name val="Times New Roman"/>
      <family val="1"/>
    </font>
    <font>
      <sz val="12"/>
      <color rgb="FF1F1F1F"/>
      <name val="&quot;Google Sans&quot;"/>
    </font>
    <font>
      <sz val="12"/>
      <color rgb="FF1F1F1F"/>
      <name val="Times New Roman"/>
      <family val="1"/>
    </font>
    <font>
      <b/>
      <sz val="14"/>
      <color theme="1"/>
      <name val="Times New Roman"/>
      <family val="1"/>
    </font>
    <font>
      <sz val="12"/>
      <color theme="1"/>
      <name val="Times New Roman"/>
      <family val="1"/>
    </font>
    <font>
      <sz val="10"/>
      <color theme="1"/>
      <name val="Arial"/>
      <family val="2"/>
      <scheme val="minor"/>
    </font>
    <font>
      <b/>
      <sz val="12"/>
      <color theme="1"/>
      <name val="Times"/>
    </font>
    <font>
      <sz val="12"/>
      <color theme="1"/>
      <name val="Times"/>
    </font>
    <font>
      <b/>
      <sz val="12"/>
      <color rgb="FF000000"/>
      <name val="Times"/>
    </font>
    <font>
      <b/>
      <sz val="12"/>
      <color rgb="FF000000"/>
      <name val="&quot;Times New Roman&quot;"/>
    </font>
    <font>
      <sz val="12"/>
      <color rgb="FF000000"/>
      <name val="Calibri"/>
      <family val="2"/>
    </font>
    <font>
      <b/>
      <sz val="12"/>
      <color rgb="FF000000"/>
      <name val="Calibri"/>
      <family val="2"/>
    </font>
    <font>
      <b/>
      <sz val="15"/>
      <color theme="1"/>
      <name val="Times New Roman"/>
      <family val="1"/>
    </font>
    <font>
      <sz val="10"/>
      <color theme="1"/>
      <name val="Times New Roman"/>
      <family val="1"/>
    </font>
    <font>
      <b/>
      <sz val="12"/>
      <color theme="1"/>
      <name val="&quot;Times New Roman&quot;"/>
    </font>
    <font>
      <sz val="10"/>
      <name val="Times New Roman"/>
      <family val="1"/>
    </font>
    <font>
      <b/>
      <sz val="16"/>
      <color theme="1"/>
      <name val="Times New Roman"/>
      <family val="1"/>
    </font>
    <font>
      <sz val="16"/>
      <color rgb="FF000000"/>
      <name val="Arial"/>
      <family val="2"/>
      <scheme val="minor"/>
    </font>
  </fonts>
  <fills count="8">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CE5CD"/>
        <bgColor rgb="FFFCE5CD"/>
      </patternFill>
    </fill>
    <fill>
      <patternFill patternType="solid">
        <fgColor rgb="FFF6B26B"/>
        <bgColor rgb="FFF6B26B"/>
      </patternFill>
    </fill>
    <fill>
      <patternFill patternType="solid">
        <fgColor theme="0"/>
        <bgColor theme="0"/>
      </patternFill>
    </fill>
    <fill>
      <patternFill patternType="solid">
        <fgColor rgb="FFE69138"/>
        <bgColor rgb="FFE69138"/>
      </patternFill>
    </fill>
  </fills>
  <borders count="1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s>
  <cellStyleXfs count="1">
    <xf numFmtId="0" fontId="0" fillId="0" borderId="0"/>
  </cellStyleXfs>
  <cellXfs count="128">
    <xf numFmtId="0" fontId="0" fillId="0" borderId="0" xfId="0"/>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1" fillId="0" borderId="0" xfId="0" applyFont="1"/>
    <xf numFmtId="0" fontId="4" fillId="0" borderId="0" xfId="0" applyFont="1"/>
    <xf numFmtId="0" fontId="5" fillId="0" borderId="0" xfId="0" applyFont="1" applyAlignment="1">
      <alignment horizontal="left"/>
    </xf>
    <xf numFmtId="0" fontId="7" fillId="0" borderId="0" xfId="0" applyFont="1" applyAlignment="1">
      <alignment horizontal="center"/>
    </xf>
    <xf numFmtId="0" fontId="7" fillId="3" borderId="4" xfId="0" applyFont="1" applyFill="1" applyBorder="1" applyAlignment="1">
      <alignment horizontal="center"/>
    </xf>
    <xf numFmtId="165" fontId="7" fillId="3" borderId="5" xfId="0" applyNumberFormat="1" applyFont="1" applyFill="1" applyBorder="1" applyAlignment="1">
      <alignment horizontal="center"/>
    </xf>
    <xf numFmtId="165" fontId="7" fillId="3" borderId="6" xfId="0" applyNumberFormat="1" applyFont="1" applyFill="1" applyBorder="1" applyAlignment="1">
      <alignment horizontal="center"/>
    </xf>
    <xf numFmtId="0" fontId="7" fillId="4" borderId="4" xfId="0" applyFont="1" applyFill="1" applyBorder="1"/>
    <xf numFmtId="4" fontId="7" fillId="4" borderId="5" xfId="0" applyNumberFormat="1" applyFont="1" applyFill="1" applyBorder="1" applyAlignment="1">
      <alignment horizontal="right"/>
    </xf>
    <xf numFmtId="4" fontId="7" fillId="4" borderId="6" xfId="0" applyNumberFormat="1" applyFont="1" applyFill="1" applyBorder="1" applyAlignment="1">
      <alignment horizontal="right"/>
    </xf>
    <xf numFmtId="0" fontId="8" fillId="4" borderId="4" xfId="0" applyFont="1" applyFill="1" applyBorder="1"/>
    <xf numFmtId="4" fontId="8" fillId="4" borderId="5" xfId="0" applyNumberFormat="1" applyFont="1" applyFill="1" applyBorder="1" applyAlignment="1">
      <alignment horizontal="right"/>
    </xf>
    <xf numFmtId="4" fontId="8" fillId="4" borderId="6" xfId="0" applyNumberFormat="1" applyFont="1" applyFill="1" applyBorder="1" applyAlignment="1">
      <alignment horizontal="right"/>
    </xf>
    <xf numFmtId="0" fontId="7" fillId="5" borderId="4" xfId="0" applyFont="1" applyFill="1" applyBorder="1"/>
    <xf numFmtId="4" fontId="7" fillId="5" borderId="5" xfId="0" applyNumberFormat="1" applyFont="1" applyFill="1" applyBorder="1" applyAlignment="1">
      <alignment horizontal="right"/>
    </xf>
    <xf numFmtId="4" fontId="7" fillId="5" borderId="6" xfId="0" applyNumberFormat="1" applyFont="1" applyFill="1" applyBorder="1" applyAlignment="1">
      <alignment horizontal="right"/>
    </xf>
    <xf numFmtId="0" fontId="8" fillId="4" borderId="5" xfId="0" applyFont="1" applyFill="1" applyBorder="1"/>
    <xf numFmtId="0" fontId="8" fillId="4" borderId="6" xfId="0" applyFont="1" applyFill="1" applyBorder="1"/>
    <xf numFmtId="0" fontId="8" fillId="4" borderId="5" xfId="0" applyFont="1" applyFill="1" applyBorder="1" applyAlignment="1">
      <alignment horizontal="right"/>
    </xf>
    <xf numFmtId="0" fontId="8" fillId="4" borderId="6" xfId="0" applyFont="1" applyFill="1" applyBorder="1" applyAlignment="1">
      <alignment horizontal="right"/>
    </xf>
    <xf numFmtId="4" fontId="8" fillId="5" borderId="5" xfId="0" applyNumberFormat="1" applyFont="1" applyFill="1" applyBorder="1" applyAlignment="1">
      <alignment horizontal="right"/>
    </xf>
    <xf numFmtId="4" fontId="8" fillId="5" borderId="6" xfId="0" applyNumberFormat="1" applyFont="1" applyFill="1" applyBorder="1" applyAlignment="1">
      <alignment horizontal="right"/>
    </xf>
    <xf numFmtId="0" fontId="8" fillId="0" borderId="0" xfId="0" applyFont="1"/>
    <xf numFmtId="0" fontId="10" fillId="0" borderId="0" xfId="0" applyFont="1"/>
    <xf numFmtId="0" fontId="7" fillId="3" borderId="5" xfId="0" applyFont="1" applyFill="1" applyBorder="1" applyAlignment="1">
      <alignment horizontal="center"/>
    </xf>
    <xf numFmtId="166" fontId="7" fillId="3" borderId="5" xfId="0" applyNumberFormat="1" applyFont="1" applyFill="1" applyBorder="1" applyAlignment="1">
      <alignment horizontal="center"/>
    </xf>
    <xf numFmtId="0" fontId="7" fillId="4" borderId="5" xfId="0" applyFont="1" applyFill="1" applyBorder="1"/>
    <xf numFmtId="0" fontId="8" fillId="4" borderId="5" xfId="0" applyFont="1" applyFill="1" applyBorder="1" applyAlignment="1">
      <alignment horizontal="center"/>
    </xf>
    <xf numFmtId="0" fontId="7" fillId="5" borderId="5" xfId="0" applyFont="1" applyFill="1" applyBorder="1"/>
    <xf numFmtId="0" fontId="7" fillId="5" borderId="5" xfId="0" applyFont="1" applyFill="1" applyBorder="1" applyAlignment="1">
      <alignment horizontal="right"/>
    </xf>
    <xf numFmtId="0" fontId="7" fillId="5" borderId="6" xfId="0" applyFont="1" applyFill="1" applyBorder="1" applyAlignment="1">
      <alignment horizontal="right"/>
    </xf>
    <xf numFmtId="0" fontId="11" fillId="2" borderId="0" xfId="0" applyFont="1" applyFill="1"/>
    <xf numFmtId="0" fontId="12" fillId="2" borderId="0" xfId="0" applyFont="1" applyFill="1"/>
    <xf numFmtId="0" fontId="2" fillId="3" borderId="5" xfId="0" applyFont="1" applyFill="1" applyBorder="1" applyAlignment="1">
      <alignment horizontal="center"/>
    </xf>
    <xf numFmtId="10" fontId="2" fillId="3" borderId="5" xfId="0" applyNumberFormat="1" applyFont="1" applyFill="1" applyBorder="1" applyAlignment="1">
      <alignment horizontal="center"/>
    </xf>
    <xf numFmtId="4" fontId="15" fillId="4" borderId="5" xfId="0" applyNumberFormat="1" applyFont="1" applyFill="1" applyBorder="1"/>
    <xf numFmtId="10" fontId="15" fillId="4" borderId="5" xfId="0" applyNumberFormat="1" applyFont="1" applyFill="1" applyBorder="1"/>
    <xf numFmtId="4" fontId="2" fillId="5" borderId="5" xfId="0" applyNumberFormat="1" applyFont="1" applyFill="1" applyBorder="1"/>
    <xf numFmtId="10" fontId="2" fillId="5" borderId="5" xfId="0" applyNumberFormat="1" applyFont="1" applyFill="1" applyBorder="1"/>
    <xf numFmtId="0" fontId="15" fillId="4" borderId="5" xfId="0" applyFont="1" applyFill="1" applyBorder="1"/>
    <xf numFmtId="0" fontId="15" fillId="4" borderId="5" xfId="0" applyFont="1" applyFill="1" applyBorder="1" applyAlignment="1">
      <alignment horizontal="right"/>
    </xf>
    <xf numFmtId="0" fontId="16" fillId="2" borderId="0" xfId="0" applyFont="1" applyFill="1"/>
    <xf numFmtId="10" fontId="16" fillId="0" borderId="0" xfId="0" applyNumberFormat="1" applyFont="1"/>
    <xf numFmtId="0" fontId="16" fillId="3" borderId="5" xfId="0" applyFont="1" applyFill="1" applyBorder="1"/>
    <xf numFmtId="10" fontId="7" fillId="4" borderId="6" xfId="0" applyNumberFormat="1" applyFont="1" applyFill="1" applyBorder="1" applyAlignment="1">
      <alignment horizontal="right"/>
    </xf>
    <xf numFmtId="10" fontId="17" fillId="4" borderId="5" xfId="0" applyNumberFormat="1" applyFont="1" applyFill="1" applyBorder="1"/>
    <xf numFmtId="10" fontId="8" fillId="4" borderId="6" xfId="0" applyNumberFormat="1" applyFont="1" applyFill="1" applyBorder="1" applyAlignment="1">
      <alignment horizontal="right"/>
    </xf>
    <xf numFmtId="10" fontId="18" fillId="4" borderId="5" xfId="0" applyNumberFormat="1" applyFont="1" applyFill="1" applyBorder="1"/>
    <xf numFmtId="167" fontId="8" fillId="4" borderId="6" xfId="0" applyNumberFormat="1" applyFont="1" applyFill="1" applyBorder="1" applyAlignment="1">
      <alignment horizontal="right"/>
    </xf>
    <xf numFmtId="9" fontId="7" fillId="5" borderId="6" xfId="0" applyNumberFormat="1" applyFont="1" applyFill="1" applyBorder="1" applyAlignment="1">
      <alignment horizontal="right"/>
    </xf>
    <xf numFmtId="9" fontId="17" fillId="5" borderId="5" xfId="0" applyNumberFormat="1" applyFont="1" applyFill="1" applyBorder="1"/>
    <xf numFmtId="0" fontId="16" fillId="4" borderId="5" xfId="0" applyFont="1" applyFill="1" applyBorder="1"/>
    <xf numFmtId="10" fontId="7" fillId="5" borderId="6" xfId="0" applyNumberFormat="1" applyFont="1" applyFill="1" applyBorder="1" applyAlignment="1">
      <alignment horizontal="right"/>
    </xf>
    <xf numFmtId="10" fontId="19" fillId="5" borderId="5" xfId="0" applyNumberFormat="1" applyFont="1" applyFill="1" applyBorder="1" applyAlignment="1">
      <alignment horizontal="right"/>
    </xf>
    <xf numFmtId="10" fontId="17" fillId="5" borderId="5" xfId="0" applyNumberFormat="1" applyFont="1" applyFill="1" applyBorder="1"/>
    <xf numFmtId="10" fontId="8" fillId="4" borderId="5" xfId="0" applyNumberFormat="1" applyFont="1" applyFill="1" applyBorder="1" applyAlignment="1">
      <alignment horizontal="right"/>
    </xf>
    <xf numFmtId="0" fontId="16" fillId="0" borderId="5" xfId="0" applyFont="1" applyBorder="1"/>
    <xf numFmtId="10" fontId="8" fillId="4" borderId="5" xfId="0" applyNumberFormat="1" applyFont="1" applyFill="1" applyBorder="1"/>
    <xf numFmtId="10" fontId="7" fillId="5" borderId="5" xfId="0" applyNumberFormat="1" applyFont="1" applyFill="1" applyBorder="1" applyAlignment="1">
      <alignment horizontal="right"/>
    </xf>
    <xf numFmtId="10" fontId="7" fillId="4" borderId="5" xfId="0" applyNumberFormat="1" applyFont="1" applyFill="1" applyBorder="1" applyAlignment="1">
      <alignment horizontal="right"/>
    </xf>
    <xf numFmtId="0" fontId="11" fillId="4" borderId="5" xfId="0" applyFont="1" applyFill="1" applyBorder="1"/>
    <xf numFmtId="10" fontId="7" fillId="4" borderId="5" xfId="0" applyNumberFormat="1" applyFont="1" applyFill="1" applyBorder="1"/>
    <xf numFmtId="0" fontId="2" fillId="4" borderId="5" xfId="0" applyFont="1" applyFill="1" applyBorder="1"/>
    <xf numFmtId="10" fontId="2" fillId="4" borderId="5" xfId="0" applyNumberFormat="1" applyFont="1" applyFill="1" applyBorder="1"/>
    <xf numFmtId="2" fontId="2" fillId="4" borderId="5" xfId="0" applyNumberFormat="1" applyFont="1" applyFill="1" applyBorder="1"/>
    <xf numFmtId="0" fontId="7" fillId="2" borderId="0" xfId="0" applyFont="1" applyFill="1" applyAlignment="1">
      <alignment horizontal="left"/>
    </xf>
    <xf numFmtId="2" fontId="7" fillId="4" borderId="5" xfId="0" applyNumberFormat="1" applyFont="1" applyFill="1" applyBorder="1"/>
    <xf numFmtId="0" fontId="7" fillId="6" borderId="0" xfId="0" applyFont="1" applyFill="1" applyAlignment="1">
      <alignment horizontal="center"/>
    </xf>
    <xf numFmtId="0" fontId="7" fillId="0" borderId="0" xfId="0" applyFont="1" applyAlignment="1">
      <alignment horizontal="right"/>
    </xf>
    <xf numFmtId="0" fontId="7" fillId="0" borderId="0" xfId="0" applyFont="1"/>
    <xf numFmtId="0" fontId="21" fillId="0" borderId="0" xfId="0" applyFont="1"/>
    <xf numFmtId="0" fontId="21" fillId="0" borderId="0" xfId="0" applyFont="1" applyAlignment="1">
      <alignment horizontal="right"/>
    </xf>
    <xf numFmtId="0" fontId="22" fillId="0" borderId="0" xfId="0" applyFont="1"/>
    <xf numFmtId="0" fontId="15" fillId="0" borderId="0" xfId="0" applyFont="1"/>
    <xf numFmtId="0" fontId="2" fillId="3" borderId="5" xfId="0" applyFont="1" applyFill="1" applyBorder="1"/>
    <xf numFmtId="165" fontId="2" fillId="3" borderId="5" xfId="0" applyNumberFormat="1" applyFont="1" applyFill="1" applyBorder="1"/>
    <xf numFmtId="0" fontId="15" fillId="5" borderId="5" xfId="0" applyFont="1" applyFill="1" applyBorder="1"/>
    <xf numFmtId="165" fontId="2" fillId="5" borderId="5" xfId="0" applyNumberFormat="1" applyFont="1" applyFill="1" applyBorder="1"/>
    <xf numFmtId="0" fontId="2" fillId="5" borderId="5" xfId="0" applyFont="1" applyFill="1" applyBorder="1"/>
    <xf numFmtId="2" fontId="15" fillId="4" borderId="5" xfId="0" applyNumberFormat="1" applyFont="1" applyFill="1" applyBorder="1"/>
    <xf numFmtId="0" fontId="2" fillId="5" borderId="5" xfId="0" applyFont="1" applyFill="1" applyBorder="1" applyAlignment="1">
      <alignment wrapText="1"/>
    </xf>
    <xf numFmtId="0" fontId="2" fillId="7" borderId="5" xfId="0" applyFont="1" applyFill="1" applyBorder="1" applyAlignment="1">
      <alignment vertical="top"/>
    </xf>
    <xf numFmtId="0" fontId="1" fillId="7" borderId="4" xfId="0" applyFont="1" applyFill="1" applyBorder="1" applyAlignment="1">
      <alignment vertical="top"/>
    </xf>
    <xf numFmtId="0" fontId="3" fillId="7" borderId="0" xfId="0" applyFont="1" applyFill="1"/>
    <xf numFmtId="0" fontId="1" fillId="7" borderId="0" xfId="0" applyFont="1" applyFill="1"/>
    <xf numFmtId="0" fontId="24" fillId="7" borderId="0" xfId="0" applyFont="1" applyFill="1"/>
    <xf numFmtId="0" fontId="11" fillId="2" borderId="0" xfId="0" applyFont="1" applyFill="1" applyAlignment="1">
      <alignment wrapText="1"/>
    </xf>
    <xf numFmtId="0" fontId="13" fillId="2" borderId="0" xfId="0" applyFont="1" applyFill="1" applyAlignment="1">
      <alignment wrapText="1"/>
    </xf>
    <xf numFmtId="0" fontId="13" fillId="2" borderId="0" xfId="0" applyFont="1" applyFill="1"/>
    <xf numFmtId="0" fontId="25" fillId="0" borderId="0" xfId="0" applyFont="1"/>
    <xf numFmtId="0" fontId="20" fillId="0" borderId="0" xfId="0" applyFont="1" applyAlignment="1">
      <alignment horizontal="right"/>
    </xf>
    <xf numFmtId="164" fontId="1" fillId="0" borderId="0" xfId="0" applyNumberFormat="1" applyFont="1" applyAlignment="1">
      <alignment horizontal="center"/>
    </xf>
    <xf numFmtId="0" fontId="0" fillId="0" borderId="0" xfId="0"/>
    <xf numFmtId="0" fontId="1" fillId="0" borderId="0" xfId="0" applyFont="1" applyAlignment="1">
      <alignment horizontal="center"/>
    </xf>
    <xf numFmtId="0" fontId="3" fillId="2" borderId="0" xfId="0" applyFont="1" applyFill="1" applyAlignment="1">
      <alignment horizontal="center"/>
    </xf>
    <xf numFmtId="0" fontId="1" fillId="0" borderId="0" xfId="0" applyFont="1" applyAlignment="1">
      <alignment horizontal="right"/>
    </xf>
    <xf numFmtId="0" fontId="5" fillId="0" borderId="1" xfId="0" applyFont="1" applyBorder="1" applyAlignment="1">
      <alignment horizontal="left"/>
    </xf>
    <xf numFmtId="0" fontId="6" fillId="0" borderId="2" xfId="0" applyFont="1" applyBorder="1"/>
    <xf numFmtId="0" fontId="6" fillId="0" borderId="3" xfId="0" applyFont="1" applyBorder="1"/>
    <xf numFmtId="0" fontId="9" fillId="0" borderId="1" xfId="0" applyFont="1" applyBorder="1" applyAlignment="1">
      <alignment horizontal="left"/>
    </xf>
    <xf numFmtId="0" fontId="14" fillId="0" borderId="1" xfId="0" applyFont="1" applyBorder="1" applyAlignment="1">
      <alignment horizontal="center"/>
    </xf>
    <xf numFmtId="0" fontId="7" fillId="5" borderId="7" xfId="0" applyFont="1" applyFill="1" applyBorder="1" applyAlignment="1">
      <alignment horizontal="center"/>
    </xf>
    <xf numFmtId="0" fontId="26" fillId="0" borderId="8" xfId="0" applyFont="1" applyBorder="1"/>
    <xf numFmtId="0" fontId="26" fillId="0" borderId="6" xfId="0" applyFont="1" applyBorder="1"/>
    <xf numFmtId="0" fontId="7" fillId="5" borderId="1" xfId="0" applyFont="1" applyFill="1" applyBorder="1" applyAlignment="1">
      <alignment horizontal="center"/>
    </xf>
    <xf numFmtId="0" fontId="26" fillId="0" borderId="2" xfId="0" applyFont="1" applyBorder="1"/>
    <xf numFmtId="0" fontId="26" fillId="0" borderId="3" xfId="0" applyFont="1" applyBorder="1"/>
    <xf numFmtId="0" fontId="7" fillId="2" borderId="1" xfId="0" applyFont="1" applyFill="1" applyBorder="1" applyAlignment="1">
      <alignment horizontal="center"/>
    </xf>
    <xf numFmtId="0" fontId="7" fillId="2" borderId="0" xfId="0" applyFont="1" applyFill="1" applyAlignment="1">
      <alignment horizontal="left"/>
    </xf>
    <xf numFmtId="0" fontId="23" fillId="2" borderId="1" xfId="0" applyFont="1" applyFill="1" applyBorder="1" applyAlignment="1">
      <alignment horizontal="center"/>
    </xf>
    <xf numFmtId="0" fontId="15" fillId="4" borderId="9" xfId="0" applyFont="1" applyFill="1" applyBorder="1" applyAlignment="1">
      <alignment horizontal="left" wrapText="1"/>
    </xf>
    <xf numFmtId="0" fontId="15" fillId="4" borderId="0" xfId="0" applyFont="1" applyFill="1" applyAlignment="1">
      <alignment horizontal="left" wrapText="1"/>
    </xf>
    <xf numFmtId="0" fontId="13" fillId="4" borderId="10" xfId="0" applyFont="1" applyFill="1" applyBorder="1" applyAlignment="1">
      <alignment horizontal="left" wrapText="1"/>
    </xf>
    <xf numFmtId="0" fontId="13" fillId="4" borderId="11" xfId="0" applyFont="1" applyFill="1" applyBorder="1" applyAlignment="1">
      <alignment horizontal="left" wrapText="1"/>
    </xf>
    <xf numFmtId="0" fontId="13" fillId="4" borderId="9" xfId="0" applyFont="1" applyFill="1" applyBorder="1" applyAlignment="1">
      <alignment horizontal="left" wrapText="1"/>
    </xf>
    <xf numFmtId="0" fontId="13" fillId="4" borderId="0" xfId="0" applyFont="1" applyFill="1" applyAlignment="1">
      <alignment horizontal="left" wrapText="1"/>
    </xf>
    <xf numFmtId="0" fontId="15" fillId="4" borderId="1" xfId="0" applyFont="1" applyFill="1" applyBorder="1" applyAlignment="1">
      <alignment horizontal="left" vertical="top" wrapText="1"/>
    </xf>
    <xf numFmtId="0" fontId="15" fillId="4" borderId="2" xfId="0" applyFont="1" applyFill="1" applyBorder="1" applyAlignment="1">
      <alignment horizontal="left" vertical="top" wrapText="1"/>
    </xf>
    <xf numFmtId="0" fontId="15" fillId="4" borderId="3" xfId="0" applyFont="1" applyFill="1" applyBorder="1" applyAlignment="1">
      <alignment horizontal="left" vertical="top" wrapText="1"/>
    </xf>
    <xf numFmtId="0" fontId="27" fillId="0" borderId="0" xfId="0" applyFont="1" applyAlignment="1">
      <alignment horizontal="center" wrapText="1"/>
    </xf>
    <xf numFmtId="0" fontId="28" fillId="0" borderId="0" xfId="0" applyFont="1"/>
    <xf numFmtId="0" fontId="27" fillId="0" borderId="0" xfId="0" applyFont="1" applyAlignment="1">
      <alignment horizontal="center" wrapText="1"/>
    </xf>
    <xf numFmtId="0" fontId="27" fillId="0" borderId="0" xfId="0" applyFont="1" applyAlignment="1">
      <alignment horizontal="center"/>
    </xf>
    <xf numFmtId="0" fontId="27" fillId="0" borderId="0" xfId="0" applyFont="1"/>
  </cellXfs>
  <cellStyles count="1">
    <cellStyle name="Normal" xfId="0" builtinId="0"/>
  </cellStyles>
  <dxfs count="4">
    <dxf>
      <font>
        <b val="0"/>
        <i val="0"/>
        <strike val="0"/>
        <condense val="0"/>
        <extend val="0"/>
        <outline val="0"/>
        <shadow val="0"/>
        <u val="none"/>
        <vertAlign val="baseline"/>
        <sz val="12"/>
        <color rgb="FF1F1F1F"/>
        <name val="Times New Roman"/>
        <family val="1"/>
        <scheme val="none"/>
      </font>
      <fill>
        <patternFill patternType="solid">
          <fgColor rgb="FFFFFFFF"/>
          <bgColor rgb="FFFFFFFF"/>
        </patternFill>
      </fill>
      <alignment horizontal="general" vertical="bottom" textRotation="0" wrapText="1" indent="0" justifyLastLine="0" shrinkToFit="0" readingOrder="0"/>
    </dxf>
    <dxf>
      <font>
        <b/>
        <i val="0"/>
        <strike val="0"/>
        <condense val="0"/>
        <extend val="0"/>
        <outline val="0"/>
        <shadow val="0"/>
        <u val="none"/>
        <vertAlign val="baseline"/>
        <sz val="12"/>
        <color rgb="FF1F1F1F"/>
        <name val="Times New Roman"/>
        <family val="1"/>
        <scheme val="none"/>
      </font>
      <fill>
        <patternFill patternType="solid">
          <fgColor rgb="FFFFFFFF"/>
          <bgColor rgb="FFFFFFFF"/>
        </patternFill>
      </fill>
      <alignment horizontal="general" vertical="bottom" textRotation="0" wrapText="1" indent="0" justifyLastLine="0" shrinkToFit="0" readingOrder="0"/>
    </dxf>
    <dxf>
      <font>
        <b val="0"/>
        <i val="0"/>
        <strike val="0"/>
        <condense val="0"/>
        <extend val="0"/>
        <outline val="0"/>
        <shadow val="0"/>
        <u val="none"/>
        <vertAlign val="baseline"/>
        <sz val="12"/>
        <color rgb="FF1F1F1F"/>
        <name val="Times New Roman"/>
        <family val="1"/>
        <scheme val="none"/>
      </font>
      <fill>
        <patternFill patternType="solid">
          <fgColor rgb="FFFFFFFF"/>
          <bgColor rgb="FFFFFFFF"/>
        </patternFill>
      </fill>
      <alignment horizontal="general" vertical="bottom" textRotation="0" wrapText="1" indent="0" justifyLastLine="0" shrinkToFit="0" readingOrder="0"/>
    </dxf>
    <dxf>
      <font>
        <b/>
        <i val="0"/>
        <strike val="0"/>
        <condense val="0"/>
        <extend val="0"/>
        <outline val="0"/>
        <shadow val="0"/>
        <u val="none"/>
        <vertAlign val="baseline"/>
        <sz val="12"/>
        <color rgb="FF1F1F1F"/>
        <name val="Times New Roman"/>
        <family val="1"/>
        <scheme val="none"/>
      </font>
      <fill>
        <patternFill patternType="solid">
          <fgColor rgb="FFFFFFFF"/>
          <bgColor rgb="FFFFFFFF"/>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1600200</xdr:colOff>
      <xdr:row>7</xdr:row>
      <xdr:rowOff>91440</xdr:rowOff>
    </xdr:from>
    <xdr:to>
      <xdr:col>10</xdr:col>
      <xdr:colOff>381000</xdr:colOff>
      <xdr:row>23</xdr:row>
      <xdr:rowOff>114300</xdr:rowOff>
    </xdr:to>
    <xdr:sp macro="" textlink="">
      <xdr:nvSpPr>
        <xdr:cNvPr id="2" name="TextBox 1">
          <a:extLst>
            <a:ext uri="{FF2B5EF4-FFF2-40B4-BE49-F238E27FC236}">
              <a16:creationId xmlns:a16="http://schemas.microsoft.com/office/drawing/2014/main" id="{1ED70AE3-2A2A-4CAE-A5DC-0BA51EE763C4}"/>
            </a:ext>
          </a:extLst>
        </xdr:cNvPr>
        <xdr:cNvSpPr txBox="1"/>
      </xdr:nvSpPr>
      <xdr:spPr>
        <a:xfrm>
          <a:off x="1600200" y="1478280"/>
          <a:ext cx="9631680" cy="3192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i="0" u="none" strike="noStrike">
              <a:solidFill>
                <a:schemeClr val="dk1"/>
              </a:solidFill>
              <a:effectLst/>
              <a:latin typeface="Arial Black" panose="020B0A04020102020204" pitchFamily="34" charset="0"/>
              <a:ea typeface="+mn-ea"/>
              <a:cs typeface="+mn-cs"/>
            </a:rPr>
            <a:t>FINANCIAL REPORTING &amp; ANALYSIS</a:t>
          </a:r>
          <a:br>
            <a:rPr lang="en-IN" sz="3200" b="1" i="0" u="none" strike="noStrike">
              <a:solidFill>
                <a:schemeClr val="dk1"/>
              </a:solidFill>
              <a:effectLst/>
              <a:latin typeface="Arial Black" panose="020B0A04020102020204" pitchFamily="34" charset="0"/>
              <a:ea typeface="+mn-ea"/>
              <a:cs typeface="+mn-cs"/>
            </a:rPr>
          </a:br>
          <a:r>
            <a:rPr lang="en-IN" sz="3200" b="1" i="0" u="none" strike="noStrike">
              <a:solidFill>
                <a:schemeClr val="dk1"/>
              </a:solidFill>
              <a:effectLst/>
              <a:latin typeface="Arial Black" panose="020B0A04020102020204" pitchFamily="34" charset="0"/>
              <a:ea typeface="+mn-ea"/>
              <a:cs typeface="+mn-cs"/>
            </a:rPr>
            <a:t> </a:t>
          </a:r>
        </a:p>
        <a:p>
          <a:r>
            <a:rPr lang="en-IN" sz="3200" b="1" i="0" u="none" strike="noStrike">
              <a:solidFill>
                <a:schemeClr val="dk1"/>
              </a:solidFill>
              <a:effectLst/>
              <a:latin typeface="+mj-lt"/>
              <a:ea typeface="+mn-ea"/>
              <a:cs typeface="+mn-cs"/>
            </a:rPr>
            <a:t>FINANCIAL ANALYSIS THROUGH ANNUAL REPORT </a:t>
          </a:r>
          <a:r>
            <a:rPr lang="en-IN" sz="3200" b="1">
              <a:latin typeface="+mj-lt"/>
            </a:rPr>
            <a:t> </a:t>
          </a:r>
          <a:endParaRPr lang="en-IN" sz="3200" b="1" kern="1200">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7</xdr:col>
      <xdr:colOff>790375</xdr:colOff>
      <xdr:row>29</xdr:row>
      <xdr:rowOff>94247</xdr:rowOff>
    </xdr:from>
    <xdr:ext cx="4583731" cy="6924174"/>
    <xdr:pic>
      <xdr:nvPicPr>
        <xdr:cNvPr id="2" name="image3.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11247822" y="7894721"/>
          <a:ext cx="4583731" cy="6924174"/>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fLocksWithSheet="0"/>
  </xdr:oneCellAnchor>
  <xdr:oneCellAnchor>
    <xdr:from>
      <xdr:col>7</xdr:col>
      <xdr:colOff>273117</xdr:colOff>
      <xdr:row>1</xdr:row>
      <xdr:rowOff>77303</xdr:rowOff>
    </xdr:from>
    <xdr:ext cx="5276850" cy="6343650"/>
    <xdr:pic>
      <xdr:nvPicPr>
        <xdr:cNvPr id="3" name="image2.png" title="Image">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xfrm>
          <a:off x="10730564" y="277829"/>
          <a:ext cx="5276850" cy="6343650"/>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fLocksWithSheet="0"/>
  </xdr:oneCellAnchor>
  <xdr:oneCellAnchor>
    <xdr:from>
      <xdr:col>0</xdr:col>
      <xdr:colOff>0</xdr:colOff>
      <xdr:row>29</xdr:row>
      <xdr:rowOff>61160</xdr:rowOff>
    </xdr:from>
    <xdr:ext cx="5600700" cy="6953250"/>
    <xdr:pic>
      <xdr:nvPicPr>
        <xdr:cNvPr id="4" name="image5.png" title="Image">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xfrm>
          <a:off x="0" y="7861634"/>
          <a:ext cx="5600700" cy="6953250"/>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fLocksWithSheet="0"/>
  </xdr:oneCellAnchor>
  <xdr:oneCellAnchor>
    <xdr:from>
      <xdr:col>6</xdr:col>
      <xdr:colOff>579821</xdr:colOff>
      <xdr:row>29</xdr:row>
      <xdr:rowOff>81213</xdr:rowOff>
    </xdr:from>
    <xdr:ext cx="5067300" cy="6905625"/>
    <xdr:pic>
      <xdr:nvPicPr>
        <xdr:cNvPr id="5" name="image4.png" title="Image">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4" cstate="print"/>
        <a:stretch>
          <a:fillRect/>
        </a:stretch>
      </xdr:blipFill>
      <xdr:spPr>
        <a:xfrm>
          <a:off x="5813558" y="7881687"/>
          <a:ext cx="5067300" cy="690562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fLocksWithSheet="0"/>
  </xdr:oneCellAnchor>
  <xdr:oneCellAnchor>
    <xdr:from>
      <xdr:col>0</xdr:col>
      <xdr:colOff>0</xdr:colOff>
      <xdr:row>1</xdr:row>
      <xdr:rowOff>20053</xdr:rowOff>
    </xdr:from>
    <xdr:ext cx="4933950" cy="7381875"/>
    <xdr:pic>
      <xdr:nvPicPr>
        <xdr:cNvPr id="6" name="image1.png" title="Image">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5" cstate="print"/>
        <a:stretch>
          <a:fillRect/>
        </a:stretch>
      </xdr:blipFill>
      <xdr:spPr>
        <a:xfrm>
          <a:off x="0" y="220579"/>
          <a:ext cx="4933950" cy="738187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CC04D-A62D-4728-96EE-41405CA83B7C}" name="Table2" displayName="Table2" ref="G3:G9" headerRowCount="0" totalsRowShown="0" headerRowDxfId="3" dataDxfId="2">
  <tableColumns count="1">
    <tableColumn id="1" xr3:uid="{4FDEE877-2F50-4711-A891-3E56E082DE40}" name="Column1" headerRowDxfId="1" dataDxfId="0"/>
  </tableColumns>
  <tableStyleInfo name="TableStyleLight1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tabSelected="1" workbookViewId="0">
      <selection activeCell="E27" sqref="E27"/>
    </sheetView>
  </sheetViews>
  <sheetFormatPr defaultColWidth="12.6640625" defaultRowHeight="15.75" customHeight="1"/>
  <cols>
    <col min="1" max="1" width="44.6640625" customWidth="1"/>
    <col min="2" max="2" width="9.6640625" customWidth="1"/>
    <col min="3" max="3" width="15.21875" customWidth="1"/>
  </cols>
  <sheetData>
    <row r="1" spans="1:26" ht="15.75" customHeight="1">
      <c r="A1" s="123"/>
      <c r="B1" s="124"/>
      <c r="C1" s="124"/>
      <c r="D1" s="124"/>
      <c r="E1" s="124"/>
      <c r="F1" s="124"/>
      <c r="G1" s="124"/>
      <c r="H1" s="2"/>
      <c r="I1" s="2"/>
      <c r="J1" s="2"/>
      <c r="K1" s="2"/>
      <c r="L1" s="2"/>
      <c r="M1" s="2"/>
      <c r="N1" s="2"/>
      <c r="O1" s="2"/>
      <c r="P1" s="2"/>
      <c r="Q1" s="2"/>
      <c r="R1" s="2"/>
      <c r="S1" s="2"/>
      <c r="T1" s="2"/>
      <c r="U1" s="2"/>
      <c r="V1" s="2"/>
      <c r="W1" s="2"/>
      <c r="X1" s="2"/>
      <c r="Y1" s="2"/>
      <c r="Z1" s="2"/>
    </row>
    <row r="2" spans="1:26" ht="15.75" customHeight="1">
      <c r="A2" s="125"/>
      <c r="B2" s="125"/>
      <c r="C2" s="125"/>
      <c r="D2" s="125"/>
      <c r="E2" s="125"/>
      <c r="F2" s="125"/>
      <c r="G2" s="125"/>
      <c r="H2" s="2"/>
      <c r="I2" s="2"/>
      <c r="J2" s="2"/>
      <c r="K2" s="2"/>
      <c r="L2" s="2"/>
      <c r="M2" s="2"/>
      <c r="N2" s="2"/>
      <c r="O2" s="2"/>
      <c r="P2" s="2"/>
      <c r="Q2" s="2"/>
      <c r="R2" s="2"/>
      <c r="S2" s="2"/>
      <c r="T2" s="2"/>
      <c r="U2" s="2"/>
      <c r="V2" s="2"/>
      <c r="W2" s="2"/>
      <c r="X2" s="2"/>
      <c r="Y2" s="2"/>
      <c r="Z2" s="2"/>
    </row>
    <row r="3" spans="1:26" ht="15.75" customHeight="1">
      <c r="A3" s="123"/>
      <c r="B3" s="124"/>
      <c r="C3" s="124"/>
      <c r="D3" s="124"/>
      <c r="E3" s="124"/>
      <c r="F3" s="124"/>
      <c r="G3" s="124"/>
      <c r="H3" s="2"/>
      <c r="I3" s="2"/>
      <c r="J3" s="2"/>
      <c r="K3" s="2"/>
      <c r="L3" s="2"/>
      <c r="M3" s="2"/>
      <c r="N3" s="2"/>
      <c r="O3" s="2"/>
      <c r="P3" s="2"/>
      <c r="Q3" s="2"/>
      <c r="R3" s="2"/>
      <c r="S3" s="2"/>
      <c r="T3" s="2"/>
      <c r="U3" s="2"/>
      <c r="V3" s="2"/>
      <c r="W3" s="2"/>
      <c r="X3" s="2"/>
      <c r="Y3" s="2"/>
      <c r="Z3" s="2"/>
    </row>
    <row r="4" spans="1:26" ht="15.75" customHeight="1">
      <c r="A4" s="126"/>
      <c r="B4" s="127"/>
      <c r="C4" s="127"/>
      <c r="D4" s="127"/>
      <c r="E4" s="127"/>
      <c r="F4" s="127"/>
      <c r="G4" s="127"/>
      <c r="H4" s="2"/>
      <c r="I4" s="2"/>
      <c r="J4" s="2"/>
      <c r="K4" s="2"/>
      <c r="L4" s="2"/>
      <c r="M4" s="2"/>
      <c r="N4" s="2"/>
      <c r="O4" s="2"/>
      <c r="P4" s="2"/>
      <c r="Q4" s="2"/>
      <c r="R4" s="2"/>
      <c r="S4" s="2"/>
      <c r="T4" s="2"/>
      <c r="U4" s="2"/>
      <c r="V4" s="2"/>
      <c r="W4" s="2"/>
      <c r="X4" s="2"/>
      <c r="Y4" s="2"/>
      <c r="Z4" s="2"/>
    </row>
    <row r="5" spans="1:26" ht="15.75" customHeight="1">
      <c r="A5" s="97"/>
      <c r="B5" s="96"/>
      <c r="C5" s="96"/>
      <c r="D5" s="96"/>
      <c r="E5" s="96"/>
      <c r="F5" s="96"/>
      <c r="G5" s="96"/>
      <c r="H5" s="2"/>
      <c r="I5" s="2"/>
      <c r="J5" s="2"/>
      <c r="K5" s="2"/>
      <c r="L5" s="2"/>
      <c r="M5" s="2"/>
      <c r="N5" s="2"/>
      <c r="O5" s="2"/>
      <c r="P5" s="2"/>
      <c r="Q5" s="2"/>
      <c r="R5" s="2"/>
      <c r="S5" s="2"/>
      <c r="T5" s="2"/>
      <c r="U5" s="2"/>
      <c r="V5" s="2"/>
      <c r="W5" s="2"/>
      <c r="X5" s="2"/>
      <c r="Y5" s="2"/>
      <c r="Z5" s="2"/>
    </row>
    <row r="6" spans="1:26" ht="15.6" customHeight="1">
      <c r="A6" s="98"/>
      <c r="B6" s="96"/>
      <c r="C6" s="96"/>
      <c r="D6" s="96"/>
      <c r="E6" s="96"/>
      <c r="F6" s="96"/>
      <c r="G6" s="96"/>
      <c r="H6" s="2"/>
      <c r="I6" s="2"/>
      <c r="J6" s="2"/>
      <c r="K6" s="2"/>
      <c r="L6" s="2"/>
      <c r="M6" s="2"/>
      <c r="N6" s="2"/>
      <c r="O6" s="2"/>
      <c r="P6" s="2"/>
      <c r="Q6" s="2"/>
      <c r="R6" s="2"/>
      <c r="S6" s="2"/>
      <c r="T6" s="2"/>
      <c r="U6" s="2"/>
      <c r="V6" s="2"/>
      <c r="W6" s="2"/>
      <c r="X6" s="2"/>
      <c r="Y6" s="2"/>
      <c r="Z6" s="2"/>
    </row>
    <row r="7" spans="1:26" ht="15.6" customHeight="1">
      <c r="A7" s="1"/>
      <c r="B7" s="4"/>
      <c r="C7" s="4"/>
      <c r="D7" s="4"/>
      <c r="E7" s="4"/>
      <c r="F7" s="4"/>
      <c r="G7" s="4"/>
      <c r="H7" s="2"/>
      <c r="I7" s="2"/>
      <c r="J7" s="2"/>
      <c r="K7" s="2"/>
      <c r="L7" s="2"/>
      <c r="M7" s="2"/>
      <c r="N7" s="2"/>
      <c r="O7" s="2"/>
      <c r="P7" s="2"/>
      <c r="Q7" s="2"/>
      <c r="R7" s="2"/>
      <c r="S7" s="2"/>
      <c r="T7" s="2"/>
      <c r="U7" s="2"/>
      <c r="V7" s="2"/>
      <c r="W7" s="2"/>
      <c r="X7" s="2"/>
      <c r="Y7" s="2"/>
      <c r="Z7" s="2"/>
    </row>
    <row r="8" spans="1:26" ht="15.6" customHeight="1">
      <c r="A8" s="97"/>
      <c r="B8" s="96"/>
      <c r="C8" s="96"/>
      <c r="D8" s="96"/>
      <c r="E8" s="96"/>
      <c r="F8" s="96"/>
      <c r="G8" s="96"/>
      <c r="H8" s="2"/>
      <c r="I8" s="2"/>
      <c r="J8" s="2"/>
      <c r="K8" s="2"/>
      <c r="L8" s="2"/>
      <c r="M8" s="2"/>
      <c r="N8" s="2"/>
      <c r="O8" s="2"/>
      <c r="P8" s="2"/>
      <c r="Q8" s="2"/>
      <c r="R8" s="2"/>
      <c r="S8" s="2"/>
      <c r="T8" s="2"/>
      <c r="U8" s="2"/>
      <c r="V8" s="2"/>
      <c r="W8" s="2"/>
      <c r="X8" s="2"/>
      <c r="Y8" s="2"/>
      <c r="Z8" s="2"/>
    </row>
    <row r="9" spans="1:26" ht="15.6" customHeight="1">
      <c r="A9" s="99"/>
      <c r="B9" s="96"/>
      <c r="C9" s="97"/>
      <c r="D9" s="96"/>
      <c r="E9" s="4"/>
      <c r="F9" s="4"/>
      <c r="G9" s="4"/>
      <c r="H9" s="2"/>
      <c r="I9" s="2"/>
      <c r="J9" s="2"/>
      <c r="K9" s="2"/>
      <c r="L9" s="2"/>
      <c r="M9" s="2"/>
      <c r="N9" s="2"/>
      <c r="O9" s="2"/>
      <c r="P9" s="2"/>
      <c r="Q9" s="2"/>
      <c r="R9" s="2"/>
      <c r="S9" s="2"/>
      <c r="T9" s="2"/>
      <c r="U9" s="2"/>
      <c r="V9" s="2"/>
      <c r="W9" s="2"/>
      <c r="X9" s="2"/>
      <c r="Y9" s="2"/>
      <c r="Z9" s="2"/>
    </row>
    <row r="10" spans="1:26" ht="15.6" customHeight="1">
      <c r="A10" s="99"/>
      <c r="B10" s="96"/>
      <c r="C10" s="97"/>
      <c r="D10" s="96"/>
      <c r="E10" s="4"/>
      <c r="F10" s="4"/>
      <c r="G10" s="4"/>
      <c r="H10" s="2"/>
      <c r="I10" s="2"/>
      <c r="J10" s="2"/>
      <c r="K10" s="2"/>
      <c r="L10" s="2"/>
      <c r="M10" s="2"/>
      <c r="N10" s="2"/>
      <c r="O10" s="2"/>
      <c r="P10" s="2"/>
      <c r="Q10" s="2"/>
      <c r="R10" s="2"/>
      <c r="S10" s="2"/>
      <c r="T10" s="2"/>
      <c r="U10" s="2"/>
      <c r="V10" s="2"/>
      <c r="W10" s="2"/>
      <c r="X10" s="2"/>
      <c r="Y10" s="2"/>
      <c r="Z10" s="2"/>
    </row>
    <row r="11" spans="1:26" ht="15.6" customHeight="1">
      <c r="A11" s="99"/>
      <c r="B11" s="96"/>
      <c r="C11" s="97"/>
      <c r="D11" s="96"/>
      <c r="E11" s="4"/>
      <c r="F11" s="4"/>
      <c r="G11" s="4"/>
      <c r="H11" s="2"/>
      <c r="I11" s="2"/>
      <c r="J11" s="2"/>
      <c r="K11" s="2"/>
      <c r="L11" s="2"/>
      <c r="M11" s="2"/>
      <c r="N11" s="2"/>
      <c r="O11" s="2"/>
      <c r="P11" s="2"/>
      <c r="Q11" s="2"/>
      <c r="R11" s="2"/>
      <c r="S11" s="2"/>
      <c r="T11" s="2"/>
      <c r="U11" s="2"/>
      <c r="V11" s="2"/>
      <c r="W11" s="2"/>
      <c r="X11" s="2"/>
      <c r="Y11" s="2"/>
      <c r="Z11" s="2"/>
    </row>
    <row r="12" spans="1:26" ht="15.6" customHeight="1">
      <c r="A12" s="99"/>
      <c r="B12" s="99"/>
      <c r="C12" s="97"/>
      <c r="D12" s="97"/>
      <c r="E12" s="4"/>
      <c r="F12" s="4"/>
      <c r="G12" s="4"/>
      <c r="H12" s="2"/>
      <c r="I12" s="2"/>
      <c r="J12" s="2"/>
      <c r="K12" s="2"/>
      <c r="L12" s="2"/>
      <c r="M12" s="2"/>
      <c r="N12" s="2"/>
      <c r="O12" s="2"/>
      <c r="P12" s="2"/>
      <c r="Q12" s="2"/>
      <c r="R12" s="2"/>
      <c r="S12" s="2"/>
      <c r="T12" s="2"/>
      <c r="U12" s="2"/>
      <c r="V12" s="2"/>
      <c r="W12" s="2"/>
      <c r="X12" s="2"/>
      <c r="Y12" s="2"/>
      <c r="Z12" s="2"/>
    </row>
    <row r="13" spans="1:26" ht="15.75" customHeight="1">
      <c r="A13" s="3"/>
      <c r="B13" s="2"/>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3"/>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97"/>
      <c r="B15" s="97"/>
      <c r="C15" s="97"/>
      <c r="D15" s="97"/>
      <c r="E15" s="97"/>
      <c r="F15" s="97"/>
      <c r="G15" s="97"/>
      <c r="H15" s="2"/>
      <c r="I15" s="2"/>
      <c r="J15" s="2"/>
      <c r="K15" s="2"/>
      <c r="L15" s="2"/>
      <c r="M15" s="2"/>
      <c r="N15" s="2"/>
      <c r="O15" s="2"/>
      <c r="P15" s="2"/>
      <c r="Q15" s="2"/>
      <c r="R15" s="2"/>
      <c r="S15" s="2"/>
      <c r="T15" s="2"/>
      <c r="U15" s="2"/>
      <c r="V15" s="2"/>
      <c r="W15" s="2"/>
      <c r="X15" s="2"/>
      <c r="Y15" s="2"/>
      <c r="Z15" s="2"/>
    </row>
    <row r="16" spans="1:26" ht="15.75" customHeight="1">
      <c r="A16" s="97"/>
      <c r="B16" s="96"/>
      <c r="C16" s="96"/>
      <c r="D16" s="96"/>
      <c r="E16" s="96"/>
      <c r="F16" s="96"/>
      <c r="G16" s="96"/>
      <c r="H16" s="2"/>
      <c r="I16" s="2"/>
      <c r="J16" s="2"/>
      <c r="K16" s="2"/>
      <c r="L16" s="2"/>
      <c r="M16" s="2"/>
      <c r="N16" s="2"/>
      <c r="O16" s="2"/>
      <c r="P16" s="2"/>
      <c r="Q16" s="2"/>
      <c r="R16" s="2"/>
      <c r="S16" s="2"/>
      <c r="T16" s="2"/>
      <c r="U16" s="2"/>
      <c r="V16" s="2"/>
      <c r="W16" s="2"/>
      <c r="X16" s="2"/>
      <c r="Y16" s="2"/>
      <c r="Z16" s="2"/>
    </row>
    <row r="17" spans="1:26" ht="15.75" customHeight="1">
      <c r="A17" s="97"/>
      <c r="B17" s="96"/>
      <c r="C17" s="96"/>
      <c r="D17" s="96"/>
      <c r="E17" s="96"/>
      <c r="F17" s="96"/>
      <c r="G17" s="96"/>
      <c r="H17" s="3"/>
      <c r="I17" s="2"/>
      <c r="J17" s="2"/>
      <c r="K17" s="2"/>
      <c r="L17" s="2"/>
      <c r="M17" s="2"/>
      <c r="N17" s="2"/>
      <c r="O17" s="2"/>
      <c r="P17" s="2"/>
      <c r="Q17" s="2"/>
      <c r="R17" s="2"/>
      <c r="S17" s="2"/>
      <c r="T17" s="2"/>
      <c r="U17" s="2"/>
      <c r="V17" s="2"/>
      <c r="W17" s="2"/>
      <c r="X17" s="2"/>
      <c r="Y17" s="2"/>
      <c r="Z17" s="2"/>
    </row>
    <row r="18" spans="1:26" ht="15.75" customHeight="1">
      <c r="A18" s="1"/>
      <c r="B18" s="4"/>
      <c r="C18" s="4"/>
      <c r="D18" s="4"/>
      <c r="E18" s="4"/>
      <c r="F18" s="4"/>
      <c r="G18" s="4"/>
      <c r="H18" s="2"/>
      <c r="I18" s="2"/>
      <c r="J18" s="2"/>
      <c r="K18" s="2"/>
      <c r="L18" s="2"/>
      <c r="M18" s="2"/>
      <c r="N18" s="2"/>
      <c r="O18" s="2"/>
      <c r="P18" s="2"/>
      <c r="Q18" s="2"/>
      <c r="R18" s="2"/>
      <c r="S18" s="2"/>
      <c r="T18" s="2"/>
      <c r="U18" s="2"/>
      <c r="V18" s="2"/>
      <c r="W18" s="2"/>
      <c r="X18" s="2"/>
      <c r="Y18" s="2"/>
      <c r="Z18" s="2"/>
    </row>
    <row r="19" spans="1:26" ht="15.75" customHeight="1">
      <c r="A19" s="95"/>
      <c r="B19" s="96"/>
      <c r="C19" s="96"/>
      <c r="D19" s="96"/>
      <c r="E19" s="96"/>
      <c r="F19" s="96"/>
      <c r="G19" s="96"/>
      <c r="H19" s="2"/>
      <c r="I19" s="2"/>
      <c r="J19" s="2"/>
      <c r="K19" s="2"/>
      <c r="L19" s="2"/>
      <c r="M19" s="2"/>
      <c r="N19" s="2"/>
      <c r="O19" s="2"/>
      <c r="P19" s="2"/>
      <c r="Q19" s="2"/>
      <c r="R19" s="2"/>
      <c r="S19" s="2"/>
      <c r="T19" s="2"/>
      <c r="U19" s="2"/>
      <c r="V19" s="2"/>
      <c r="W19" s="2"/>
      <c r="X19" s="2"/>
      <c r="Y19" s="2"/>
      <c r="Z19" s="2"/>
    </row>
    <row r="20" spans="1:26"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6">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6">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6">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6">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6">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6">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6">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6">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6">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6">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6">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6">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6">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6">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6">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6">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6">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6">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6">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6">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6">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6">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6">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6">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6">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6">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6">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6">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6">
      <c r="A1002" s="5"/>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6">
      <c r="A1003" s="5"/>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5.6">
      <c r="A1004" s="5"/>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5.6">
      <c r="A1005" s="5"/>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sheetData>
  <mergeCells count="17">
    <mergeCell ref="C12:D12"/>
    <mergeCell ref="A19:G19"/>
    <mergeCell ref="A17:G17"/>
    <mergeCell ref="A8:G8"/>
    <mergeCell ref="A6:G6"/>
    <mergeCell ref="A1:G1"/>
    <mergeCell ref="A3:G3"/>
    <mergeCell ref="A5:G5"/>
    <mergeCell ref="A15:G15"/>
    <mergeCell ref="A16:G16"/>
    <mergeCell ref="A9:B9"/>
    <mergeCell ref="C9:D9"/>
    <mergeCell ref="A10:B10"/>
    <mergeCell ref="A11:B11"/>
    <mergeCell ref="A12:B12"/>
    <mergeCell ref="C10:D10"/>
    <mergeCell ref="C11:D1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993"/>
  <sheetViews>
    <sheetView workbookViewId="0">
      <selection activeCell="D23" sqref="D23"/>
    </sheetView>
  </sheetViews>
  <sheetFormatPr defaultColWidth="12.6640625" defaultRowHeight="15.75" customHeight="1"/>
  <cols>
    <col min="1" max="1" width="8.44140625" customWidth="1"/>
    <col min="2" max="2" width="39" customWidth="1"/>
    <col min="3" max="3" width="51.6640625" bestFit="1" customWidth="1"/>
  </cols>
  <sheetData>
    <row r="1" spans="1:27" ht="15.75" customHeight="1">
      <c r="A1" s="111" t="s">
        <v>262</v>
      </c>
      <c r="B1" s="109"/>
      <c r="C1" s="109"/>
      <c r="D1" s="109"/>
      <c r="E1" s="109"/>
      <c r="F1" s="109"/>
      <c r="G1" s="109"/>
      <c r="H1" s="110"/>
      <c r="I1" s="27"/>
      <c r="J1" s="27"/>
      <c r="K1" s="27"/>
      <c r="L1" s="27"/>
      <c r="M1" s="27"/>
      <c r="N1" s="27"/>
      <c r="O1" s="27"/>
      <c r="P1" s="27"/>
      <c r="Q1" s="27"/>
      <c r="R1" s="27"/>
      <c r="S1" s="27"/>
      <c r="T1" s="27"/>
      <c r="U1" s="27"/>
      <c r="V1" s="27"/>
      <c r="W1" s="27"/>
      <c r="X1" s="27"/>
      <c r="Y1" s="27"/>
      <c r="Z1" s="27"/>
      <c r="AA1" s="27"/>
    </row>
    <row r="2" spans="1:27" ht="15.75" customHeight="1">
      <c r="A2" s="28" t="s">
        <v>263</v>
      </c>
      <c r="B2" s="28" t="s">
        <v>264</v>
      </c>
      <c r="C2" s="28" t="s">
        <v>265</v>
      </c>
      <c r="D2" s="28" t="s">
        <v>266</v>
      </c>
      <c r="E2" s="28" t="s">
        <v>267</v>
      </c>
      <c r="F2" s="28" t="s">
        <v>268</v>
      </c>
      <c r="G2" s="28" t="s">
        <v>269</v>
      </c>
      <c r="H2" s="28" t="s">
        <v>270</v>
      </c>
      <c r="I2" s="27"/>
      <c r="J2" s="27"/>
      <c r="K2" s="27"/>
      <c r="L2" s="27"/>
      <c r="M2" s="27"/>
      <c r="N2" s="27"/>
      <c r="O2" s="27"/>
      <c r="P2" s="27"/>
      <c r="Q2" s="27"/>
      <c r="R2" s="27"/>
      <c r="S2" s="27"/>
      <c r="T2" s="27"/>
      <c r="U2" s="27"/>
      <c r="V2" s="27"/>
      <c r="W2" s="27"/>
      <c r="X2" s="27"/>
      <c r="Y2" s="27"/>
      <c r="Z2" s="27"/>
      <c r="AA2" s="27"/>
    </row>
    <row r="3" spans="1:27" ht="15.75" customHeight="1">
      <c r="A3" s="108" t="s">
        <v>271</v>
      </c>
      <c r="B3" s="109"/>
      <c r="C3" s="109"/>
      <c r="D3" s="109"/>
      <c r="E3" s="109"/>
      <c r="F3" s="109"/>
      <c r="G3" s="109"/>
      <c r="H3" s="110"/>
      <c r="I3" s="27"/>
      <c r="J3" s="27"/>
      <c r="K3" s="27"/>
      <c r="L3" s="27"/>
      <c r="M3" s="27"/>
      <c r="N3" s="27"/>
      <c r="O3" s="27"/>
      <c r="P3" s="27"/>
      <c r="Q3" s="27"/>
      <c r="R3" s="27"/>
      <c r="S3" s="27"/>
      <c r="T3" s="27"/>
      <c r="U3" s="27"/>
      <c r="V3" s="27"/>
      <c r="W3" s="27"/>
      <c r="X3" s="27"/>
      <c r="Y3" s="27"/>
      <c r="Z3" s="27"/>
      <c r="AA3" s="27"/>
    </row>
    <row r="4" spans="1:27" ht="15.75" customHeight="1">
      <c r="A4" s="30">
        <v>1</v>
      </c>
      <c r="B4" s="64" t="s">
        <v>272</v>
      </c>
      <c r="C4" s="64" t="s">
        <v>273</v>
      </c>
      <c r="D4" s="65">
        <f>'Profit and Loss Statement'!B36/'Profit and Loss Statement'!B5</f>
        <v>0.26546408596172949</v>
      </c>
      <c r="E4" s="65">
        <f>'Profit and Loss Statement'!C36/'Profit and Loss Statement'!C5</f>
        <v>0.3156174443188362</v>
      </c>
      <c r="F4" s="65">
        <f>'Profit and Loss Statement'!D36/'Profit and Loss Statement'!D5</f>
        <v>0.27160797503205625</v>
      </c>
      <c r="G4" s="65">
        <f>'Profit and Loss Statement'!E36/'Profit and Loss Statement'!E5</f>
        <v>0.2555401035371313</v>
      </c>
      <c r="H4" s="65">
        <f>'Profit and Loss Statement'!F36/'Profit and Loss Statement'!F5</f>
        <v>0.27456420746057936</v>
      </c>
      <c r="I4" s="27"/>
      <c r="J4" s="27"/>
      <c r="K4" s="27"/>
      <c r="L4" s="27"/>
      <c r="M4" s="27"/>
      <c r="N4" s="27"/>
      <c r="O4" s="27"/>
      <c r="P4" s="27"/>
      <c r="Q4" s="27"/>
      <c r="R4" s="27"/>
      <c r="S4" s="27"/>
      <c r="T4" s="27"/>
      <c r="U4" s="27"/>
      <c r="V4" s="27"/>
      <c r="W4" s="27"/>
      <c r="X4" s="27"/>
      <c r="Y4" s="27"/>
      <c r="Z4" s="27"/>
      <c r="AA4" s="27"/>
    </row>
    <row r="5" spans="1:27" ht="15.75" customHeight="1">
      <c r="A5" s="66">
        <v>2</v>
      </c>
      <c r="B5" s="64" t="s">
        <v>274</v>
      </c>
      <c r="C5" s="64" t="s">
        <v>275</v>
      </c>
      <c r="D5" s="67">
        <f>('Profit and Loss Statement'!B26-'Profit and Loss Statement'!B14)/'Profit and Loss Statement'!B3</f>
        <v>0.38314463627792728</v>
      </c>
      <c r="E5" s="67">
        <f>('Profit and Loss Statement'!C26-'Profit and Loss Statement'!C14)/'Profit and Loss Statement'!C3</f>
        <v>0.38876320279599719</v>
      </c>
      <c r="F5" s="67">
        <f>('Profit and Loss Statement'!D26-'Profit and Loss Statement'!D14)/'Profit and Loss Statement'!D3</f>
        <v>0.33662966051059606</v>
      </c>
      <c r="G5" s="67">
        <f>('Profit and Loss Statement'!E26-'Profit and Loss Statement'!E14)/'Profit and Loss Statement'!E3</f>
        <v>0.31747753545129082</v>
      </c>
      <c r="H5" s="67">
        <f>('Profit and Loss Statement'!F26-'Profit and Loss Statement'!F14)/'Profit and Loss Statement'!F3</f>
        <v>0.33811454815788289</v>
      </c>
      <c r="I5" s="27"/>
      <c r="J5" s="27"/>
      <c r="K5" s="27"/>
      <c r="L5" s="27"/>
      <c r="M5" s="27"/>
      <c r="N5" s="27"/>
      <c r="O5" s="27"/>
      <c r="P5" s="27"/>
      <c r="Q5" s="27"/>
      <c r="R5" s="27"/>
      <c r="S5" s="27"/>
      <c r="T5" s="27"/>
      <c r="U5" s="27"/>
      <c r="V5" s="27"/>
      <c r="W5" s="27"/>
      <c r="X5" s="27"/>
      <c r="Y5" s="27"/>
      <c r="Z5" s="27"/>
      <c r="AA5" s="27"/>
    </row>
    <row r="6" spans="1:27" ht="15.75" customHeight="1">
      <c r="A6" s="66">
        <v>3</v>
      </c>
      <c r="B6" s="64" t="s">
        <v>276</v>
      </c>
      <c r="C6" s="64" t="s">
        <v>277</v>
      </c>
      <c r="D6" s="68">
        <f>'Profit and Loss Statement'!B5/'Balance Sheet ITC Ltd'!B47</f>
        <v>0.67345056805575498</v>
      </c>
      <c r="E6" s="68">
        <f>'Profit and Loss Statement'!C5/'Balance Sheet ITC Ltd'!C47</f>
        <v>0.63856714694009242</v>
      </c>
      <c r="F6" s="68">
        <f>'Profit and Loss Statement'!D5/'Balance Sheet ITC Ltd'!D47</f>
        <v>0.66747828819834376</v>
      </c>
      <c r="G6" s="68">
        <f>'Profit and Loss Statement'!E5/'Balance Sheet ITC Ltd'!E47</f>
        <v>0.78525036710672003</v>
      </c>
      <c r="H6" s="68">
        <f>'Profit and Loss Statement'!F5/'Balance Sheet ITC Ltd'!F47</f>
        <v>0.82597098982825246</v>
      </c>
      <c r="I6" s="27"/>
      <c r="J6" s="27"/>
      <c r="K6" s="27"/>
      <c r="L6" s="27"/>
      <c r="M6" s="27"/>
      <c r="N6" s="27"/>
      <c r="O6" s="27"/>
      <c r="P6" s="27"/>
      <c r="Q6" s="27"/>
      <c r="R6" s="27"/>
      <c r="S6" s="27"/>
      <c r="T6" s="27"/>
      <c r="U6" s="27"/>
      <c r="V6" s="27"/>
      <c r="W6" s="27"/>
      <c r="X6" s="27"/>
      <c r="Y6" s="27"/>
      <c r="Z6" s="27"/>
      <c r="AA6" s="27"/>
    </row>
    <row r="7" spans="1:27" ht="15.75" customHeight="1">
      <c r="A7" s="66">
        <v>4</v>
      </c>
      <c r="B7" s="64" t="s">
        <v>278</v>
      </c>
      <c r="C7" s="64" t="s">
        <v>279</v>
      </c>
      <c r="D7" s="67">
        <f>'Profit and Loss Statement'!B42/'Balance Sheet ITC Ltd'!B47</f>
        <v>0.17538452453194994</v>
      </c>
      <c r="E7" s="67">
        <f>'Profit and Loss Statement'!C42/'Balance Sheet ITC Ltd'!C47</f>
        <v>0.19783915734659102</v>
      </c>
      <c r="F7" s="67">
        <f>'Profit and Loss Statement'!D42/'Balance Sheet ITC Ltd'!D47</f>
        <v>0.17828928207121986</v>
      </c>
      <c r="G7" s="67">
        <f>'Profit and Loss Statement'!E42/'Balance Sheet ITC Ltd'!E47</f>
        <v>0.19729159696115237</v>
      </c>
      <c r="H7" s="67">
        <f>'Profit and Loss Statement'!F42/'Balance Sheet ITC Ltd'!F47</f>
        <v>0.22346290266127236</v>
      </c>
      <c r="I7" s="27"/>
      <c r="J7" s="27"/>
      <c r="K7" s="27"/>
      <c r="L7" s="27"/>
      <c r="M7" s="27"/>
      <c r="N7" s="27"/>
      <c r="O7" s="27"/>
      <c r="P7" s="27"/>
      <c r="Q7" s="27"/>
      <c r="R7" s="27"/>
      <c r="S7" s="27"/>
      <c r="T7" s="27"/>
      <c r="U7" s="27"/>
      <c r="V7" s="27"/>
      <c r="W7" s="27"/>
      <c r="X7" s="27"/>
      <c r="Y7" s="27"/>
      <c r="Z7" s="27"/>
      <c r="AA7" s="27"/>
    </row>
    <row r="8" spans="1:27" ht="15.75" customHeight="1">
      <c r="A8" s="66">
        <v>5</v>
      </c>
      <c r="B8" s="64" t="s">
        <v>280</v>
      </c>
      <c r="C8" s="64" t="s">
        <v>281</v>
      </c>
      <c r="D8" s="67">
        <f>'Profit and Loss Statement'!B42/'Balance Sheet ITC Ltd'!B65</f>
        <v>0.21169151410270334</v>
      </c>
      <c r="E8" s="67">
        <f>'Profit and Loss Statement'!C42/'Balance Sheet ITC Ltd'!C65</f>
        <v>0.2331463793319587</v>
      </c>
      <c r="F8" s="67">
        <f>'Profit and Loss Statement'!D42/'Balance Sheet ITC Ltd'!D65</f>
        <v>0.21684445700285779</v>
      </c>
      <c r="G8" s="67">
        <f>'Profit and Loss Statement'!E42/'Balance Sheet ITC Ltd'!E65</f>
        <v>0.24263301936093273</v>
      </c>
      <c r="H8" s="67">
        <f>'Profit and Loss Statement'!F42/'Balance Sheet ITC Ltd'!F65</f>
        <v>0.27598495746043328</v>
      </c>
      <c r="I8" s="27"/>
      <c r="J8" s="27"/>
      <c r="K8" s="27"/>
      <c r="L8" s="27"/>
      <c r="M8" s="27"/>
      <c r="N8" s="27"/>
      <c r="O8" s="27"/>
      <c r="P8" s="27"/>
      <c r="Q8" s="27"/>
      <c r="R8" s="27"/>
      <c r="S8" s="27"/>
      <c r="T8" s="27"/>
      <c r="U8" s="27"/>
      <c r="V8" s="27"/>
      <c r="W8" s="27"/>
      <c r="X8" s="27"/>
      <c r="Y8" s="27"/>
      <c r="Z8" s="27"/>
      <c r="AA8" s="27"/>
    </row>
    <row r="9" spans="1:27" ht="15.75" customHeight="1">
      <c r="A9" s="66">
        <v>6</v>
      </c>
      <c r="B9" s="64" t="s">
        <v>282</v>
      </c>
      <c r="C9" s="64" t="s">
        <v>283</v>
      </c>
      <c r="D9" s="68">
        <f>'Profit and Loss Statement'!B42/'Balance Sheet ITC Ltd'!B53</f>
        <v>10.272241528396393</v>
      </c>
      <c r="E9" s="68">
        <f>'Profit and Loss Statement'!C42/'Balance Sheet ITC Ltd'!C53</f>
        <v>12.451985812141032</v>
      </c>
      <c r="F9" s="68">
        <f>'Profit and Loss Statement'!D42/'Balance Sheet ITC Ltd'!D53</f>
        <v>10.692504549590536</v>
      </c>
      <c r="G9" s="68">
        <f>'Profit and Loss Statement'!E42/'Balance Sheet ITC Ltd'!E53</f>
        <v>12.368975842509718</v>
      </c>
      <c r="H9" s="68">
        <f>'Profit and Loss Statement'!F42/'Balance Sheet ITC Ltd'!F53</f>
        <v>15.442275506919859</v>
      </c>
      <c r="I9" s="27"/>
      <c r="J9" s="27"/>
      <c r="K9" s="27"/>
      <c r="L9" s="27"/>
      <c r="M9" s="27"/>
      <c r="N9" s="27"/>
      <c r="O9" s="27"/>
      <c r="P9" s="27"/>
      <c r="Q9" s="27"/>
      <c r="R9" s="27"/>
      <c r="S9" s="27"/>
      <c r="T9" s="27"/>
      <c r="U9" s="27"/>
      <c r="V9" s="27"/>
      <c r="W9" s="27"/>
      <c r="X9" s="27"/>
      <c r="Y9" s="27"/>
      <c r="Z9" s="27"/>
      <c r="AA9" s="27"/>
    </row>
    <row r="10" spans="1:27" ht="15.75" customHeight="1">
      <c r="A10" s="2"/>
      <c r="B10" s="2"/>
      <c r="C10" s="2"/>
      <c r="D10" s="2"/>
      <c r="E10" s="2"/>
      <c r="F10" s="2"/>
      <c r="G10" s="2"/>
      <c r="H10" s="2"/>
      <c r="I10" s="27"/>
      <c r="J10" s="27"/>
      <c r="K10" s="27"/>
      <c r="L10" s="27"/>
      <c r="M10" s="27"/>
      <c r="N10" s="27"/>
      <c r="O10" s="27"/>
      <c r="P10" s="27"/>
      <c r="Q10" s="27"/>
      <c r="R10" s="27"/>
      <c r="S10" s="27"/>
      <c r="T10" s="27"/>
      <c r="U10" s="27"/>
      <c r="V10" s="27"/>
      <c r="W10" s="27"/>
      <c r="X10" s="27"/>
      <c r="Y10" s="27"/>
      <c r="Z10" s="27"/>
      <c r="AA10" s="27"/>
    </row>
    <row r="11" spans="1:27" ht="15.75" customHeight="1">
      <c r="A11" s="2"/>
      <c r="B11" s="35"/>
      <c r="C11" s="35"/>
      <c r="D11" s="2"/>
      <c r="E11" s="2"/>
      <c r="F11" s="2"/>
      <c r="G11" s="2"/>
      <c r="H11" s="2"/>
      <c r="I11" s="27"/>
      <c r="J11" s="27"/>
      <c r="K11" s="27"/>
      <c r="L11" s="27"/>
      <c r="M11" s="27"/>
      <c r="N11" s="27"/>
      <c r="O11" s="27"/>
      <c r="P11" s="27"/>
      <c r="Q11" s="27"/>
      <c r="R11" s="27"/>
      <c r="S11" s="27"/>
      <c r="T11" s="27"/>
      <c r="U11" s="27"/>
      <c r="V11" s="27"/>
      <c r="W11" s="27"/>
      <c r="X11" s="27"/>
      <c r="Y11" s="27"/>
      <c r="Z11" s="27"/>
      <c r="AA11" s="27"/>
    </row>
    <row r="12" spans="1:27" ht="15.75" customHeight="1">
      <c r="A12" s="108" t="s">
        <v>284</v>
      </c>
      <c r="B12" s="109"/>
      <c r="C12" s="109"/>
      <c r="D12" s="109"/>
      <c r="E12" s="109"/>
      <c r="F12" s="109"/>
      <c r="G12" s="109"/>
      <c r="H12" s="110"/>
      <c r="I12" s="112"/>
      <c r="J12" s="96"/>
      <c r="K12" s="96"/>
      <c r="L12" s="96"/>
      <c r="M12" s="96"/>
      <c r="N12" s="96"/>
      <c r="O12" s="96"/>
      <c r="P12" s="96"/>
      <c r="Q12" s="112"/>
      <c r="R12" s="96"/>
      <c r="S12" s="96"/>
      <c r="T12" s="96"/>
      <c r="U12" s="96"/>
      <c r="V12" s="96"/>
      <c r="W12" s="96"/>
      <c r="X12" s="96"/>
      <c r="Y12" s="27"/>
      <c r="Z12" s="27"/>
      <c r="AA12" s="27"/>
    </row>
    <row r="13" spans="1:27" ht="15.75" customHeight="1">
      <c r="A13" s="30">
        <v>1</v>
      </c>
      <c r="B13" s="64" t="s">
        <v>285</v>
      </c>
      <c r="C13" s="64" t="s">
        <v>286</v>
      </c>
      <c r="D13" s="70">
        <f>'Balance Sheet ITC Ltd'!B40/'Balance Sheet ITC Ltd'!B86</f>
        <v>3.1709250608520385</v>
      </c>
      <c r="E13" s="70">
        <f>'Balance Sheet ITC Ltd'!C40/'Balance Sheet ITC Ltd'!C86</f>
        <v>4.1324582076765441</v>
      </c>
      <c r="F13" s="70">
        <f>'Balance Sheet ITC Ltd'!D40/'Balance Sheet ITC Ltd'!D86</f>
        <v>3.2734366229859075</v>
      </c>
      <c r="G13" s="70">
        <f>'Balance Sheet ITC Ltd'!E40/'Balance Sheet ITC Ltd'!E86</f>
        <v>2.8143099432656649</v>
      </c>
      <c r="H13" s="70">
        <f>'Balance Sheet ITC Ltd'!F40/'Balance Sheet ITC Ltd'!F86</f>
        <v>2.8873794435132223</v>
      </c>
      <c r="I13" s="27"/>
      <c r="J13" s="27"/>
      <c r="K13" s="27"/>
      <c r="L13" s="27"/>
      <c r="M13" s="27"/>
      <c r="N13" s="27"/>
      <c r="O13" s="27"/>
      <c r="P13" s="27"/>
      <c r="Q13" s="27"/>
      <c r="R13" s="27"/>
      <c r="S13" s="27"/>
      <c r="T13" s="27"/>
      <c r="U13" s="27"/>
      <c r="V13" s="27"/>
      <c r="W13" s="27"/>
      <c r="X13" s="27"/>
      <c r="Y13" s="27"/>
      <c r="Z13" s="27"/>
      <c r="AA13" s="27"/>
    </row>
    <row r="14" spans="1:27" ht="15.75" customHeight="1">
      <c r="A14" s="30">
        <v>2</v>
      </c>
      <c r="B14" s="64" t="s">
        <v>287</v>
      </c>
      <c r="C14" s="64" t="s">
        <v>288</v>
      </c>
      <c r="D14" s="70">
        <f>('Balance Sheet ITC Ltd'!B40-'Balance Sheet ITC Ltd'!B27)/'Balance Sheet ITC Ltd'!B86</f>
        <v>2.3859102935580241</v>
      </c>
      <c r="E14" s="70">
        <f>('Balance Sheet ITC Ltd'!C40-'Balance Sheet ITC Ltd'!C27)/'Balance Sheet ITC Ltd'!C86</f>
        <v>3.2036356523221787</v>
      </c>
      <c r="F14" s="70">
        <f>('Balance Sheet ITC Ltd'!D40-'Balance Sheet ITC Ltd'!D27)/'Balance Sheet ITC Ltd'!D86</f>
        <v>2.3008013336227089</v>
      </c>
      <c r="G14" s="70">
        <f>('Balance Sheet ITC Ltd'!E40-'Balance Sheet ITC Ltd'!E27)/'Balance Sheet ITC Ltd'!E86</f>
        <v>1.9211490573188605</v>
      </c>
      <c r="H14" s="70">
        <f>('Balance Sheet ITC Ltd'!F40-'Balance Sheet ITC Ltd'!F27)/'Balance Sheet ITC Ltd'!F86</f>
        <v>2.0306352310615958</v>
      </c>
      <c r="I14" s="27"/>
      <c r="J14" s="27"/>
      <c r="K14" s="27"/>
      <c r="L14" s="27"/>
      <c r="M14" s="27"/>
      <c r="N14" s="27"/>
      <c r="O14" s="27"/>
      <c r="P14" s="27"/>
      <c r="Q14" s="27"/>
      <c r="R14" s="27"/>
      <c r="S14" s="27"/>
      <c r="T14" s="27"/>
      <c r="U14" s="27"/>
      <c r="V14" s="27"/>
      <c r="W14" s="27"/>
      <c r="X14" s="27"/>
      <c r="Y14" s="27"/>
      <c r="Z14" s="27"/>
      <c r="AA14" s="27"/>
    </row>
    <row r="15" spans="1:27" ht="15.75" customHeight="1">
      <c r="A15" s="30">
        <v>3</v>
      </c>
      <c r="B15" s="64" t="s">
        <v>289</v>
      </c>
      <c r="C15" s="64" t="s">
        <v>290</v>
      </c>
      <c r="D15" s="70">
        <f>'Profit and Loss Statement'!B5/'Balance Sheet ITC Ltd'!B31</f>
        <v>11.982484486826193</v>
      </c>
      <c r="E15" s="70">
        <f>'Profit and Loss Statement'!C5/'Balance Sheet ITC Ltd'!C31</f>
        <v>19.279779744622399</v>
      </c>
      <c r="F15" s="70">
        <f>'Profit and Loss Statement'!D5/'Balance Sheet ITC Ltd'!D31</f>
        <v>19.695718911140425</v>
      </c>
      <c r="G15" s="70">
        <f>'Profit and Loss Statement'!E5/'Balance Sheet ITC Ltd'!E31</f>
        <v>24.642792152402613</v>
      </c>
      <c r="H15" s="70">
        <f>'Profit and Loss Statement'!F5/'Balance Sheet ITC Ltd'!F31</f>
        <v>23.99620116569751</v>
      </c>
      <c r="I15" s="27"/>
      <c r="J15" s="27"/>
      <c r="K15" s="27"/>
      <c r="L15" s="27"/>
      <c r="M15" s="27"/>
      <c r="N15" s="27"/>
      <c r="O15" s="27"/>
      <c r="P15" s="27"/>
      <c r="Q15" s="27"/>
      <c r="R15" s="27"/>
      <c r="S15" s="27"/>
      <c r="T15" s="27"/>
      <c r="U15" s="27"/>
      <c r="V15" s="27"/>
      <c r="W15" s="27"/>
      <c r="X15" s="27"/>
      <c r="Y15" s="27"/>
      <c r="Z15" s="27"/>
      <c r="AA15" s="27"/>
    </row>
    <row r="16" spans="1:27" ht="15.75" customHeight="1">
      <c r="A16" s="71"/>
      <c r="B16" s="71"/>
      <c r="C16" s="71"/>
      <c r="D16" s="71"/>
      <c r="E16" s="71"/>
      <c r="F16" s="71"/>
      <c r="G16" s="71"/>
      <c r="H16" s="71"/>
      <c r="I16" s="27"/>
      <c r="J16" s="27"/>
      <c r="K16" s="27"/>
      <c r="L16" s="27"/>
      <c r="M16" s="27"/>
      <c r="N16" s="27"/>
      <c r="O16" s="27"/>
      <c r="P16" s="27"/>
      <c r="Q16" s="27"/>
      <c r="R16" s="27"/>
      <c r="S16" s="27"/>
      <c r="T16" s="27"/>
      <c r="U16" s="27"/>
      <c r="V16" s="27"/>
      <c r="W16" s="27"/>
      <c r="X16" s="27"/>
      <c r="Y16" s="27"/>
      <c r="Z16" s="27"/>
      <c r="AA16" s="27"/>
    </row>
    <row r="17" spans="1:27" ht="15.75" customHeight="1">
      <c r="A17" s="105" t="s">
        <v>291</v>
      </c>
      <c r="B17" s="106"/>
      <c r="C17" s="106"/>
      <c r="D17" s="106"/>
      <c r="E17" s="106"/>
      <c r="F17" s="106"/>
      <c r="G17" s="106"/>
      <c r="H17" s="107"/>
      <c r="I17" s="27"/>
      <c r="J17" s="27"/>
      <c r="K17" s="27"/>
      <c r="L17" s="27"/>
      <c r="M17" s="27"/>
      <c r="N17" s="27"/>
      <c r="O17" s="27"/>
      <c r="P17" s="27"/>
      <c r="Q17" s="27"/>
      <c r="R17" s="27"/>
      <c r="S17" s="27"/>
      <c r="T17" s="27"/>
      <c r="U17" s="27"/>
      <c r="V17" s="27"/>
      <c r="W17" s="27"/>
      <c r="X17" s="27"/>
      <c r="Y17" s="27"/>
      <c r="Z17" s="27"/>
      <c r="AA17" s="27"/>
    </row>
    <row r="18" spans="1:27" ht="15.75" customHeight="1">
      <c r="A18" s="30">
        <v>1</v>
      </c>
      <c r="B18" s="30" t="s">
        <v>292</v>
      </c>
      <c r="C18" s="64" t="s">
        <v>293</v>
      </c>
      <c r="D18" s="70">
        <f>'Balance Sheet ITC Ltd'!B75/'Balance Sheet ITC Ltd'!B65</f>
        <v>3.8700605907369907E-2</v>
      </c>
      <c r="E18" s="70">
        <f>'Balance Sheet ITC Ltd'!C75/'Balance Sheet ITC Ltd'!C65</f>
        <v>3.284868271837952E-2</v>
      </c>
      <c r="F18" s="70">
        <f>'Balance Sheet ITC Ltd'!D75/'Balance Sheet ITC Ltd'!D65</f>
        <v>4.0126931508226077E-2</v>
      </c>
      <c r="G18" s="70">
        <f>'Balance Sheet ITC Ltd'!E75/'Balance Sheet ITC Ltd'!E65</f>
        <v>3.619710779064679E-2</v>
      </c>
      <c r="H18" s="70">
        <f>'Balance Sheet ITC Ltd'!F75/'Balance Sheet ITC Ltd'!F65</f>
        <v>3.7457942538258147E-2</v>
      </c>
      <c r="I18" s="27"/>
      <c r="J18" s="27"/>
      <c r="K18" s="27"/>
      <c r="L18" s="27"/>
      <c r="M18" s="27"/>
      <c r="N18" s="27"/>
      <c r="O18" s="27"/>
      <c r="P18" s="27"/>
      <c r="Q18" s="27"/>
      <c r="R18" s="27"/>
      <c r="S18" s="27"/>
      <c r="T18" s="27"/>
      <c r="U18" s="27"/>
      <c r="V18" s="27"/>
      <c r="W18" s="27"/>
      <c r="X18" s="27"/>
      <c r="Y18" s="27"/>
      <c r="Z18" s="27"/>
      <c r="AA18" s="27"/>
    </row>
    <row r="19" spans="1:27" ht="15.75" customHeight="1">
      <c r="A19" s="30">
        <v>2</v>
      </c>
      <c r="B19" s="30" t="s">
        <v>294</v>
      </c>
      <c r="C19" s="30" t="s">
        <v>295</v>
      </c>
      <c r="D19" s="70">
        <f>('Profit and Loss Statement'!B26-'Profit and Loss Statement'!B14)/'Profit and Loss Statement'!B14</f>
        <v>420.61646851607225</v>
      </c>
      <c r="E19" s="70">
        <f>('Profit and Loss Statement'!C26-'Profit and Loss Statement'!C14)/'Profit and Loss Statement'!C14</f>
        <v>365.39667154352594</v>
      </c>
      <c r="F19" s="70">
        <f>('Profit and Loss Statement'!D26-'Profit and Loss Statement'!D14)/'Profit and Loss Statement'!D14</f>
        <v>401.38156123822336</v>
      </c>
      <c r="G19" s="70">
        <f>('Profit and Loss Statement'!E26-'Profit and Loss Statement'!E14)/'Profit and Loss Statement'!E14</f>
        <v>525.94283536585363</v>
      </c>
      <c r="H19" s="70">
        <f>('Profit and Loss Statement'!F26-'Profit and Loss Statement'!F14)/'Profit and Loss Statement'!F14</f>
        <v>598.88703703703698</v>
      </c>
      <c r="I19" s="27"/>
      <c r="J19" s="27"/>
      <c r="K19" s="27"/>
      <c r="L19" s="27"/>
      <c r="M19" s="27"/>
      <c r="N19" s="27"/>
      <c r="O19" s="27"/>
      <c r="P19" s="27"/>
      <c r="Q19" s="27"/>
      <c r="R19" s="27"/>
      <c r="S19" s="27"/>
      <c r="T19" s="27"/>
      <c r="U19" s="27"/>
      <c r="V19" s="27"/>
      <c r="W19" s="27"/>
      <c r="X19" s="27"/>
      <c r="Y19" s="27"/>
      <c r="Z19" s="27"/>
      <c r="AA19" s="27"/>
    </row>
    <row r="20" spans="1:27" ht="15.75" customHeight="1">
      <c r="A20" s="72"/>
      <c r="B20" s="72"/>
      <c r="C20" s="72"/>
      <c r="D20" s="72"/>
      <c r="E20" s="72"/>
      <c r="F20" s="72"/>
      <c r="G20" s="2"/>
      <c r="H20" s="2"/>
      <c r="I20" s="27"/>
      <c r="J20" s="27"/>
      <c r="K20" s="27"/>
      <c r="L20" s="27"/>
      <c r="M20" s="27"/>
      <c r="N20" s="27"/>
      <c r="O20" s="27"/>
      <c r="P20" s="27"/>
      <c r="Q20" s="27"/>
      <c r="R20" s="27"/>
      <c r="S20" s="27"/>
      <c r="T20" s="27"/>
      <c r="U20" s="27"/>
      <c r="V20" s="27"/>
      <c r="W20" s="27"/>
      <c r="X20" s="27"/>
      <c r="Y20" s="27"/>
      <c r="Z20" s="27"/>
      <c r="AA20" s="27"/>
    </row>
    <row r="21" spans="1:27" ht="15.75" customHeight="1">
      <c r="A21" s="73"/>
      <c r="B21" s="35"/>
      <c r="C21" s="35"/>
      <c r="D21" s="73"/>
      <c r="E21" s="73"/>
      <c r="F21" s="73"/>
      <c r="G21" s="2"/>
      <c r="H21" s="2"/>
      <c r="I21" s="27"/>
      <c r="J21" s="27"/>
      <c r="K21" s="27"/>
      <c r="L21" s="27"/>
      <c r="M21" s="27"/>
      <c r="N21" s="27"/>
      <c r="O21" s="27"/>
      <c r="P21" s="27"/>
      <c r="Q21" s="27"/>
      <c r="R21" s="27"/>
      <c r="S21" s="27"/>
      <c r="T21" s="27"/>
      <c r="U21" s="27"/>
      <c r="V21" s="27"/>
      <c r="W21" s="27"/>
      <c r="X21" s="27"/>
      <c r="Y21" s="27"/>
      <c r="Z21" s="27"/>
      <c r="AA21" s="27"/>
    </row>
    <row r="22" spans="1:27" ht="15.75" customHeight="1">
      <c r="A22" s="108" t="s">
        <v>296</v>
      </c>
      <c r="B22" s="109"/>
      <c r="C22" s="109"/>
      <c r="D22" s="109"/>
      <c r="E22" s="109"/>
      <c r="F22" s="109"/>
      <c r="G22" s="109"/>
      <c r="H22" s="110"/>
      <c r="I22" s="27"/>
      <c r="J22" s="27"/>
      <c r="K22" s="27"/>
      <c r="L22" s="27"/>
      <c r="M22" s="27"/>
      <c r="N22" s="27"/>
      <c r="O22" s="27"/>
      <c r="P22" s="27"/>
      <c r="Q22" s="27"/>
      <c r="R22" s="27"/>
      <c r="S22" s="27"/>
      <c r="T22" s="27"/>
      <c r="U22" s="27"/>
      <c r="V22" s="27"/>
      <c r="W22" s="27"/>
      <c r="X22" s="27"/>
      <c r="Y22" s="27"/>
      <c r="Z22" s="27"/>
      <c r="AA22" s="27"/>
    </row>
    <row r="23" spans="1:27" ht="15.75" customHeight="1">
      <c r="A23" s="30">
        <v>1</v>
      </c>
      <c r="B23" s="64" t="s">
        <v>297</v>
      </c>
      <c r="C23" s="64" t="s">
        <v>298</v>
      </c>
      <c r="D23" s="70">
        <f>'Profit and Loss Statement'!B3/'Balance Sheet ITC Ltd'!B27</f>
        <v>6.3441350406384069</v>
      </c>
      <c r="E23" s="70">
        <f>'Profit and Loss Statement'!C3/'Balance Sheet ITC Ltd'!C27</f>
        <v>5.7879896343530426</v>
      </c>
      <c r="F23" s="70">
        <f>'Profit and Loss Statement'!D3/'Balance Sheet ITC Ltd'!D27</f>
        <v>5.1124653270700851</v>
      </c>
      <c r="G23" s="70">
        <f>'Profit and Loss Statement'!E3/'Balance Sheet ITC Ltd'!E27</f>
        <v>6.0018464398963562</v>
      </c>
      <c r="H23" s="70">
        <f>'Profit and Loss Statement'!F3/'Balance Sheet ITC Ltd'!F27</f>
        <v>6.5004816857472001</v>
      </c>
      <c r="I23" s="27"/>
      <c r="J23" s="27"/>
      <c r="K23" s="27"/>
      <c r="L23" s="27"/>
      <c r="M23" s="27"/>
      <c r="N23" s="27"/>
      <c r="O23" s="27"/>
      <c r="P23" s="27"/>
      <c r="Q23" s="27"/>
      <c r="R23" s="27"/>
      <c r="S23" s="27"/>
      <c r="T23" s="27"/>
      <c r="U23" s="27"/>
      <c r="V23" s="27"/>
      <c r="W23" s="27"/>
      <c r="X23" s="27"/>
      <c r="Y23" s="27"/>
      <c r="Z23" s="27"/>
      <c r="AA23" s="27"/>
    </row>
    <row r="24" spans="1:27" ht="15.75" customHeight="1">
      <c r="A24" s="30">
        <v>2</v>
      </c>
      <c r="B24" s="64" t="s">
        <v>299</v>
      </c>
      <c r="C24" s="64" t="s">
        <v>300</v>
      </c>
      <c r="D24" s="70">
        <f t="shared" ref="D24:H24" si="0">365/D23</f>
        <v>57.533453758775956</v>
      </c>
      <c r="E24" s="70">
        <f t="shared" si="0"/>
        <v>63.061619501465849</v>
      </c>
      <c r="F24" s="70">
        <f t="shared" si="0"/>
        <v>71.394127226126088</v>
      </c>
      <c r="G24" s="70">
        <f t="shared" si="0"/>
        <v>60.814618243765509</v>
      </c>
      <c r="H24" s="70">
        <f t="shared" si="0"/>
        <v>56.149685153377206</v>
      </c>
      <c r="I24" s="27"/>
      <c r="J24" s="27"/>
      <c r="K24" s="27"/>
      <c r="L24" s="27"/>
      <c r="M24" s="27"/>
      <c r="N24" s="27"/>
      <c r="O24" s="27"/>
      <c r="P24" s="27"/>
      <c r="Q24" s="27"/>
      <c r="R24" s="27"/>
      <c r="S24" s="27"/>
      <c r="T24" s="27"/>
      <c r="U24" s="27"/>
      <c r="V24" s="27"/>
      <c r="W24" s="27"/>
      <c r="X24" s="27"/>
      <c r="Y24" s="27"/>
      <c r="Z24" s="27"/>
      <c r="AA24" s="27"/>
    </row>
    <row r="25" spans="1:27" ht="15.75" customHeight="1">
      <c r="A25" s="72"/>
      <c r="B25" s="72"/>
      <c r="C25" s="72"/>
      <c r="D25" s="72"/>
      <c r="E25" s="72"/>
      <c r="F25" s="72"/>
      <c r="G25" s="2"/>
      <c r="H25" s="2"/>
      <c r="I25" s="27"/>
      <c r="J25" s="27"/>
      <c r="K25" s="27"/>
      <c r="L25" s="27"/>
      <c r="M25" s="27"/>
      <c r="N25" s="27"/>
      <c r="O25" s="27"/>
      <c r="P25" s="27"/>
      <c r="Q25" s="27"/>
      <c r="R25" s="27"/>
      <c r="S25" s="27"/>
      <c r="T25" s="27"/>
      <c r="U25" s="27"/>
      <c r="V25" s="27"/>
      <c r="W25" s="27"/>
      <c r="X25" s="27"/>
      <c r="Y25" s="27"/>
      <c r="Z25" s="27"/>
      <c r="AA25" s="27"/>
    </row>
    <row r="26" spans="1:27" ht="15.75" customHeight="1">
      <c r="A26" s="108" t="s">
        <v>301</v>
      </c>
      <c r="B26" s="109"/>
      <c r="C26" s="109"/>
      <c r="D26" s="109"/>
      <c r="E26" s="109"/>
      <c r="F26" s="109"/>
      <c r="G26" s="109"/>
      <c r="H26" s="110"/>
      <c r="I26" s="27"/>
      <c r="J26" s="27"/>
      <c r="K26" s="27"/>
      <c r="L26" s="27"/>
      <c r="M26" s="27"/>
      <c r="N26" s="27"/>
      <c r="O26" s="27"/>
      <c r="P26" s="27"/>
      <c r="Q26" s="27"/>
      <c r="R26" s="27"/>
      <c r="S26" s="27"/>
      <c r="T26" s="27"/>
      <c r="U26" s="27"/>
      <c r="V26" s="27"/>
      <c r="W26" s="27"/>
      <c r="X26" s="27"/>
      <c r="Y26" s="27"/>
      <c r="Z26" s="27"/>
      <c r="AA26" s="27"/>
    </row>
    <row r="27" spans="1:27" ht="15.75" customHeight="1">
      <c r="A27" s="30">
        <v>1</v>
      </c>
      <c r="B27" s="30" t="s">
        <v>302</v>
      </c>
      <c r="C27" s="30" t="s">
        <v>303</v>
      </c>
      <c r="D27" s="65">
        <f>'Cash Flow Statement'!B5/'Profit and Loss Statement'!B5</f>
        <v>0.26024224510409766</v>
      </c>
      <c r="E27" s="65">
        <f>'Cash Flow Statement'!C5/'Profit and Loss Statement'!C5</f>
        <v>0.29733716162946155</v>
      </c>
      <c r="F27" s="65">
        <f>'Cash Flow Statement'!D5/'Profit and Loss Statement'!D5</f>
        <v>0.2542371264621156</v>
      </c>
      <c r="G27" s="65">
        <f>'Cash Flow Statement'!E5/'Profit and Loss Statement'!E5</f>
        <v>0.26002977842223152</v>
      </c>
      <c r="H27" s="65">
        <f>'Cash Flow Statement'!F5/'Profit and Loss Statement'!F5</f>
        <v>0.26611768072588504</v>
      </c>
      <c r="I27" s="27"/>
      <c r="J27" s="27"/>
      <c r="K27" s="27"/>
      <c r="L27" s="27"/>
      <c r="M27" s="27"/>
      <c r="N27" s="27"/>
      <c r="O27" s="27"/>
      <c r="P27" s="27"/>
      <c r="Q27" s="27"/>
      <c r="R27" s="27"/>
      <c r="S27" s="27"/>
      <c r="T27" s="27"/>
      <c r="U27" s="27"/>
      <c r="V27" s="27"/>
      <c r="W27" s="27"/>
      <c r="X27" s="27"/>
      <c r="Y27" s="27"/>
      <c r="Z27" s="27"/>
      <c r="AA27" s="27"/>
    </row>
    <row r="28" spans="1:27" ht="15.6">
      <c r="A28" s="30">
        <v>2</v>
      </c>
      <c r="B28" s="30" t="s">
        <v>304</v>
      </c>
      <c r="C28" s="30" t="s">
        <v>305</v>
      </c>
      <c r="D28" s="70">
        <f>'Cash Flow Statement'!B5/('Cash Flow Statement'!B45-'Cash Flow Statement'!B44)</f>
        <v>3.9360795010228529</v>
      </c>
      <c r="E28" s="70">
        <f>'Cash Flow Statement'!C5/('Cash Flow Statement'!C45-'Cash Flow Statement'!C44)</f>
        <v>5.9516402840971248</v>
      </c>
      <c r="F28" s="70">
        <f>'Cash Flow Statement'!D5/('Cash Flow Statement'!D45-'Cash Flow Statement'!D44)</f>
        <v>6.8112083167950752</v>
      </c>
      <c r="G28" s="70">
        <f>'Cash Flow Statement'!E5/('Cash Flow Statement'!E45-'Cash Flow Statement'!E44)</f>
        <v>6.9350826907690557</v>
      </c>
      <c r="H28" s="70">
        <f>'Cash Flow Statement'!F5/('Cash Flow Statement'!F45-'Cash Flow Statement'!F44)</f>
        <v>6.7609126984126986</v>
      </c>
      <c r="I28" s="27"/>
      <c r="J28" s="27"/>
      <c r="K28" s="27"/>
      <c r="L28" s="27"/>
      <c r="M28" s="27"/>
      <c r="N28" s="27"/>
      <c r="O28" s="27"/>
      <c r="P28" s="27"/>
      <c r="Q28" s="27"/>
      <c r="R28" s="27"/>
      <c r="S28" s="27"/>
      <c r="T28" s="27"/>
      <c r="U28" s="27"/>
      <c r="V28" s="27"/>
      <c r="W28" s="27"/>
      <c r="X28" s="27"/>
      <c r="Y28" s="27"/>
      <c r="Z28" s="27"/>
      <c r="AA28" s="27"/>
    </row>
    <row r="29" spans="1:27" ht="15.6">
      <c r="A29" s="94"/>
      <c r="B29" s="94"/>
      <c r="C29" s="94"/>
      <c r="D29" s="94"/>
      <c r="E29" s="94"/>
      <c r="F29" s="94"/>
      <c r="G29" s="93"/>
      <c r="H29" s="93"/>
      <c r="I29" s="27"/>
      <c r="J29" s="27"/>
      <c r="K29" s="27"/>
      <c r="L29" s="27"/>
      <c r="M29" s="27"/>
      <c r="N29" s="27"/>
      <c r="O29" s="27"/>
      <c r="P29" s="27"/>
      <c r="Q29" s="27"/>
      <c r="R29" s="27"/>
      <c r="S29" s="27"/>
      <c r="T29" s="27"/>
      <c r="U29" s="27"/>
      <c r="V29" s="27"/>
      <c r="W29" s="27"/>
      <c r="X29" s="27"/>
      <c r="Y29" s="27"/>
      <c r="Z29" s="27"/>
      <c r="AA29" s="27"/>
    </row>
    <row r="30" spans="1:27" ht="15.6">
      <c r="A30" s="73"/>
      <c r="B30" s="73"/>
      <c r="C30" s="73"/>
      <c r="D30" s="73"/>
      <c r="E30" s="73"/>
      <c r="F30" s="73"/>
      <c r="G30" s="2"/>
      <c r="H30" s="2"/>
      <c r="I30" s="27"/>
      <c r="J30" s="27"/>
      <c r="K30" s="27"/>
      <c r="L30" s="27"/>
      <c r="M30" s="27"/>
      <c r="N30" s="27"/>
      <c r="O30" s="27"/>
      <c r="P30" s="27"/>
      <c r="Q30" s="27"/>
      <c r="R30" s="27"/>
      <c r="S30" s="27"/>
      <c r="T30" s="27"/>
      <c r="U30" s="27"/>
      <c r="V30" s="27"/>
      <c r="W30" s="27"/>
      <c r="X30" s="27"/>
      <c r="Y30" s="27"/>
      <c r="Z30" s="27"/>
      <c r="AA30" s="27"/>
    </row>
    <row r="31" spans="1:27" ht="15.6">
      <c r="A31" s="73"/>
      <c r="B31" s="73"/>
      <c r="C31" s="73"/>
      <c r="D31" s="73"/>
      <c r="E31" s="73"/>
      <c r="F31" s="73"/>
      <c r="G31" s="2"/>
      <c r="H31" s="2"/>
      <c r="I31" s="27"/>
      <c r="J31" s="27"/>
      <c r="K31" s="27"/>
      <c r="L31" s="27"/>
      <c r="M31" s="27"/>
      <c r="N31" s="27"/>
      <c r="O31" s="27"/>
      <c r="P31" s="27"/>
      <c r="Q31" s="27"/>
      <c r="R31" s="27"/>
      <c r="S31" s="27"/>
      <c r="T31" s="27"/>
      <c r="U31" s="27"/>
      <c r="V31" s="27"/>
      <c r="W31" s="27"/>
      <c r="X31" s="27"/>
      <c r="Y31" s="27"/>
      <c r="Z31" s="27"/>
      <c r="AA31" s="27"/>
    </row>
    <row r="32" spans="1:27" ht="15.6">
      <c r="A32" s="73"/>
      <c r="B32" s="73"/>
      <c r="C32" s="73"/>
      <c r="D32" s="73"/>
      <c r="E32" s="73"/>
      <c r="F32" s="73"/>
      <c r="G32" s="2"/>
      <c r="H32" s="2"/>
      <c r="I32" s="27"/>
      <c r="J32" s="27"/>
      <c r="K32" s="27"/>
      <c r="L32" s="27"/>
      <c r="M32" s="27"/>
      <c r="N32" s="27"/>
      <c r="O32" s="27"/>
      <c r="P32" s="27"/>
      <c r="Q32" s="27"/>
      <c r="R32" s="27"/>
      <c r="S32" s="27"/>
      <c r="T32" s="27"/>
      <c r="U32" s="27"/>
      <c r="V32" s="27"/>
      <c r="W32" s="27"/>
      <c r="X32" s="27"/>
      <c r="Y32" s="27"/>
      <c r="Z32" s="27"/>
      <c r="AA32" s="27"/>
    </row>
    <row r="33" spans="1:27" ht="15.6">
      <c r="A33" s="72"/>
      <c r="B33" s="72"/>
      <c r="C33" s="72"/>
      <c r="D33" s="72"/>
      <c r="E33" s="72"/>
      <c r="F33" s="72"/>
      <c r="G33" s="2"/>
      <c r="H33" s="2"/>
      <c r="I33" s="27"/>
      <c r="J33" s="27"/>
      <c r="K33" s="27"/>
      <c r="L33" s="27"/>
      <c r="M33" s="27"/>
      <c r="N33" s="27"/>
      <c r="O33" s="27"/>
      <c r="P33" s="27"/>
      <c r="Q33" s="27"/>
      <c r="R33" s="27"/>
      <c r="S33" s="27"/>
      <c r="T33" s="27"/>
      <c r="U33" s="27"/>
      <c r="V33" s="27"/>
      <c r="W33" s="27"/>
      <c r="X33" s="27"/>
      <c r="Y33" s="27"/>
      <c r="Z33" s="27"/>
      <c r="AA33" s="27"/>
    </row>
    <row r="34" spans="1:27" ht="15.6">
      <c r="A34" s="69"/>
      <c r="B34" s="69"/>
      <c r="C34" s="69"/>
      <c r="D34" s="69"/>
      <c r="E34" s="69"/>
      <c r="F34" s="69"/>
      <c r="G34" s="69"/>
      <c r="H34" s="69"/>
      <c r="I34" s="27"/>
      <c r="J34" s="27"/>
      <c r="K34" s="27"/>
      <c r="L34" s="27"/>
      <c r="M34" s="27"/>
      <c r="N34" s="27"/>
      <c r="O34" s="27"/>
      <c r="P34" s="27"/>
      <c r="Q34" s="27"/>
      <c r="R34" s="27"/>
      <c r="S34" s="27"/>
      <c r="T34" s="27"/>
      <c r="U34" s="27"/>
      <c r="V34" s="27"/>
      <c r="W34" s="27"/>
      <c r="X34" s="27"/>
      <c r="Y34" s="27"/>
      <c r="Z34" s="27"/>
      <c r="AA34" s="27"/>
    </row>
    <row r="35" spans="1:27" ht="15.6">
      <c r="A35" s="73"/>
      <c r="B35" s="35"/>
      <c r="C35" s="35"/>
      <c r="D35" s="73"/>
      <c r="E35" s="73"/>
      <c r="F35" s="73"/>
      <c r="G35" s="2"/>
      <c r="H35" s="2"/>
      <c r="I35" s="27"/>
      <c r="J35" s="27"/>
      <c r="K35" s="27"/>
      <c r="L35" s="27"/>
      <c r="M35" s="27"/>
      <c r="N35" s="27"/>
      <c r="O35" s="27"/>
      <c r="P35" s="27"/>
      <c r="Q35" s="27"/>
      <c r="R35" s="27"/>
      <c r="S35" s="27"/>
      <c r="T35" s="27"/>
      <c r="U35" s="27"/>
      <c r="V35" s="27"/>
      <c r="W35" s="27"/>
      <c r="X35" s="27"/>
      <c r="Y35" s="27"/>
      <c r="Z35" s="27"/>
      <c r="AA35" s="27"/>
    </row>
    <row r="36" spans="1:27" ht="15.6">
      <c r="A36" s="73"/>
      <c r="B36" s="73"/>
      <c r="C36" s="73"/>
      <c r="D36" s="73"/>
      <c r="E36" s="73"/>
      <c r="F36" s="73"/>
      <c r="G36" s="2"/>
      <c r="H36" s="2"/>
      <c r="I36" s="27"/>
      <c r="J36" s="27"/>
      <c r="K36" s="27"/>
      <c r="L36" s="27"/>
      <c r="M36" s="27"/>
      <c r="N36" s="27"/>
      <c r="O36" s="27"/>
      <c r="P36" s="27"/>
      <c r="Q36" s="27"/>
      <c r="R36" s="27"/>
      <c r="S36" s="27"/>
      <c r="T36" s="27"/>
      <c r="U36" s="27"/>
      <c r="V36" s="27"/>
      <c r="W36" s="27"/>
      <c r="X36" s="27"/>
      <c r="Y36" s="27"/>
      <c r="Z36" s="27"/>
      <c r="AA36" s="27"/>
    </row>
    <row r="37" spans="1:27" ht="15.6">
      <c r="A37" s="72"/>
      <c r="B37" s="35"/>
      <c r="C37" s="35"/>
      <c r="D37" s="72"/>
      <c r="E37" s="72"/>
      <c r="F37" s="72"/>
      <c r="G37" s="2"/>
      <c r="H37" s="2"/>
      <c r="I37" s="27"/>
      <c r="J37" s="27"/>
      <c r="K37" s="27"/>
      <c r="L37" s="27"/>
      <c r="M37" s="27"/>
      <c r="N37" s="27"/>
      <c r="O37" s="27"/>
      <c r="P37" s="27"/>
      <c r="Q37" s="27"/>
      <c r="R37" s="27"/>
      <c r="S37" s="27"/>
      <c r="T37" s="27"/>
      <c r="U37" s="27"/>
      <c r="V37" s="27"/>
      <c r="W37" s="27"/>
      <c r="X37" s="27"/>
      <c r="Y37" s="27"/>
      <c r="Z37" s="27"/>
      <c r="AA37" s="27"/>
    </row>
    <row r="38" spans="1:27" ht="15.6">
      <c r="A38" s="73"/>
      <c r="B38" s="73"/>
      <c r="C38" s="73"/>
      <c r="D38" s="73"/>
      <c r="E38" s="73"/>
      <c r="F38" s="73"/>
      <c r="G38" s="2"/>
      <c r="H38" s="2"/>
      <c r="I38" s="27"/>
      <c r="J38" s="27"/>
      <c r="K38" s="27"/>
      <c r="L38" s="27"/>
      <c r="M38" s="27"/>
      <c r="N38" s="27"/>
      <c r="O38" s="27"/>
      <c r="P38" s="27"/>
      <c r="Q38" s="27"/>
      <c r="R38" s="27"/>
      <c r="S38" s="27"/>
      <c r="T38" s="27"/>
      <c r="U38" s="27"/>
      <c r="V38" s="27"/>
      <c r="W38" s="27"/>
      <c r="X38" s="27"/>
      <c r="Y38" s="27"/>
      <c r="Z38" s="27"/>
      <c r="AA38" s="27"/>
    </row>
    <row r="39" spans="1:27" ht="15.6">
      <c r="A39" s="73"/>
      <c r="B39" s="73"/>
      <c r="C39" s="73"/>
      <c r="D39" s="73"/>
      <c r="E39" s="73"/>
      <c r="F39" s="73"/>
      <c r="G39" s="2"/>
      <c r="H39" s="2"/>
      <c r="I39" s="27"/>
      <c r="J39" s="27"/>
      <c r="K39" s="27"/>
      <c r="L39" s="27"/>
      <c r="M39" s="27"/>
      <c r="N39" s="27"/>
      <c r="O39" s="27"/>
      <c r="P39" s="27"/>
      <c r="Q39" s="27"/>
      <c r="R39" s="27"/>
      <c r="S39" s="27"/>
      <c r="T39" s="27"/>
      <c r="U39" s="27"/>
      <c r="V39" s="27"/>
      <c r="W39" s="27"/>
      <c r="X39" s="27"/>
      <c r="Y39" s="27"/>
      <c r="Z39" s="27"/>
      <c r="AA39" s="27"/>
    </row>
    <row r="40" spans="1:27" ht="15.6">
      <c r="A40" s="73"/>
      <c r="B40" s="73"/>
      <c r="C40" s="73"/>
      <c r="D40" s="73"/>
      <c r="E40" s="73"/>
      <c r="F40" s="73"/>
      <c r="G40" s="2"/>
      <c r="H40" s="2"/>
      <c r="I40" s="27"/>
      <c r="J40" s="27"/>
      <c r="K40" s="27"/>
      <c r="L40" s="27"/>
      <c r="M40" s="27"/>
      <c r="N40" s="27"/>
      <c r="O40" s="27"/>
      <c r="P40" s="27"/>
      <c r="Q40" s="27"/>
      <c r="R40" s="27"/>
      <c r="S40" s="27"/>
      <c r="T40" s="27"/>
      <c r="U40" s="27"/>
      <c r="V40" s="27"/>
      <c r="W40" s="27"/>
      <c r="X40" s="27"/>
      <c r="Y40" s="27"/>
      <c r="Z40" s="27"/>
      <c r="AA40" s="27"/>
    </row>
    <row r="41" spans="1:27" ht="15.6">
      <c r="A41" s="73"/>
      <c r="B41" s="73"/>
      <c r="C41" s="73"/>
      <c r="D41" s="73"/>
      <c r="E41" s="73"/>
      <c r="F41" s="73"/>
      <c r="G41" s="2"/>
      <c r="H41" s="2"/>
      <c r="I41" s="27"/>
      <c r="J41" s="27"/>
      <c r="K41" s="27"/>
      <c r="L41" s="27"/>
      <c r="M41" s="27"/>
      <c r="N41" s="27"/>
      <c r="O41" s="27"/>
      <c r="P41" s="27"/>
      <c r="Q41" s="27"/>
      <c r="R41" s="27"/>
      <c r="S41" s="27"/>
      <c r="T41" s="27"/>
      <c r="U41" s="27"/>
      <c r="V41" s="27"/>
      <c r="W41" s="27"/>
      <c r="X41" s="27"/>
      <c r="Y41" s="27"/>
      <c r="Z41" s="27"/>
      <c r="AA41" s="27"/>
    </row>
    <row r="42" spans="1:27" ht="15.6">
      <c r="A42" s="72"/>
      <c r="B42" s="72"/>
      <c r="C42" s="72"/>
      <c r="D42" s="72"/>
      <c r="E42" s="72"/>
      <c r="F42" s="72"/>
      <c r="G42" s="2"/>
      <c r="H42" s="2"/>
      <c r="I42" s="27"/>
      <c r="J42" s="27"/>
      <c r="K42" s="27"/>
      <c r="L42" s="27"/>
      <c r="M42" s="27"/>
      <c r="N42" s="27"/>
      <c r="O42" s="27"/>
      <c r="P42" s="27"/>
      <c r="Q42" s="27"/>
      <c r="R42" s="27"/>
      <c r="S42" s="27"/>
      <c r="T42" s="27"/>
      <c r="U42" s="27"/>
      <c r="V42" s="27"/>
      <c r="W42" s="27"/>
      <c r="X42" s="27"/>
      <c r="Y42" s="27"/>
      <c r="Z42" s="27"/>
      <c r="AA42" s="27"/>
    </row>
    <row r="43" spans="1:27" ht="15.6">
      <c r="A43" s="73"/>
      <c r="B43" s="73"/>
      <c r="C43" s="73"/>
      <c r="D43" s="73"/>
      <c r="E43" s="73"/>
      <c r="F43" s="73"/>
      <c r="G43" s="2"/>
      <c r="H43" s="2"/>
      <c r="I43" s="27"/>
      <c r="J43" s="27"/>
      <c r="K43" s="27"/>
      <c r="L43" s="27"/>
      <c r="M43" s="27"/>
      <c r="N43" s="27"/>
      <c r="O43" s="27"/>
      <c r="P43" s="27"/>
      <c r="Q43" s="27"/>
      <c r="R43" s="27"/>
      <c r="S43" s="27"/>
      <c r="T43" s="27"/>
      <c r="U43" s="27"/>
      <c r="V43" s="27"/>
      <c r="W43" s="27"/>
      <c r="X43" s="27"/>
      <c r="Y43" s="27"/>
      <c r="Z43" s="27"/>
      <c r="AA43" s="27"/>
    </row>
    <row r="44" spans="1:27" ht="15.6">
      <c r="A44" s="73"/>
      <c r="B44" s="35"/>
      <c r="C44" s="35"/>
      <c r="D44" s="73"/>
      <c r="E44" s="73"/>
      <c r="F44" s="73"/>
      <c r="G44" s="2"/>
      <c r="H44" s="2"/>
      <c r="I44" s="27"/>
      <c r="J44" s="27"/>
      <c r="K44" s="27"/>
      <c r="L44" s="27"/>
      <c r="M44" s="27"/>
      <c r="N44" s="27"/>
      <c r="O44" s="27"/>
      <c r="P44" s="27"/>
      <c r="Q44" s="27"/>
      <c r="R44" s="27"/>
      <c r="S44" s="27"/>
      <c r="T44" s="27"/>
      <c r="U44" s="27"/>
      <c r="V44" s="27"/>
      <c r="W44" s="27"/>
      <c r="X44" s="27"/>
      <c r="Y44" s="27"/>
      <c r="Z44" s="27"/>
      <c r="AA44" s="27"/>
    </row>
    <row r="45" spans="1:27" ht="15.6">
      <c r="A45" s="74"/>
      <c r="B45" s="74"/>
      <c r="C45" s="74"/>
      <c r="D45" s="74"/>
      <c r="E45" s="74"/>
      <c r="F45" s="74"/>
      <c r="G45" s="27"/>
      <c r="H45" s="27"/>
      <c r="I45" s="27"/>
      <c r="J45" s="27"/>
      <c r="K45" s="27"/>
      <c r="L45" s="27"/>
      <c r="M45" s="27"/>
      <c r="N45" s="27"/>
      <c r="O45" s="27"/>
      <c r="P45" s="27"/>
      <c r="Q45" s="27"/>
      <c r="R45" s="27"/>
      <c r="S45" s="27"/>
      <c r="T45" s="27"/>
      <c r="U45" s="27"/>
      <c r="V45" s="27"/>
      <c r="W45" s="27"/>
      <c r="X45" s="27"/>
      <c r="Y45" s="27"/>
      <c r="Z45" s="27"/>
      <c r="AA45" s="27"/>
    </row>
    <row r="46" spans="1:27" ht="15.6">
      <c r="A46" s="74"/>
      <c r="B46" s="36"/>
      <c r="C46" s="74"/>
      <c r="D46" s="74"/>
      <c r="E46" s="74"/>
      <c r="F46" s="74"/>
      <c r="G46" s="27"/>
      <c r="H46" s="27"/>
      <c r="I46" s="27"/>
      <c r="J46" s="27"/>
      <c r="K46" s="27"/>
      <c r="L46" s="27"/>
      <c r="M46" s="27"/>
      <c r="N46" s="27"/>
      <c r="O46" s="27"/>
      <c r="P46" s="27"/>
      <c r="Q46" s="27"/>
      <c r="R46" s="27"/>
      <c r="S46" s="27"/>
      <c r="T46" s="27"/>
      <c r="U46" s="27"/>
      <c r="V46" s="27"/>
      <c r="W46" s="27"/>
      <c r="X46" s="27"/>
      <c r="Y46" s="27"/>
      <c r="Z46" s="27"/>
      <c r="AA46" s="27"/>
    </row>
    <row r="47" spans="1:27" ht="15.6">
      <c r="A47" s="75"/>
      <c r="B47" s="75"/>
      <c r="C47" s="75"/>
      <c r="D47" s="75"/>
      <c r="E47" s="75"/>
      <c r="F47" s="75"/>
      <c r="G47" s="27"/>
      <c r="H47" s="27"/>
      <c r="I47" s="27"/>
      <c r="J47" s="27"/>
      <c r="K47" s="27"/>
      <c r="L47" s="27"/>
      <c r="M47" s="27"/>
      <c r="N47" s="27"/>
      <c r="O47" s="27"/>
      <c r="P47" s="27"/>
      <c r="Q47" s="27"/>
      <c r="R47" s="27"/>
      <c r="S47" s="27"/>
      <c r="T47" s="27"/>
      <c r="U47" s="27"/>
      <c r="V47" s="27"/>
      <c r="W47" s="27"/>
      <c r="X47" s="27"/>
      <c r="Y47" s="27"/>
      <c r="Z47" s="27"/>
      <c r="AA47" s="27"/>
    </row>
    <row r="48" spans="1:27" ht="15.6">
      <c r="A48" s="74"/>
      <c r="B48" s="74"/>
      <c r="C48" s="74"/>
      <c r="D48" s="74"/>
      <c r="E48" s="74"/>
      <c r="F48" s="74"/>
      <c r="G48" s="27"/>
      <c r="H48" s="27"/>
      <c r="I48" s="27"/>
      <c r="J48" s="27"/>
      <c r="K48" s="27"/>
      <c r="L48" s="27"/>
      <c r="M48" s="27"/>
      <c r="N48" s="27"/>
      <c r="O48" s="27"/>
      <c r="P48" s="27"/>
      <c r="Q48" s="27"/>
      <c r="R48" s="27"/>
      <c r="S48" s="27"/>
      <c r="T48" s="27"/>
      <c r="U48" s="27"/>
      <c r="V48" s="27"/>
      <c r="W48" s="27"/>
      <c r="X48" s="27"/>
      <c r="Y48" s="27"/>
      <c r="Z48" s="27"/>
      <c r="AA48" s="27"/>
    </row>
    <row r="49" spans="1:27" ht="15.6">
      <c r="A49" s="74"/>
      <c r="B49" s="74"/>
      <c r="C49" s="74"/>
      <c r="D49" s="74"/>
      <c r="E49" s="74"/>
      <c r="F49" s="74"/>
      <c r="G49" s="27"/>
      <c r="H49" s="27"/>
      <c r="I49" s="27"/>
      <c r="J49" s="27"/>
      <c r="K49" s="27"/>
      <c r="L49" s="27"/>
      <c r="M49" s="27"/>
      <c r="N49" s="27"/>
      <c r="O49" s="27"/>
      <c r="P49" s="27"/>
      <c r="Q49" s="27"/>
      <c r="R49" s="27"/>
      <c r="S49" s="27"/>
      <c r="T49" s="27"/>
      <c r="U49" s="27"/>
      <c r="V49" s="27"/>
      <c r="W49" s="27"/>
      <c r="X49" s="27"/>
      <c r="Y49" s="27"/>
      <c r="Z49" s="27"/>
      <c r="AA49" s="27"/>
    </row>
    <row r="50" spans="1:27" ht="15.6">
      <c r="A50" s="74"/>
      <c r="B50" s="74"/>
      <c r="C50" s="74"/>
      <c r="D50" s="74"/>
      <c r="E50" s="74"/>
      <c r="F50" s="74"/>
      <c r="G50" s="27"/>
      <c r="H50" s="27"/>
      <c r="I50" s="27"/>
      <c r="J50" s="27"/>
      <c r="K50" s="27"/>
      <c r="L50" s="27"/>
      <c r="M50" s="27"/>
      <c r="N50" s="27"/>
      <c r="O50" s="27"/>
      <c r="P50" s="27"/>
      <c r="Q50" s="27"/>
      <c r="R50" s="27"/>
      <c r="S50" s="27"/>
      <c r="T50" s="27"/>
      <c r="U50" s="27"/>
      <c r="V50" s="27"/>
      <c r="W50" s="27"/>
      <c r="X50" s="27"/>
      <c r="Y50" s="27"/>
      <c r="Z50" s="27"/>
      <c r="AA50" s="27"/>
    </row>
    <row r="51" spans="1:27" ht="15.6">
      <c r="A51" s="75"/>
      <c r="B51" s="75"/>
      <c r="C51" s="75"/>
      <c r="D51" s="75"/>
      <c r="E51" s="75"/>
      <c r="F51" s="75"/>
      <c r="G51" s="27"/>
      <c r="H51" s="27"/>
      <c r="I51" s="27"/>
      <c r="J51" s="27"/>
      <c r="K51" s="27"/>
      <c r="L51" s="27"/>
      <c r="M51" s="27"/>
      <c r="N51" s="27"/>
      <c r="O51" s="27"/>
      <c r="P51" s="27"/>
      <c r="Q51" s="27"/>
      <c r="R51" s="27"/>
      <c r="S51" s="27"/>
      <c r="T51" s="27"/>
      <c r="U51" s="27"/>
      <c r="V51" s="27"/>
      <c r="W51" s="27"/>
      <c r="X51" s="27"/>
      <c r="Y51" s="27"/>
      <c r="Z51" s="27"/>
      <c r="AA51" s="27"/>
    </row>
    <row r="52" spans="1:27" ht="15.6">
      <c r="A52" s="74"/>
      <c r="B52" s="74"/>
      <c r="C52" s="74"/>
      <c r="D52" s="74"/>
      <c r="E52" s="74"/>
      <c r="F52" s="74"/>
      <c r="G52" s="27"/>
      <c r="H52" s="27"/>
      <c r="I52" s="27"/>
      <c r="J52" s="27"/>
      <c r="K52" s="27"/>
      <c r="L52" s="27"/>
      <c r="M52" s="27"/>
      <c r="N52" s="27"/>
      <c r="O52" s="27"/>
      <c r="P52" s="27"/>
      <c r="Q52" s="27"/>
      <c r="R52" s="27"/>
      <c r="S52" s="27"/>
      <c r="T52" s="27"/>
      <c r="U52" s="27"/>
      <c r="V52" s="27"/>
      <c r="W52" s="27"/>
      <c r="X52" s="27"/>
      <c r="Y52" s="27"/>
      <c r="Z52" s="27"/>
      <c r="AA52" s="27"/>
    </row>
    <row r="53" spans="1:27" ht="15.6">
      <c r="A53" s="74"/>
      <c r="B53" s="74"/>
      <c r="C53" s="74"/>
      <c r="D53" s="74"/>
      <c r="E53" s="74"/>
      <c r="F53" s="74"/>
      <c r="G53" s="27"/>
      <c r="H53" s="27"/>
      <c r="I53" s="27"/>
      <c r="J53" s="27"/>
      <c r="K53" s="27"/>
      <c r="L53" s="27"/>
      <c r="M53" s="27"/>
      <c r="N53" s="27"/>
      <c r="O53" s="27"/>
      <c r="P53" s="27"/>
      <c r="Q53" s="27"/>
      <c r="R53" s="27"/>
      <c r="S53" s="27"/>
      <c r="T53" s="27"/>
      <c r="U53" s="27"/>
      <c r="V53" s="27"/>
      <c r="W53" s="27"/>
      <c r="X53" s="27"/>
      <c r="Y53" s="27"/>
      <c r="Z53" s="27"/>
      <c r="AA53" s="27"/>
    </row>
    <row r="54" spans="1:27" ht="15.6">
      <c r="A54" s="74"/>
      <c r="B54" s="74"/>
      <c r="C54" s="74"/>
      <c r="D54" s="74"/>
      <c r="E54" s="74"/>
      <c r="F54" s="74"/>
      <c r="G54" s="27"/>
      <c r="H54" s="27"/>
      <c r="I54" s="27"/>
      <c r="J54" s="27"/>
      <c r="K54" s="27"/>
      <c r="L54" s="27"/>
      <c r="M54" s="27"/>
      <c r="N54" s="27"/>
      <c r="O54" s="27"/>
      <c r="P54" s="27"/>
      <c r="Q54" s="27"/>
      <c r="R54" s="27"/>
      <c r="S54" s="27"/>
      <c r="T54" s="27"/>
      <c r="U54" s="27"/>
      <c r="V54" s="27"/>
      <c r="W54" s="27"/>
      <c r="X54" s="27"/>
      <c r="Y54" s="27"/>
      <c r="Z54" s="27"/>
      <c r="AA54" s="27"/>
    </row>
    <row r="55" spans="1:27" ht="15.6">
      <c r="A55" s="75"/>
      <c r="B55" s="75"/>
      <c r="C55" s="75"/>
      <c r="D55" s="75"/>
      <c r="E55" s="75"/>
      <c r="F55" s="75"/>
      <c r="G55" s="27"/>
      <c r="H55" s="27"/>
      <c r="I55" s="27"/>
      <c r="J55" s="27"/>
      <c r="K55" s="27"/>
      <c r="L55" s="27"/>
      <c r="M55" s="27"/>
      <c r="N55" s="27"/>
      <c r="O55" s="27"/>
      <c r="P55" s="27"/>
      <c r="Q55" s="27"/>
      <c r="R55" s="27"/>
      <c r="S55" s="27"/>
      <c r="T55" s="27"/>
      <c r="U55" s="27"/>
      <c r="V55" s="27"/>
      <c r="W55" s="27"/>
      <c r="X55" s="27"/>
      <c r="Y55" s="27"/>
      <c r="Z55" s="27"/>
      <c r="AA55" s="27"/>
    </row>
    <row r="56" spans="1:27" ht="15.6">
      <c r="A56" s="74"/>
      <c r="B56" s="74"/>
      <c r="C56" s="74"/>
      <c r="D56" s="74"/>
      <c r="E56" s="74"/>
      <c r="F56" s="74"/>
      <c r="G56" s="27"/>
      <c r="H56" s="27"/>
      <c r="I56" s="27"/>
      <c r="J56" s="27"/>
      <c r="K56" s="27"/>
      <c r="L56" s="27"/>
      <c r="M56" s="27"/>
      <c r="N56" s="27"/>
      <c r="O56" s="27"/>
      <c r="P56" s="27"/>
      <c r="Q56" s="27"/>
      <c r="R56" s="27"/>
      <c r="S56" s="27"/>
      <c r="T56" s="27"/>
      <c r="U56" s="27"/>
      <c r="V56" s="27"/>
      <c r="W56" s="27"/>
      <c r="X56" s="27"/>
      <c r="Y56" s="27"/>
      <c r="Z56" s="27"/>
      <c r="AA56" s="27"/>
    </row>
    <row r="57" spans="1:27" ht="15.6">
      <c r="A57" s="74"/>
      <c r="B57" s="74"/>
      <c r="C57" s="74"/>
      <c r="D57" s="74"/>
      <c r="E57" s="74"/>
      <c r="F57" s="74"/>
      <c r="G57" s="27"/>
      <c r="H57" s="27"/>
      <c r="I57" s="27"/>
      <c r="J57" s="27"/>
      <c r="K57" s="27"/>
      <c r="L57" s="27"/>
      <c r="M57" s="27"/>
      <c r="N57" s="27"/>
      <c r="O57" s="27"/>
      <c r="P57" s="27"/>
      <c r="Q57" s="27"/>
      <c r="R57" s="27"/>
      <c r="S57" s="27"/>
      <c r="T57" s="27"/>
      <c r="U57" s="27"/>
      <c r="V57" s="27"/>
      <c r="W57" s="27"/>
      <c r="X57" s="27"/>
      <c r="Y57" s="27"/>
      <c r="Z57" s="27"/>
      <c r="AA57" s="27"/>
    </row>
    <row r="58" spans="1:27" ht="15.6">
      <c r="A58" s="75"/>
      <c r="B58" s="75"/>
      <c r="C58" s="75"/>
      <c r="D58" s="75"/>
      <c r="E58" s="75"/>
      <c r="F58" s="75"/>
      <c r="G58" s="27"/>
      <c r="H58" s="27"/>
      <c r="I58" s="27"/>
      <c r="J58" s="27"/>
      <c r="K58" s="27"/>
      <c r="L58" s="27"/>
      <c r="M58" s="27"/>
      <c r="N58" s="27"/>
      <c r="O58" s="27"/>
      <c r="P58" s="27"/>
      <c r="Q58" s="27"/>
      <c r="R58" s="27"/>
      <c r="S58" s="27"/>
      <c r="T58" s="27"/>
      <c r="U58" s="27"/>
      <c r="V58" s="27"/>
      <c r="W58" s="27"/>
      <c r="X58" s="27"/>
      <c r="Y58" s="27"/>
      <c r="Z58" s="27"/>
      <c r="AA58" s="27"/>
    </row>
    <row r="59" spans="1:27" ht="15.6">
      <c r="A59" s="74"/>
      <c r="B59" s="74"/>
      <c r="C59" s="74"/>
      <c r="D59" s="74"/>
      <c r="E59" s="74"/>
      <c r="F59" s="74"/>
      <c r="G59" s="27"/>
      <c r="H59" s="27"/>
      <c r="I59" s="27"/>
      <c r="J59" s="27"/>
      <c r="K59" s="27"/>
      <c r="L59" s="27"/>
      <c r="M59" s="27"/>
      <c r="N59" s="27"/>
      <c r="O59" s="27"/>
      <c r="P59" s="27"/>
      <c r="Q59" s="27"/>
      <c r="R59" s="27"/>
      <c r="S59" s="27"/>
      <c r="T59" s="27"/>
      <c r="U59" s="27"/>
      <c r="V59" s="27"/>
      <c r="W59" s="27"/>
      <c r="X59" s="27"/>
      <c r="Y59" s="27"/>
      <c r="Z59" s="27"/>
      <c r="AA59" s="27"/>
    </row>
    <row r="60" spans="1:27" ht="15.6">
      <c r="A60" s="74"/>
      <c r="B60" s="74"/>
      <c r="C60" s="74"/>
      <c r="D60" s="74"/>
      <c r="E60" s="74"/>
      <c r="F60" s="74"/>
      <c r="G60" s="27"/>
      <c r="H60" s="27"/>
      <c r="I60" s="27"/>
      <c r="J60" s="27"/>
      <c r="K60" s="27"/>
      <c r="L60" s="27"/>
      <c r="M60" s="27"/>
      <c r="N60" s="27"/>
      <c r="O60" s="27"/>
      <c r="P60" s="27"/>
      <c r="Q60" s="27"/>
      <c r="R60" s="27"/>
      <c r="S60" s="27"/>
      <c r="T60" s="27"/>
      <c r="U60" s="27"/>
      <c r="V60" s="27"/>
      <c r="W60" s="27"/>
      <c r="X60" s="27"/>
      <c r="Y60" s="27"/>
      <c r="Z60" s="27"/>
      <c r="AA60" s="27"/>
    </row>
    <row r="61" spans="1:27" ht="15.6">
      <c r="A61" s="75"/>
      <c r="B61" s="75"/>
      <c r="C61" s="75"/>
      <c r="D61" s="75"/>
      <c r="E61" s="75"/>
      <c r="F61" s="75"/>
      <c r="G61" s="27"/>
      <c r="H61" s="27"/>
      <c r="I61" s="27"/>
      <c r="J61" s="27"/>
      <c r="K61" s="27"/>
      <c r="L61" s="27"/>
      <c r="M61" s="27"/>
      <c r="N61" s="27"/>
      <c r="O61" s="27"/>
      <c r="P61" s="27"/>
      <c r="Q61" s="27"/>
      <c r="R61" s="27"/>
      <c r="S61" s="27"/>
      <c r="T61" s="27"/>
      <c r="U61" s="27"/>
      <c r="V61" s="27"/>
      <c r="W61" s="27"/>
      <c r="X61" s="27"/>
      <c r="Y61" s="27"/>
      <c r="Z61" s="27"/>
      <c r="AA61" s="27"/>
    </row>
    <row r="62" spans="1:27" ht="15.6">
      <c r="A62" s="74"/>
      <c r="B62" s="74"/>
      <c r="C62" s="74"/>
      <c r="D62" s="74"/>
      <c r="E62" s="74"/>
      <c r="F62" s="74"/>
      <c r="G62" s="27"/>
      <c r="H62" s="27"/>
      <c r="I62" s="27"/>
      <c r="J62" s="27"/>
      <c r="K62" s="27"/>
      <c r="L62" s="27"/>
      <c r="M62" s="27"/>
      <c r="N62" s="27"/>
      <c r="O62" s="27"/>
      <c r="P62" s="27"/>
      <c r="Q62" s="27"/>
      <c r="R62" s="27"/>
      <c r="S62" s="27"/>
      <c r="T62" s="27"/>
      <c r="U62" s="27"/>
      <c r="V62" s="27"/>
      <c r="W62" s="27"/>
      <c r="X62" s="27"/>
      <c r="Y62" s="27"/>
      <c r="Z62" s="27"/>
      <c r="AA62" s="27"/>
    </row>
    <row r="63" spans="1:27" ht="15.6">
      <c r="A63" s="75"/>
      <c r="B63" s="75"/>
      <c r="C63" s="75"/>
      <c r="D63" s="75"/>
      <c r="E63" s="75"/>
      <c r="F63" s="75"/>
      <c r="G63" s="27"/>
      <c r="H63" s="27"/>
      <c r="I63" s="27"/>
      <c r="J63" s="27"/>
      <c r="K63" s="27"/>
      <c r="L63" s="27"/>
      <c r="M63" s="27"/>
      <c r="N63" s="27"/>
      <c r="O63" s="27"/>
      <c r="P63" s="27"/>
      <c r="Q63" s="27"/>
      <c r="R63" s="27"/>
      <c r="S63" s="27"/>
      <c r="T63" s="27"/>
      <c r="U63" s="27"/>
      <c r="V63" s="27"/>
      <c r="W63" s="27"/>
      <c r="X63" s="27"/>
      <c r="Y63" s="27"/>
      <c r="Z63" s="27"/>
      <c r="AA63" s="27"/>
    </row>
    <row r="64" spans="1:27" ht="15.6">
      <c r="A64" s="74"/>
      <c r="B64" s="74"/>
      <c r="C64" s="74"/>
      <c r="D64" s="74"/>
      <c r="E64" s="74"/>
      <c r="F64" s="74"/>
      <c r="G64" s="27"/>
      <c r="H64" s="27"/>
      <c r="I64" s="27"/>
      <c r="J64" s="27"/>
      <c r="K64" s="27"/>
      <c r="L64" s="27"/>
      <c r="M64" s="27"/>
      <c r="N64" s="27"/>
      <c r="O64" s="27"/>
      <c r="P64" s="27"/>
      <c r="Q64" s="27"/>
      <c r="R64" s="27"/>
      <c r="S64" s="27"/>
      <c r="T64" s="27"/>
      <c r="U64" s="27"/>
      <c r="V64" s="27"/>
      <c r="W64" s="27"/>
      <c r="X64" s="27"/>
      <c r="Y64" s="27"/>
      <c r="Z64" s="27"/>
      <c r="AA64" s="27"/>
    </row>
    <row r="65" spans="1:27" ht="15.6">
      <c r="A65" s="76"/>
      <c r="B65" s="76"/>
      <c r="C65" s="76"/>
      <c r="D65" s="76"/>
      <c r="E65" s="76"/>
      <c r="F65" s="76"/>
      <c r="G65" s="27"/>
      <c r="H65" s="27"/>
      <c r="I65" s="27"/>
      <c r="J65" s="27"/>
      <c r="K65" s="27"/>
      <c r="L65" s="27"/>
      <c r="M65" s="27"/>
      <c r="N65" s="27"/>
      <c r="O65" s="27"/>
      <c r="P65" s="27"/>
      <c r="Q65" s="27"/>
      <c r="R65" s="27"/>
      <c r="S65" s="27"/>
      <c r="T65" s="27"/>
      <c r="U65" s="27"/>
      <c r="V65" s="27"/>
      <c r="W65" s="27"/>
      <c r="X65" s="27"/>
      <c r="Y65" s="27"/>
      <c r="Z65" s="27"/>
      <c r="AA65" s="27"/>
    </row>
    <row r="66" spans="1:27" ht="15.6">
      <c r="A66" s="74"/>
      <c r="B66" s="74"/>
      <c r="C66" s="74"/>
      <c r="D66" s="74"/>
      <c r="E66" s="74"/>
      <c r="F66" s="74"/>
      <c r="G66" s="27"/>
      <c r="H66" s="27"/>
      <c r="I66" s="27"/>
      <c r="J66" s="27"/>
      <c r="K66" s="27"/>
      <c r="L66" s="27"/>
      <c r="M66" s="27"/>
      <c r="N66" s="27"/>
      <c r="O66" s="27"/>
      <c r="P66" s="27"/>
      <c r="Q66" s="27"/>
      <c r="R66" s="27"/>
      <c r="S66" s="27"/>
      <c r="T66" s="27"/>
      <c r="U66" s="27"/>
      <c r="V66" s="27"/>
      <c r="W66" s="27"/>
      <c r="X66" s="27"/>
      <c r="Y66" s="27"/>
      <c r="Z66" s="27"/>
      <c r="AA66" s="27"/>
    </row>
    <row r="67" spans="1:27" ht="15.6">
      <c r="A67" s="75"/>
      <c r="B67" s="75"/>
      <c r="C67" s="75"/>
      <c r="D67" s="75"/>
      <c r="E67" s="75"/>
      <c r="F67" s="75"/>
      <c r="G67" s="27"/>
      <c r="H67" s="27"/>
      <c r="I67" s="27"/>
      <c r="J67" s="27"/>
      <c r="K67" s="27"/>
      <c r="L67" s="27"/>
      <c r="M67" s="27"/>
      <c r="N67" s="27"/>
      <c r="O67" s="27"/>
      <c r="P67" s="27"/>
      <c r="Q67" s="27"/>
      <c r="R67" s="27"/>
      <c r="S67" s="27"/>
      <c r="T67" s="27"/>
      <c r="U67" s="27"/>
      <c r="V67" s="27"/>
      <c r="W67" s="27"/>
      <c r="X67" s="27"/>
      <c r="Y67" s="27"/>
      <c r="Z67" s="27"/>
      <c r="AA67" s="27"/>
    </row>
    <row r="68" spans="1:27" ht="15.6">
      <c r="A68" s="74"/>
      <c r="B68" s="74"/>
      <c r="C68" s="74"/>
      <c r="D68" s="74"/>
      <c r="E68" s="74"/>
      <c r="F68" s="74"/>
      <c r="G68" s="27"/>
      <c r="H68" s="27"/>
      <c r="I68" s="27"/>
      <c r="J68" s="27"/>
      <c r="K68" s="27"/>
      <c r="L68" s="27"/>
      <c r="M68" s="27"/>
      <c r="N68" s="27"/>
      <c r="O68" s="27"/>
      <c r="P68" s="27"/>
      <c r="Q68" s="27"/>
      <c r="R68" s="27"/>
      <c r="S68" s="27"/>
      <c r="T68" s="27"/>
      <c r="U68" s="27"/>
      <c r="V68" s="27"/>
      <c r="W68" s="27"/>
      <c r="X68" s="27"/>
      <c r="Y68" s="27"/>
      <c r="Z68" s="27"/>
      <c r="AA68" s="27"/>
    </row>
    <row r="69" spans="1:27" ht="15.6">
      <c r="A69" s="75"/>
      <c r="B69" s="75"/>
      <c r="C69" s="75"/>
      <c r="D69" s="75"/>
      <c r="E69" s="75"/>
      <c r="F69" s="75"/>
      <c r="G69" s="27"/>
      <c r="H69" s="27"/>
      <c r="I69" s="27"/>
      <c r="J69" s="27"/>
      <c r="K69" s="27"/>
      <c r="L69" s="27"/>
      <c r="M69" s="27"/>
      <c r="N69" s="27"/>
      <c r="O69" s="27"/>
      <c r="P69" s="27"/>
      <c r="Q69" s="27"/>
      <c r="R69" s="27"/>
      <c r="S69" s="27"/>
      <c r="T69" s="27"/>
      <c r="U69" s="27"/>
      <c r="V69" s="27"/>
      <c r="W69" s="27"/>
      <c r="X69" s="27"/>
      <c r="Y69" s="27"/>
      <c r="Z69" s="27"/>
      <c r="AA69" s="27"/>
    </row>
    <row r="70" spans="1:27" ht="15.6">
      <c r="A70" s="74"/>
      <c r="B70" s="74"/>
      <c r="C70" s="74"/>
      <c r="D70" s="74"/>
      <c r="E70" s="74"/>
      <c r="F70" s="74"/>
      <c r="G70" s="27"/>
      <c r="H70" s="27"/>
      <c r="I70" s="27"/>
      <c r="J70" s="27"/>
      <c r="K70" s="27"/>
      <c r="L70" s="27"/>
      <c r="M70" s="27"/>
      <c r="N70" s="27"/>
      <c r="O70" s="27"/>
      <c r="P70" s="27"/>
      <c r="Q70" s="27"/>
      <c r="R70" s="27"/>
      <c r="S70" s="27"/>
      <c r="T70" s="27"/>
      <c r="U70" s="27"/>
      <c r="V70" s="27"/>
      <c r="W70" s="27"/>
      <c r="X70" s="27"/>
      <c r="Y70" s="27"/>
      <c r="Z70" s="27"/>
      <c r="AA70" s="27"/>
    </row>
    <row r="71" spans="1:27" ht="15.6">
      <c r="A71" s="75"/>
      <c r="B71" s="75"/>
      <c r="C71" s="75"/>
      <c r="D71" s="75"/>
      <c r="E71" s="75"/>
      <c r="F71" s="75"/>
      <c r="G71" s="27"/>
      <c r="H71" s="27"/>
      <c r="I71" s="27"/>
      <c r="J71" s="27"/>
      <c r="K71" s="27"/>
      <c r="L71" s="27"/>
      <c r="M71" s="27"/>
      <c r="N71" s="27"/>
      <c r="O71" s="27"/>
      <c r="P71" s="27"/>
      <c r="Q71" s="27"/>
      <c r="R71" s="27"/>
      <c r="S71" s="27"/>
      <c r="T71" s="27"/>
      <c r="U71" s="27"/>
      <c r="V71" s="27"/>
      <c r="W71" s="27"/>
      <c r="X71" s="27"/>
      <c r="Y71" s="27"/>
      <c r="Z71" s="27"/>
      <c r="AA71" s="27"/>
    </row>
    <row r="72" spans="1:27" ht="15.6">
      <c r="A72" s="74"/>
      <c r="B72" s="74"/>
      <c r="C72" s="74"/>
      <c r="D72" s="74"/>
      <c r="E72" s="74"/>
      <c r="F72" s="74"/>
      <c r="G72" s="27"/>
      <c r="H72" s="27"/>
      <c r="I72" s="27"/>
      <c r="J72" s="27"/>
      <c r="K72" s="27"/>
      <c r="L72" s="27"/>
      <c r="M72" s="27"/>
      <c r="N72" s="27"/>
      <c r="O72" s="27"/>
      <c r="P72" s="27"/>
      <c r="Q72" s="27"/>
      <c r="R72" s="27"/>
      <c r="S72" s="27"/>
      <c r="T72" s="27"/>
      <c r="U72" s="27"/>
      <c r="V72" s="27"/>
      <c r="W72" s="27"/>
      <c r="X72" s="27"/>
      <c r="Y72" s="27"/>
      <c r="Z72" s="27"/>
      <c r="AA72" s="27"/>
    </row>
    <row r="73" spans="1:27" ht="15.6">
      <c r="A73" s="75"/>
      <c r="B73" s="75"/>
      <c r="C73" s="75"/>
      <c r="D73" s="75"/>
      <c r="E73" s="75"/>
      <c r="F73" s="75"/>
      <c r="G73" s="27"/>
      <c r="H73" s="27"/>
      <c r="I73" s="27"/>
      <c r="J73" s="27"/>
      <c r="K73" s="27"/>
      <c r="L73" s="27"/>
      <c r="M73" s="27"/>
      <c r="N73" s="27"/>
      <c r="O73" s="27"/>
      <c r="P73" s="27"/>
      <c r="Q73" s="27"/>
      <c r="R73" s="27"/>
      <c r="S73" s="27"/>
      <c r="T73" s="27"/>
      <c r="U73" s="27"/>
      <c r="V73" s="27"/>
      <c r="W73" s="27"/>
      <c r="X73" s="27"/>
      <c r="Y73" s="27"/>
      <c r="Z73" s="27"/>
      <c r="AA73" s="27"/>
    </row>
    <row r="74" spans="1:27" ht="15.6">
      <c r="A74" s="74"/>
      <c r="B74" s="74"/>
      <c r="C74" s="74"/>
      <c r="D74" s="74"/>
      <c r="E74" s="74"/>
      <c r="F74" s="74"/>
      <c r="G74" s="27"/>
      <c r="H74" s="27"/>
      <c r="I74" s="27"/>
      <c r="J74" s="27"/>
      <c r="K74" s="27"/>
      <c r="L74" s="27"/>
      <c r="M74" s="27"/>
      <c r="N74" s="27"/>
      <c r="O74" s="27"/>
      <c r="P74" s="27"/>
      <c r="Q74" s="27"/>
      <c r="R74" s="27"/>
      <c r="S74" s="27"/>
      <c r="T74" s="27"/>
      <c r="U74" s="27"/>
      <c r="V74" s="27"/>
      <c r="W74" s="27"/>
      <c r="X74" s="27"/>
      <c r="Y74" s="27"/>
      <c r="Z74" s="27"/>
      <c r="AA74" s="27"/>
    </row>
    <row r="75" spans="1:27" ht="15.6">
      <c r="A75" s="75"/>
      <c r="B75" s="75"/>
      <c r="C75" s="75"/>
      <c r="D75" s="75"/>
      <c r="E75" s="75"/>
      <c r="F75" s="75"/>
      <c r="G75" s="27"/>
      <c r="H75" s="27"/>
      <c r="I75" s="27"/>
      <c r="J75" s="27"/>
      <c r="K75" s="27"/>
      <c r="L75" s="27"/>
      <c r="M75" s="27"/>
      <c r="N75" s="27"/>
      <c r="O75" s="27"/>
      <c r="P75" s="27"/>
      <c r="Q75" s="27"/>
      <c r="R75" s="27"/>
      <c r="S75" s="27"/>
      <c r="T75" s="27"/>
      <c r="U75" s="27"/>
      <c r="V75" s="27"/>
      <c r="W75" s="27"/>
      <c r="X75" s="27"/>
      <c r="Y75" s="27"/>
      <c r="Z75" s="27"/>
      <c r="AA75" s="27"/>
    </row>
    <row r="76" spans="1:27" ht="15.6">
      <c r="A76" s="74"/>
      <c r="B76" s="74"/>
      <c r="C76" s="74"/>
      <c r="D76" s="74"/>
      <c r="E76" s="74"/>
      <c r="F76" s="74"/>
      <c r="G76" s="27"/>
      <c r="H76" s="27"/>
      <c r="I76" s="27"/>
      <c r="J76" s="27"/>
      <c r="K76" s="27"/>
      <c r="L76" s="27"/>
      <c r="M76" s="27"/>
      <c r="N76" s="27"/>
      <c r="O76" s="27"/>
      <c r="P76" s="27"/>
      <c r="Q76" s="27"/>
      <c r="R76" s="27"/>
      <c r="S76" s="27"/>
      <c r="T76" s="27"/>
      <c r="U76" s="27"/>
      <c r="V76" s="27"/>
      <c r="W76" s="27"/>
      <c r="X76" s="27"/>
      <c r="Y76" s="27"/>
      <c r="Z76" s="27"/>
      <c r="AA76" s="27"/>
    </row>
    <row r="77" spans="1:27" ht="15.6">
      <c r="A77" s="74"/>
      <c r="B77" s="74"/>
      <c r="C77" s="74"/>
      <c r="D77" s="74"/>
      <c r="E77" s="74"/>
      <c r="F77" s="74"/>
      <c r="G77" s="27"/>
      <c r="H77" s="27"/>
      <c r="I77" s="27"/>
      <c r="J77" s="27"/>
      <c r="K77" s="27"/>
      <c r="L77" s="27"/>
      <c r="M77" s="27"/>
      <c r="N77" s="27"/>
      <c r="O77" s="27"/>
      <c r="P77" s="27"/>
      <c r="Q77" s="27"/>
      <c r="R77" s="27"/>
      <c r="S77" s="27"/>
      <c r="T77" s="27"/>
      <c r="U77" s="27"/>
      <c r="V77" s="27"/>
      <c r="W77" s="27"/>
      <c r="X77" s="27"/>
      <c r="Y77" s="27"/>
      <c r="Z77" s="27"/>
      <c r="AA77" s="27"/>
    </row>
    <row r="78" spans="1:27" ht="15.6">
      <c r="A78" s="75"/>
      <c r="B78" s="75"/>
      <c r="C78" s="75"/>
      <c r="D78" s="75"/>
      <c r="E78" s="75"/>
      <c r="F78" s="75"/>
      <c r="G78" s="27"/>
      <c r="H78" s="27"/>
      <c r="I78" s="27"/>
      <c r="J78" s="27"/>
      <c r="K78" s="27"/>
      <c r="L78" s="27"/>
      <c r="M78" s="27"/>
      <c r="N78" s="27"/>
      <c r="O78" s="27"/>
      <c r="P78" s="27"/>
      <c r="Q78" s="27"/>
      <c r="R78" s="27"/>
      <c r="S78" s="27"/>
      <c r="T78" s="27"/>
      <c r="U78" s="27"/>
      <c r="V78" s="27"/>
      <c r="W78" s="27"/>
      <c r="X78" s="27"/>
      <c r="Y78" s="27"/>
      <c r="Z78" s="27"/>
      <c r="AA78" s="27"/>
    </row>
    <row r="79" spans="1:27" ht="15">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spans="1:27" ht="15">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spans="1:27" ht="15">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spans="1:27" ht="15">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spans="1:27" ht="15">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spans="1:27" ht="15">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spans="1:27" ht="1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spans="1:27" ht="15">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spans="1:27" ht="15">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spans="1:27" ht="15">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spans="1:27" ht="15">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spans="1:27" ht="15">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spans="1:27" ht="15">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spans="1:27" ht="15">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spans="1:27" ht="15">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spans="1:27" ht="15">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spans="1:27" ht="1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spans="1:27" ht="1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spans="1:27" ht="1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spans="1:27" ht="1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spans="1:27" ht="1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spans="1:27" ht="1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spans="1:27" ht="15">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spans="1:27" ht="15">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spans="1:27" ht="15">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spans="1:27" ht="15">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spans="1:27" ht="1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spans="1:27" ht="15">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spans="1:27" ht="15">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spans="1:27" ht="15">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spans="1:27" ht="15">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spans="1:27" ht="15">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spans="1:27" ht="15">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spans="1:27" ht="15">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spans="1:27" ht="1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spans="1:27" ht="15">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spans="1:27" ht="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spans="1:27" ht="15">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spans="1:27" ht="15">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spans="1:27" ht="1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spans="1:27" ht="15">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spans="1:27" ht="15">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spans="1:27" ht="15">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spans="1:27" ht="15">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spans="1:27" ht="15">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spans="1:27" ht="1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spans="1:27" ht="1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spans="1:27" ht="1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spans="1:27" ht="15">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spans="1:27" ht="15">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spans="1:27" ht="1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spans="1:27" ht="1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spans="1:27" ht="1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spans="1:27" ht="1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spans="1:27" ht="1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spans="1:27" ht="1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spans="1:27" ht="1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spans="1:27" ht="1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spans="1:27" ht="1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spans="1:27" ht="1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spans="1:27" ht="1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spans="1:27" ht="1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spans="1:27" ht="1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spans="1:27" ht="1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spans="1:27" ht="1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spans="1:27" ht="1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spans="1:27" ht="1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spans="1:27" ht="1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spans="1:27" ht="1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spans="1:27" ht="1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spans="1:27" ht="1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spans="1:27" ht="1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spans="1:27" ht="1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spans="1:27" ht="1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spans="1:27" ht="1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spans="1:27" ht="1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spans="1:27" ht="1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spans="1:27" ht="1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spans="1:27" ht="1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spans="1:27" ht="1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spans="1:27" ht="1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spans="1:27" ht="1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spans="1:27" ht="1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spans="1:27" ht="1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spans="1:27" ht="1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spans="1:27" ht="1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spans="1:27" ht="1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spans="1:27" ht="1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spans="1:27" ht="1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spans="1:27" ht="1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spans="1:27" ht="1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spans="1:27" ht="1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spans="1:27" ht="1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spans="1:27" ht="1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spans="1:27" ht="1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spans="1:27" ht="1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spans="1:27" ht="1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spans="1:27" ht="1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spans="1:27" ht="1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spans="1:27" ht="1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spans="1:27" ht="1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spans="1:27" ht="1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spans="1:27" ht="1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spans="1:27" ht="1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spans="1:27" ht="1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spans="1:27" ht="1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spans="1:27" ht="1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spans="1:27" ht="1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spans="1:27" ht="1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spans="1:27" ht="1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spans="1:27" ht="1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spans="1:27" ht="1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spans="1:27" ht="1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spans="1:27" ht="1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spans="1:27" ht="1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spans="1:27" ht="1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spans="1:27" ht="1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spans="1:27" ht="1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spans="1:27" ht="1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spans="1:27" ht="1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spans="1:27" ht="1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spans="1:27" ht="1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spans="1:27" ht="1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spans="1:27" ht="1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spans="1:27" ht="1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spans="1:27" ht="1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spans="1:27" ht="1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spans="1:27" ht="1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spans="1:27" ht="1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spans="1:27" ht="1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spans="1:27" ht="15">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spans="1:27" ht="15">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spans="1:27" ht="15">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spans="1:27" ht="15">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spans="1:27" ht="15">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spans="1:27" ht="15">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spans="1:27" ht="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spans="1:27" ht="15">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spans="1:27" ht="15">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spans="1:27" ht="15">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spans="1:27" ht="15">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spans="1:27" ht="15">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spans="1:27" ht="15">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spans="1:27" ht="15">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spans="1:27" ht="15">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spans="1:27" ht="15">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spans="1:27" ht="1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spans="1:27" ht="15">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spans="1:27" ht="15">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spans="1:27" ht="15">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spans="1:27" ht="15">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spans="1:27" ht="15">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spans="1:27" ht="15">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spans="1:27" ht="15">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spans="1:27" ht="15">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spans="1:27" ht="15">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spans="1:27" ht="1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spans="1:27" ht="15">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spans="1:27" ht="15">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spans="1:27" ht="15">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spans="1:27" ht="15">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spans="1:27" ht="15">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spans="1:27" ht="15">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spans="1:27" ht="15">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spans="1:27" ht="15">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spans="1:27" ht="15">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spans="1:27" ht="1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spans="1:27" ht="15">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spans="1:27" ht="15">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spans="1:27" ht="15">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spans="1:27" ht="15">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spans="1:27" ht="15">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spans="1:27" ht="15">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spans="1:27" ht="15">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spans="1:27" ht="15">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spans="1:27" ht="15">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spans="1:27" ht="1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spans="1:27" ht="15">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spans="1:27" ht="15">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spans="1:27" ht="15">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spans="1:27" ht="15">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spans="1:27" ht="15">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spans="1:27" ht="15">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spans="1:27" ht="15">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spans="1:27" ht="15">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spans="1:27" ht="15">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spans="1:27" ht="1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spans="1:27" ht="15">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spans="1:27" ht="15">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spans="1:27" ht="15">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spans="1:27" ht="15">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spans="1:27" ht="15">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spans="1:27" ht="15">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spans="1:27" ht="15">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spans="1:27" ht="15">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spans="1:27" ht="15">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spans="1:27" ht="1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spans="1:27" ht="15">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spans="1:27" ht="15">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spans="1:27" ht="15">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spans="1:27" ht="15">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spans="1:27" ht="15">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spans="1:27" ht="15">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spans="1:27" ht="15">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spans="1:27" ht="15">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spans="1:27" ht="15">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spans="1:27" ht="1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spans="1:27" ht="15">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spans="1:27" ht="15">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spans="1:27" ht="15">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spans="1:27" ht="15">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spans="1:27" ht="15">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spans="1:27" ht="15">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spans="1:27" ht="15">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spans="1:27" ht="15">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spans="1:27" ht="15">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spans="1:27" ht="1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spans="1:27" ht="15">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spans="1:27" ht="15">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spans="1:27" ht="15">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spans="1:27" ht="15">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spans="1:27" ht="15">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spans="1:27" ht="15">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spans="1:27" ht="15">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spans="1:27" ht="15">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spans="1:27" ht="15">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spans="1:27" ht="1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spans="1:27" ht="15">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spans="1:27" ht="15">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spans="1:27" ht="15">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spans="1:27" ht="15">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spans="1:27" ht="15">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spans="1:27" ht="15">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spans="1:27" ht="15">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spans="1:27" ht="15">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spans="1:27" ht="15">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spans="1:27" ht="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spans="1:27" ht="15">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spans="1:27" ht="15">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spans="1:27" ht="15">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spans="1:27" ht="15">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spans="1:27" ht="15">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spans="1:27" ht="15">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spans="1:27" ht="15">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spans="1:27" ht="15">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spans="1:27" ht="15">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spans="1:27" ht="1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spans="1:27" ht="15">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spans="1:27" ht="15">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spans="1:27" ht="15">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spans="1:27" ht="15">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spans="1:27" ht="15">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spans="1:27" ht="15">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spans="1:27" ht="15">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spans="1:27" ht="15">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spans="1:27" ht="15">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spans="1:27" ht="1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spans="1:27" ht="15">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spans="1:27" ht="15">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spans="1:27" ht="15">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spans="1:27" ht="15">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spans="1:27" ht="15">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spans="1:27" ht="15">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spans="1:27" ht="15">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spans="1:27" ht="15">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spans="1:27" ht="15">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spans="1:27" ht="1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spans="1:27" ht="15">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spans="1:27" ht="15">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spans="1:27" ht="15">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spans="1:27" ht="15">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spans="1:27" ht="15">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spans="1:27" ht="15">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spans="1:27" ht="15">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spans="1:27" ht="15">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spans="1:27" ht="15">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spans="1:27" ht="1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spans="1:27" ht="15">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spans="1:27" ht="15">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spans="1:27" ht="15">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spans="1:27" ht="15">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spans="1:27" ht="15">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spans="1:27" ht="15">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spans="1:27" ht="15">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spans="1:27" ht="15">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spans="1:27" ht="15">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spans="1:27" ht="1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spans="1:27" ht="15">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spans="1:27" ht="15">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spans="1:27" ht="15">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spans="1:27" ht="15">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spans="1:27" ht="15">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spans="1:27" ht="15">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spans="1:27" ht="15">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spans="1:27" ht="15">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spans="1:27" ht="15">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spans="1:27" ht="1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spans="1:27" ht="15">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spans="1:27" ht="15">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spans="1:27" ht="15">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spans="1:27" ht="15">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spans="1:27" ht="15">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spans="1:27" ht="15">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spans="1:27" ht="15">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spans="1:27" ht="15">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spans="1:27" ht="15">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spans="1:27" ht="1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spans="1:27" ht="15">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spans="1:27" ht="15">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spans="1:27" ht="15">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spans="1:27" ht="15">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spans="1:27" ht="15">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spans="1:27" ht="15">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spans="1:27" ht="15">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spans="1:27" ht="15">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spans="1:27" ht="15">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spans="1:27" ht="1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spans="1:27" ht="15">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spans="1:27" ht="15">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spans="1:27" ht="15">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spans="1:27" ht="15">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spans="1:27" ht="15">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spans="1:27" ht="15">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spans="1:27" ht="15">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spans="1:27" ht="15">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spans="1:27" ht="15">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spans="1:27" ht="1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spans="1:27" ht="15">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spans="1:27" ht="15">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spans="1:27" ht="15">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spans="1:27" ht="15">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spans="1:27" ht="15">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spans="1:27" ht="15">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spans="1:27" ht="15">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spans="1:27" ht="15">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spans="1:27" ht="15">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spans="1:27" ht="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spans="1:27" ht="15">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spans="1:27" ht="15">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spans="1:27" ht="15">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spans="1:27" ht="15">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spans="1:27" ht="15">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spans="1:27" ht="15">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spans="1:27" ht="15">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spans="1:27" ht="15">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spans="1:27" ht="15">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spans="1:27" ht="1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spans="1:27" ht="15">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spans="1:27" ht="15">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spans="1:27" ht="15">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spans="1:27" ht="15">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spans="1:27" ht="15">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spans="1:27" ht="15">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spans="1:27" ht="15">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spans="1:27" ht="15">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spans="1:27" ht="15">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spans="1:27" ht="1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spans="1:27" ht="15">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spans="1:27" ht="15">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spans="1:27" ht="15">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spans="1:27" ht="15">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spans="1:27" ht="15">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spans="1:27" ht="15">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spans="1:27" ht="15">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spans="1:27" ht="15">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spans="1:27" ht="15">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spans="1:27" ht="1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spans="1:27" ht="15">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spans="1:27" ht="15">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spans="1:27" ht="15">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spans="1:27" ht="15">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spans="1:27" ht="15">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spans="1:27" ht="15">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spans="1:27" ht="15">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spans="1:27" ht="15">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spans="1:27" ht="15">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spans="1:27" ht="1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spans="1:27" ht="15">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spans="1:27" ht="15">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spans="1:27" ht="15">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spans="1:27" ht="15">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spans="1:27" ht="15">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spans="1:27" ht="15">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spans="1:27" ht="15">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spans="1:27" ht="15">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spans="1:27" ht="15">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spans="1:27" ht="1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spans="1:27" ht="15">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spans="1:27" ht="15">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spans="1:27" ht="15">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spans="1:27" ht="15">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spans="1:27" ht="15">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spans="1:27" ht="15">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spans="1:27" ht="15">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spans="1:27" ht="15">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spans="1:27" ht="15">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spans="1:27" ht="1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spans="1:27" ht="15">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spans="1:27" ht="15">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spans="1:27" ht="15">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spans="1:27" ht="15">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spans="1:27" ht="15">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spans="1:27" ht="15">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spans="1:27" ht="15">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spans="1:27" ht="15">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spans="1:27" ht="15">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spans="1:27" ht="1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spans="1:27" ht="15">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spans="1:27" ht="15">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spans="1:27" ht="15">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spans="1:27" ht="15">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spans="1:27" ht="15">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spans="1:27" ht="15">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spans="1:27" ht="15">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spans="1:27" ht="15">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spans="1:27" ht="15">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spans="1:27" ht="1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spans="1:27" ht="15">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spans="1:27" ht="15">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spans="1:27" ht="15">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spans="1:27" ht="15">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spans="1:27" ht="15">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spans="1:27" ht="15">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spans="1:27" ht="15">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spans="1:27" ht="15">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spans="1:27" ht="15">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spans="1:27" ht="1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spans="1:27" ht="15">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spans="1:27" ht="15">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spans="1:27" ht="15">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spans="1:27" ht="15">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spans="1:27" ht="15">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spans="1:27" ht="15">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spans="1:27" ht="15">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spans="1:27" ht="15">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spans="1:27" ht="15">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spans="1:27" ht="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spans="1:27" ht="15">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spans="1:27" ht="15">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spans="1:27" ht="15">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spans="1:27" ht="15">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spans="1:27" ht="15">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spans="1:27" ht="15">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spans="1:27" ht="15">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spans="1:27" ht="15">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spans="1:27" ht="15">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spans="1:27" ht="1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spans="1:27" ht="15">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spans="1:27" ht="15">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spans="1:27" ht="15">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spans="1:27" ht="15">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spans="1:27" ht="15">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spans="1:27" ht="15">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spans="1:27" ht="15">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spans="1:27" ht="15">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spans="1:27" ht="15">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spans="1:27" ht="1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spans="1:27" ht="15">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spans="1:27" ht="15">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spans="1:27" ht="15">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spans="1:27" ht="15">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spans="1:27" ht="15">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spans="1:27" ht="15">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spans="1:27" ht="15">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spans="1:27" ht="15">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spans="1:27" ht="15">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spans="1:27" ht="1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spans="1:27" ht="15">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spans="1:27" ht="15">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spans="1:27" ht="15">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spans="1:27" ht="15">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spans="1:27" ht="15">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spans="1:27" ht="15">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spans="1:27" ht="15">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spans="1:27" ht="15">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spans="1:27" ht="15">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spans="1:27" ht="1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spans="1:27" ht="15">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spans="1:27" ht="15">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spans="1:27" ht="15">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spans="1:27" ht="15">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spans="1:27" ht="15">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spans="1:27" ht="15">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spans="1:27" ht="15">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spans="1:27" ht="15">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spans="1:27" ht="15">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spans="1:27" ht="1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spans="1:27" ht="15">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spans="1:27" ht="15">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spans="1:27" ht="15">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spans="1:27" ht="15">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spans="1:27" ht="15">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spans="1:27" ht="15">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spans="1:27" ht="15">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spans="1:27" ht="15">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spans="1:27" ht="15">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spans="1:27" ht="1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spans="1:27" ht="15">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spans="1:27" ht="15">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spans="1:27" ht="15">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spans="1:27" ht="15">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spans="1:27" ht="15">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spans="1:27" ht="15">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spans="1:27" ht="15">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spans="1:27" ht="15">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spans="1:27" ht="15">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spans="1:27" ht="1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spans="1:27" ht="15">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spans="1:27" ht="15">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spans="1:27" ht="15">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spans="1:27" ht="15">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spans="1:27" ht="15">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spans="1:27" ht="15">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spans="1:27" ht="15">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spans="1:27" ht="15">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spans="1:27" ht="15">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spans="1:27" ht="1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spans="1:27" ht="15">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spans="1:27" ht="15">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spans="1:27" ht="15">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spans="1:27" ht="15">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spans="1:27" ht="15">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spans="1:27" ht="15">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spans="1:27" ht="15">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spans="1:27" ht="15">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spans="1:27" ht="15">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spans="1:27" ht="1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spans="1:27" ht="15">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spans="1:27" ht="15">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spans="1:27" ht="15">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spans="1:27" ht="15">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spans="1:27" ht="15">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spans="1:27" ht="15">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spans="1:27" ht="15">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spans="1:27" ht="15">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spans="1:27" ht="15">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spans="1:27" ht="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spans="1:27" ht="15">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spans="1:27" ht="15">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spans="1:27" ht="15">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spans="1:27" ht="15">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spans="1:27" ht="15">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spans="1:27" ht="15">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spans="1:27" ht="15">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spans="1:27" ht="15">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spans="1:27" ht="15">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spans="1:27" ht="1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spans="1:27" ht="15">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spans="1:27" ht="15">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spans="1:27" ht="15">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spans="1:27" ht="15">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spans="1:27" ht="15">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spans="1:27" ht="15">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spans="1:27" ht="15">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spans="1:27" ht="15">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spans="1:27" ht="15">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spans="1:27" ht="1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spans="1:27" ht="15">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spans="1:27" ht="15">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spans="1:27" ht="15">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spans="1:27" ht="15">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spans="1:27" ht="15">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spans="1:27" ht="15">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spans="1:27" ht="15">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spans="1:27" ht="15">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spans="1:27" ht="15">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spans="1:27" ht="1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spans="1:27" ht="15">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spans="1:27" ht="15">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spans="1:27" ht="15">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spans="1:27" ht="15">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spans="1:27" ht="15">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spans="1:27" ht="15">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spans="1:27" ht="15">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spans="1:27" ht="15">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spans="1:27" ht="15">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spans="1:27" ht="1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spans="1:27" ht="15">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spans="1:27" ht="15">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spans="1:27" ht="15">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spans="1:27" ht="15">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spans="1:27" ht="15">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spans="1:27" ht="15">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spans="1:27" ht="15">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spans="1:27" ht="15">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spans="1:27" ht="15">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spans="1:27" ht="1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spans="1:27" ht="15">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spans="1:27" ht="15">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spans="1:27" ht="15">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spans="1:27" ht="15">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spans="1:27" ht="15">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spans="1:27" ht="15">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spans="1:27" ht="15">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spans="1:27" ht="15">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spans="1:27" ht="15">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spans="1:27" ht="1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spans="1:27" ht="15">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spans="1:27" ht="15">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spans="1:27" ht="15">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spans="1:27" ht="15">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spans="1:27" ht="15">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spans="1:27" ht="15">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spans="1:27" ht="15">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spans="1:27" ht="15">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spans="1:27" ht="15">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spans="1:27" ht="1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spans="1:27" ht="15">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spans="1:27" ht="15">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spans="1:27" ht="15">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spans="1:27" ht="15">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spans="1:27" ht="15">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spans="1:27" ht="15">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spans="1:27" ht="15">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spans="1:27" ht="15">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spans="1:27" ht="15">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spans="1:27" ht="1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spans="1:27" ht="15">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spans="1:27" ht="15">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spans="1:27" ht="15">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spans="1:27" ht="15">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spans="1:27" ht="15">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spans="1:27" ht="15">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spans="1:27" ht="15">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spans="1:27" ht="15">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spans="1:27" ht="15">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spans="1:27" ht="1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spans="1:27" ht="15">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spans="1:27" ht="15">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spans="1:27" ht="15">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spans="1:27" ht="15">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spans="1:27" ht="15">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spans="1:27" ht="15">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spans="1:27" ht="15">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spans="1:27" ht="15">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spans="1:27" ht="15">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spans="1:27" ht="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spans="1:27" ht="15">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spans="1:27" ht="15">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spans="1:27" ht="15">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spans="1:27" ht="15">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spans="1:27" ht="15">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spans="1:27" ht="15">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spans="1:27" ht="15">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spans="1:27" ht="15">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spans="1:27" ht="15">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spans="1:27" ht="1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spans="1:27" ht="15">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spans="1:27" ht="15">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spans="1:27" ht="15">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spans="1:27" ht="15">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spans="1:27" ht="15">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spans="1:27" ht="15">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spans="1:27" ht="15">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spans="1:27" ht="15">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spans="1:27" ht="15">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spans="1:27" ht="1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spans="1:27" ht="15">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spans="1:27" ht="15">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spans="1:27" ht="15">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spans="1:27" ht="15">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spans="1:27" ht="15">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spans="1:27" ht="15">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spans="1:27" ht="15">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spans="1:27" ht="15">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spans="1:27" ht="15">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spans="1:27" ht="1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spans="1:27" ht="15">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spans="1:27" ht="15">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spans="1:27" ht="15">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spans="1:27" ht="15">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spans="1:27" ht="15">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spans="1:27" ht="15">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spans="1:27" ht="15">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spans="1:27" ht="15">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spans="1:27" ht="15">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spans="1:27" ht="1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spans="1:27" ht="15">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spans="1:27" ht="15">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spans="1:27" ht="15">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spans="1:27" ht="15">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spans="1:27" ht="15">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spans="1:27" ht="15">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spans="1:27" ht="15">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spans="1:27" ht="15">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spans="1:27" ht="15">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spans="1:27" ht="1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spans="1:27" ht="15">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spans="1:27" ht="15">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spans="1:27" ht="15">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spans="1:27" ht="15">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spans="1:27" ht="15">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spans="1:27" ht="15">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spans="1:27" ht="15">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spans="1:27" ht="15">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spans="1:27" ht="15">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spans="1:27" ht="1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spans="1:27" ht="15">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spans="1:27" ht="15">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spans="1:27" ht="15">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spans="1:27" ht="15">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spans="1:27" ht="15">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spans="1:27" ht="15">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spans="1:27" ht="15">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spans="1:27" ht="15">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spans="1:27" ht="15">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spans="1:27" ht="1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spans="1:27" ht="15">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spans="1:27" ht="15">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spans="1:27" ht="15">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spans="1:27" ht="15">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spans="1:27" ht="15">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spans="1:27" ht="15">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spans="1:27" ht="15">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spans="1:27" ht="15">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spans="1:27" ht="15">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spans="1:27" ht="1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spans="1:27" ht="15">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spans="1:27" ht="15">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spans="1:27" ht="15">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spans="1:27" ht="15">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spans="1:27" ht="15">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spans="1:27" ht="15">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spans="1:27" ht="15">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spans="1:27" ht="15">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spans="1:27" ht="15">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spans="1:27" ht="1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spans="1:27" ht="15">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spans="1:27" ht="15">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spans="1:27" ht="15">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spans="1:27" ht="15">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spans="1:27" ht="15">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spans="1:27" ht="15">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spans="1:27" ht="15">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spans="1:27" ht="15">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spans="1:27" ht="15">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spans="1:27" ht="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spans="1:27" ht="15">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spans="1:27" ht="15">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spans="1:27" ht="15">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spans="1:27" ht="15">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spans="1:27" ht="15">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spans="1:27" ht="15">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spans="1:27" ht="15">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spans="1:27" ht="15">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spans="1:27" ht="15">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spans="1:27" ht="1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spans="1:27" ht="15">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spans="1:27" ht="15">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spans="1:27" ht="15">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spans="1:27" ht="15">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spans="1:27" ht="15">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spans="1:27" ht="15">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spans="1:27" ht="15">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spans="1:27" ht="15">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spans="1:27" ht="15">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spans="1:27" ht="1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spans="1:27" ht="15">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spans="1:27" ht="15">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spans="1:27" ht="15">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spans="1:27" ht="15">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spans="1:27" ht="15">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spans="1:27" ht="15">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spans="1:27" ht="15">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spans="1:27" ht="15">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spans="1:27" ht="15">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spans="1:27" ht="1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spans="1:27" ht="15">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spans="1:27" ht="15">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spans="1:27" ht="15">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spans="1:27" ht="15">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spans="1:27" ht="15">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spans="1:27" ht="15">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spans="1:27" ht="15">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spans="1:27" ht="15">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spans="1:27" ht="15">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spans="1:27" ht="1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spans="1:27" ht="15">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spans="1:27" ht="15">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spans="1:27" ht="15">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spans="1:27" ht="15">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spans="1:27" ht="15">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spans="1:27" ht="15">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spans="1:27" ht="15">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spans="1:27" ht="15">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spans="1:27" ht="15">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spans="1:27" ht="1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spans="1:27" ht="15">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spans="1:27" ht="15">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spans="1:27" ht="15">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spans="1:27" ht="15">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spans="1:27" ht="15">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spans="1:27" ht="15">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spans="1:27" ht="15">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spans="1:27" ht="15">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spans="1:27" ht="15">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spans="1:27" ht="1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spans="1:27" ht="15">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spans="1:27" ht="15">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spans="1:27" ht="15">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spans="1:27" ht="15">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spans="1:27" ht="15">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spans="1:27" ht="15">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spans="1:27" ht="15">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spans="1:27" ht="15">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spans="1:27" ht="15">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spans="1:27" ht="1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spans="1:27" ht="15">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spans="1:27" ht="15">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spans="1:27" ht="15">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spans="1:27" ht="15">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spans="1:27" ht="15">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spans="1:27" ht="15">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spans="1:27" ht="15">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spans="1:27" ht="15">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spans="1:27" ht="15">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spans="1:27" ht="1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spans="1:27" ht="15">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spans="1:27" ht="15">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spans="1:27" ht="15">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spans="1:27" ht="15">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spans="1:27" ht="15">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spans="1:27" ht="15">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spans="1:27" ht="15">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spans="1:27" ht="15">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spans="1:27" ht="15">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spans="1:27" ht="1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spans="1:27" ht="15">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spans="1:27" ht="15">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spans="1:27" ht="15">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spans="1:27" ht="15">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spans="1:27" ht="15">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spans="1:27" ht="15">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spans="1:27" ht="15">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spans="1:27" ht="15">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spans="1:27" ht="15">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spans="1:27" ht="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spans="1:27" ht="15">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spans="1:27" ht="15">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spans="1:27" ht="15">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spans="1:27" ht="15">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spans="1:27" ht="15">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spans="1:27" ht="15">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spans="1:27" ht="15">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spans="1:27" ht="15">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spans="1:27" ht="15">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spans="1:27" ht="1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spans="1:27" ht="15">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spans="1:27" ht="15">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spans="1:27" ht="15">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spans="1:27" ht="15">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spans="1:27" ht="15">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spans="1:27" ht="15">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spans="1:27" ht="15">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spans="1:27" ht="15">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spans="1:27" ht="15">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spans="1:27" ht="1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spans="1:27" ht="15">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spans="1:27" ht="15">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spans="1:27" ht="15">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spans="1:27" ht="15">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spans="1:27" ht="15">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spans="1:27" ht="15">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spans="1:27" ht="15">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spans="1:27" ht="15">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spans="1:27" ht="15">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spans="1:27" ht="1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spans="1:27" ht="15">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spans="1:27" ht="15">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spans="1:27" ht="15">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spans="1:27" ht="15">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spans="1:27" ht="15">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spans="1:27" ht="15">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spans="1:27" ht="15">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spans="1:27" ht="15">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spans="1:27" ht="15">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spans="1:27" ht="1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spans="1:27" ht="15">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spans="1:27" ht="15">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spans="1:27" ht="15">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spans="1:27" ht="15">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spans="1:27" ht="15">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spans="1:27" ht="15">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spans="1:27" ht="15">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spans="1:27" ht="15">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spans="1:27" ht="15">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spans="1:27" ht="1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spans="1:27" ht="15">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spans="1:27" ht="15">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spans="1:27" ht="15">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spans="1:27" ht="15">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spans="1:27" ht="15">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spans="1:27" ht="15">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spans="1:27" ht="15">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spans="1:27" ht="15">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spans="1:27" ht="15">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spans="1:27" ht="1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spans="1:27" ht="15">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spans="1:27" ht="15">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spans="1:27" ht="15">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spans="1:27" ht="15">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spans="1:27" ht="15">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spans="1:27" ht="15">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spans="1:27" ht="15">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spans="1:27" ht="15">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spans="1:27" ht="15">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spans="1:27" ht="1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spans="1:27" ht="15">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spans="1:27" ht="15">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spans="1:27" ht="15">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spans="1:27" ht="15">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spans="1:27" ht="15">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spans="1:27" ht="15">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spans="1:27" ht="15">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spans="1:27" ht="15">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sheetData>
  <mergeCells count="8">
    <mergeCell ref="I12:P12"/>
    <mergeCell ref="Q12:X12"/>
    <mergeCell ref="A17:H17"/>
    <mergeCell ref="A22:H22"/>
    <mergeCell ref="A26:H26"/>
    <mergeCell ref="A1:H1"/>
    <mergeCell ref="A3:H3"/>
    <mergeCell ref="A12:H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1"/>
  <sheetViews>
    <sheetView workbookViewId="0">
      <selection sqref="A1:G1"/>
    </sheetView>
  </sheetViews>
  <sheetFormatPr defaultColWidth="12.6640625" defaultRowHeight="15.75" customHeight="1"/>
  <cols>
    <col min="1" max="1" width="22.6640625" customWidth="1"/>
    <col min="2" max="2" width="45.21875" customWidth="1"/>
    <col min="9" max="9" width="20.109375" bestFit="1" customWidth="1"/>
  </cols>
  <sheetData>
    <row r="1" spans="1:27" ht="15.75" customHeight="1">
      <c r="A1" s="113" t="s">
        <v>306</v>
      </c>
      <c r="B1" s="101"/>
      <c r="C1" s="101"/>
      <c r="D1" s="101"/>
      <c r="E1" s="101"/>
      <c r="F1" s="101"/>
      <c r="G1" s="102"/>
      <c r="H1" s="77"/>
      <c r="I1" s="77"/>
      <c r="J1" s="77"/>
      <c r="K1" s="77"/>
      <c r="L1" s="77"/>
      <c r="M1" s="77"/>
      <c r="N1" s="77"/>
      <c r="O1" s="77"/>
      <c r="P1" s="77"/>
      <c r="Q1" s="77"/>
      <c r="R1" s="77"/>
      <c r="S1" s="77"/>
      <c r="T1" s="77"/>
      <c r="U1" s="77"/>
      <c r="V1" s="77"/>
      <c r="W1" s="77"/>
      <c r="X1" s="77"/>
      <c r="Y1" s="77"/>
      <c r="Z1" s="77"/>
      <c r="AA1" s="77"/>
    </row>
    <row r="2" spans="1:27" ht="15.75" customHeight="1">
      <c r="A2" s="78" t="s">
        <v>307</v>
      </c>
      <c r="B2" s="78" t="s">
        <v>265</v>
      </c>
      <c r="C2" s="79">
        <v>45370</v>
      </c>
      <c r="D2" s="79">
        <v>45371</v>
      </c>
      <c r="E2" s="79">
        <v>45372</v>
      </c>
      <c r="F2" s="79">
        <v>45373</v>
      </c>
      <c r="G2" s="79">
        <v>45374</v>
      </c>
      <c r="H2" s="77"/>
      <c r="I2" s="80"/>
      <c r="J2" s="81">
        <v>45370</v>
      </c>
      <c r="K2" s="81">
        <v>45371</v>
      </c>
      <c r="L2" s="81">
        <v>45372</v>
      </c>
      <c r="M2" s="81">
        <v>45373</v>
      </c>
      <c r="N2" s="81">
        <v>45374</v>
      </c>
      <c r="O2" s="77"/>
      <c r="P2" s="77"/>
      <c r="Q2" s="77"/>
      <c r="R2" s="77"/>
      <c r="S2" s="77"/>
      <c r="T2" s="77"/>
      <c r="U2" s="77"/>
      <c r="V2" s="77"/>
      <c r="W2" s="77"/>
      <c r="X2" s="77"/>
      <c r="Y2" s="77"/>
      <c r="Z2" s="77"/>
      <c r="AA2" s="77"/>
    </row>
    <row r="3" spans="1:27" ht="15.75" customHeight="1">
      <c r="A3" s="66" t="s">
        <v>308</v>
      </c>
      <c r="B3" s="43" t="s">
        <v>309</v>
      </c>
      <c r="C3" s="40">
        <f>'Profit and Loss Statement'!B36/'Balance Sheet ITC Ltd'!B65</f>
        <v>0.21578620524326236</v>
      </c>
      <c r="D3" s="40">
        <f>'Profit and Loss Statement'!C36/'Balance Sheet ITC Ltd'!C65</f>
        <v>0.2375111442020523</v>
      </c>
      <c r="E3" s="40">
        <f>'Profit and Loss Statement'!D36/'Balance Sheet ITC Ltd'!D65</f>
        <v>0.22049703307485152</v>
      </c>
      <c r="F3" s="40">
        <f>'Profit and Loss Statement'!E36/'Balance Sheet ITC Ltd'!E65</f>
        <v>0.24677918692964726</v>
      </c>
      <c r="G3" s="40">
        <f>'Profit and Loss Statement'!F36/'Balance Sheet ITC Ltd'!F65</f>
        <v>0.28008425225690586</v>
      </c>
      <c r="H3" s="77"/>
      <c r="I3" s="82" t="s">
        <v>310</v>
      </c>
      <c r="J3" s="39">
        <f>'Profit and Loss Statement'!B9+'Profit and Loss Statement'!B11+'Profit and Loss Statement'!B12+'Profit and Loss Statement'!B15</f>
        <v>18816.940000000002</v>
      </c>
      <c r="K3" s="39">
        <f>'Profit and Loss Statement'!C9+'Profit and Loss Statement'!C11+'Profit and Loss Statement'!C12+'Profit and Loss Statement'!C15</f>
        <v>18990.379999999997</v>
      </c>
      <c r="L3" s="39">
        <f>'Profit and Loss Statement'!D9+'Profit and Loss Statement'!D11+'Profit and Loss Statement'!D12+'Profit and Loss Statement'!D15</f>
        <v>21777.03</v>
      </c>
      <c r="M3" s="39">
        <f>'Profit and Loss Statement'!E9+'Profit and Loss Statement'!E11+'Profit and Loss Statement'!E12+'Profit and Loss Statement'!E15</f>
        <v>28117.48</v>
      </c>
      <c r="N3" s="39">
        <f>'Profit and Loss Statement'!F9+'Profit and Loss Statement'!F11+'Profit and Loss Statement'!F12+'Profit and Loss Statement'!F15</f>
        <v>30814.78</v>
      </c>
      <c r="O3" s="77"/>
      <c r="P3" s="77"/>
      <c r="Q3" s="77"/>
      <c r="R3" s="77"/>
      <c r="S3" s="77"/>
      <c r="T3" s="77"/>
      <c r="U3" s="77"/>
      <c r="V3" s="77"/>
      <c r="W3" s="77"/>
      <c r="X3" s="77"/>
      <c r="Y3" s="77"/>
      <c r="Z3" s="77"/>
      <c r="AA3" s="77"/>
    </row>
    <row r="4" spans="1:27" ht="15.75" customHeight="1">
      <c r="A4" s="66" t="s">
        <v>311</v>
      </c>
      <c r="B4" s="43" t="s">
        <v>312</v>
      </c>
      <c r="C4" s="40">
        <f>'Profit and Loss Statement'!B36/'Balance Sheet ITC Ltd'!B47</f>
        <v>0.17877693948932852</v>
      </c>
      <c r="D4" s="40">
        <f>'Profit and Loss Statement'!C36/'Balance Sheet ITC Ltd'!C47</f>
        <v>0.20154293094320272</v>
      </c>
      <c r="E4" s="40">
        <f>'Profit and Loss Statement'!D36/'Balance Sheet ITC Ltd'!D47</f>
        <v>0.18129242623541539</v>
      </c>
      <c r="F4" s="40">
        <f>'Profit and Loss Statement'!E36/'Balance Sheet ITC Ltd'!E47</f>
        <v>0.20066296011302162</v>
      </c>
      <c r="G4" s="40">
        <f>'Profit and Loss Statement'!F36/'Balance Sheet ITC Ltd'!F47</f>
        <v>0.22678207020762439</v>
      </c>
      <c r="H4" s="77"/>
      <c r="I4" s="82" t="s">
        <v>313</v>
      </c>
      <c r="J4" s="39">
        <f>'Profit and Loss Statement'!B17-J3</f>
        <v>12571.409999999996</v>
      </c>
      <c r="K4" s="39">
        <f>'Profit and Loss Statement'!C17-K3</f>
        <v>12853.100000000002</v>
      </c>
      <c r="L4" s="39">
        <f>'Profit and Loss Statement'!D17-L3</f>
        <v>12183.220000000001</v>
      </c>
      <c r="M4" s="39">
        <f>'Profit and Loss Statement'!E17-M3</f>
        <v>13663.969999999998</v>
      </c>
      <c r="N4" s="39">
        <f>'Profit and Loss Statement'!F17-N3</f>
        <v>16309.349999999999</v>
      </c>
      <c r="O4" s="77"/>
      <c r="P4" s="77"/>
      <c r="Q4" s="77"/>
      <c r="R4" s="77"/>
      <c r="S4" s="77"/>
      <c r="T4" s="77"/>
      <c r="U4" s="77"/>
      <c r="V4" s="77"/>
      <c r="W4" s="77"/>
      <c r="X4" s="77"/>
      <c r="Y4" s="77"/>
      <c r="Z4" s="77"/>
      <c r="AA4" s="77"/>
    </row>
    <row r="5" spans="1:27" ht="15.75" customHeight="1">
      <c r="A5" s="66" t="s">
        <v>314</v>
      </c>
      <c r="B5" s="43" t="s">
        <v>315</v>
      </c>
      <c r="C5" s="83">
        <f>'Balance Sheet ITC Ltd'!B47/'Balance Sheet ITC Ltd'!B65</f>
        <v>1.2070136442633475</v>
      </c>
      <c r="D5" s="83">
        <f>'Balance Sheet ITC Ltd'!C47/'Balance Sheet ITC Ltd'!C65</f>
        <v>1.1784642760255675</v>
      </c>
      <c r="E5" s="83">
        <f>'Balance Sheet ITC Ltd'!D47/'Balance Sheet ITC Ltd'!D65</f>
        <v>1.2162506600718521</v>
      </c>
      <c r="F5" s="83">
        <f>'Balance Sheet ITC Ltd'!E47/'Balance Sheet ITC Ltd'!E65</f>
        <v>1.2298193288420101</v>
      </c>
      <c r="G5" s="83">
        <f>'Balance Sheet ITC Ltd'!F47/'Balance Sheet ITC Ltd'!F65</f>
        <v>1.2350370203450478</v>
      </c>
      <c r="H5" s="77"/>
      <c r="I5" s="77"/>
      <c r="J5" s="77"/>
      <c r="K5" s="77"/>
      <c r="L5" s="77"/>
      <c r="M5" s="77"/>
      <c r="N5" s="77"/>
      <c r="O5" s="77"/>
      <c r="P5" s="77"/>
      <c r="Q5" s="77"/>
      <c r="R5" s="77"/>
      <c r="S5" s="77"/>
      <c r="T5" s="77"/>
      <c r="U5" s="77"/>
      <c r="V5" s="77"/>
      <c r="W5" s="77"/>
      <c r="X5" s="77"/>
      <c r="Y5" s="77"/>
      <c r="Z5" s="77"/>
      <c r="AA5" s="77"/>
    </row>
    <row r="6" spans="1:27" ht="15.75" customHeight="1">
      <c r="A6" s="66"/>
      <c r="B6" s="43"/>
      <c r="C6" s="43"/>
      <c r="D6" s="43"/>
      <c r="E6" s="43"/>
      <c r="F6" s="43"/>
      <c r="G6" s="43"/>
      <c r="H6" s="77"/>
      <c r="I6" s="77"/>
      <c r="J6" s="77"/>
      <c r="K6" s="77"/>
      <c r="L6" s="77"/>
      <c r="M6" s="77"/>
      <c r="N6" s="77"/>
      <c r="O6" s="77"/>
      <c r="P6" s="77"/>
      <c r="Q6" s="77"/>
      <c r="R6" s="77"/>
      <c r="S6" s="77"/>
      <c r="T6" s="77"/>
      <c r="U6" s="77"/>
      <c r="V6" s="77"/>
      <c r="W6" s="77"/>
      <c r="X6" s="77"/>
      <c r="Y6" s="77"/>
      <c r="Z6" s="77"/>
      <c r="AA6" s="77"/>
    </row>
    <row r="7" spans="1:27" ht="15.6">
      <c r="A7" s="82" t="s">
        <v>316</v>
      </c>
      <c r="B7" s="82" t="s">
        <v>317</v>
      </c>
      <c r="C7" s="42">
        <f t="shared" ref="C7:G7" si="0">C4*C5</f>
        <v>0.21578620524326236</v>
      </c>
      <c r="D7" s="42">
        <f t="shared" si="0"/>
        <v>0.23751114420205233</v>
      </c>
      <c r="E7" s="42">
        <f t="shared" si="0"/>
        <v>0.22049703307485152</v>
      </c>
      <c r="F7" s="42">
        <f t="shared" si="0"/>
        <v>0.24677918692964729</v>
      </c>
      <c r="G7" s="42">
        <f t="shared" si="0"/>
        <v>0.28008425225690586</v>
      </c>
      <c r="H7" s="77"/>
      <c r="I7" s="77"/>
      <c r="J7" s="77"/>
      <c r="K7" s="77"/>
      <c r="L7" s="77"/>
      <c r="M7" s="77"/>
      <c r="N7" s="77"/>
      <c r="O7" s="77"/>
      <c r="P7" s="77"/>
      <c r="Q7" s="77"/>
      <c r="R7" s="77"/>
      <c r="S7" s="77"/>
      <c r="T7" s="77"/>
      <c r="U7" s="77"/>
      <c r="V7" s="77"/>
      <c r="W7" s="77"/>
      <c r="X7" s="77"/>
      <c r="Y7" s="77"/>
      <c r="Z7" s="77"/>
      <c r="AA7" s="77"/>
    </row>
    <row r="8" spans="1:27" ht="15.75" customHeight="1">
      <c r="A8" s="66"/>
      <c r="B8" s="43"/>
      <c r="C8" s="43"/>
      <c r="D8" s="43"/>
      <c r="E8" s="43"/>
      <c r="F8" s="43"/>
      <c r="G8" s="43"/>
      <c r="H8" s="77"/>
      <c r="I8" s="77"/>
      <c r="J8" s="77"/>
      <c r="K8" s="77"/>
      <c r="L8" s="77"/>
      <c r="M8" s="77"/>
      <c r="N8" s="77"/>
      <c r="O8" s="77"/>
      <c r="P8" s="77"/>
      <c r="Q8" s="77"/>
      <c r="R8" s="77"/>
      <c r="S8" s="77"/>
      <c r="T8" s="77"/>
      <c r="U8" s="77"/>
      <c r="V8" s="77"/>
      <c r="W8" s="77"/>
      <c r="X8" s="77"/>
      <c r="Y8" s="77"/>
      <c r="Z8" s="77"/>
      <c r="AA8" s="77"/>
    </row>
    <row r="9" spans="1:27" ht="15.75" customHeight="1">
      <c r="A9" s="66" t="s">
        <v>318</v>
      </c>
      <c r="B9" s="43" t="s">
        <v>319</v>
      </c>
      <c r="C9" s="40">
        <f>'Profit and Loss Statement'!B36/'Profit and Loss Statement'!B5</f>
        <v>0.26546408596172949</v>
      </c>
      <c r="D9" s="40">
        <f>'Profit and Loss Statement'!C36/'Profit and Loss Statement'!C5</f>
        <v>0.3156174443188362</v>
      </c>
      <c r="E9" s="40">
        <f>'Profit and Loss Statement'!D36/'Profit and Loss Statement'!D5</f>
        <v>0.27160797503205625</v>
      </c>
      <c r="F9" s="40">
        <f>'Profit and Loss Statement'!E36/'Profit and Loss Statement'!E5</f>
        <v>0.2555401035371313</v>
      </c>
      <c r="G9" s="40">
        <f>'Profit and Loss Statement'!F36/'Profit and Loss Statement'!F5</f>
        <v>0.27456420746057936</v>
      </c>
      <c r="H9" s="77"/>
      <c r="I9" s="77"/>
      <c r="J9" s="77"/>
      <c r="K9" s="77"/>
      <c r="L9" s="77"/>
      <c r="M9" s="77"/>
      <c r="N9" s="77"/>
      <c r="O9" s="77"/>
      <c r="P9" s="77"/>
      <c r="Q9" s="77"/>
      <c r="R9" s="77"/>
      <c r="S9" s="77"/>
      <c r="T9" s="77"/>
      <c r="U9" s="77"/>
      <c r="V9" s="77"/>
      <c r="W9" s="77"/>
      <c r="X9" s="77"/>
      <c r="Y9" s="77"/>
      <c r="Z9" s="77"/>
      <c r="AA9" s="77"/>
    </row>
    <row r="10" spans="1:27" ht="15.75" customHeight="1">
      <c r="A10" s="66" t="s">
        <v>320</v>
      </c>
      <c r="B10" s="43" t="s">
        <v>321</v>
      </c>
      <c r="C10" s="83">
        <f>'Profit and Loss Statement'!B5/'Balance Sheet ITC Ltd'!B47</f>
        <v>0.67345056805575498</v>
      </c>
      <c r="D10" s="83">
        <f>'Profit and Loss Statement'!C5/'Balance Sheet ITC Ltd'!C47</f>
        <v>0.63856714694009242</v>
      </c>
      <c r="E10" s="83">
        <f>'Profit and Loss Statement'!D5/'Balance Sheet ITC Ltd'!D47</f>
        <v>0.66747828819834376</v>
      </c>
      <c r="F10" s="83">
        <f>'Profit and Loss Statement'!E5/'Balance Sheet ITC Ltd'!E47</f>
        <v>0.78525036710672003</v>
      </c>
      <c r="G10" s="83">
        <f>'Profit and Loss Statement'!F5/'Balance Sheet ITC Ltd'!F47</f>
        <v>0.82597098982825246</v>
      </c>
      <c r="H10" s="77"/>
      <c r="I10" s="77"/>
      <c r="J10" s="77"/>
      <c r="K10" s="77"/>
      <c r="L10" s="77"/>
      <c r="M10" s="77"/>
      <c r="N10" s="77"/>
      <c r="O10" s="77"/>
      <c r="P10" s="77"/>
      <c r="Q10" s="77"/>
      <c r="R10" s="77"/>
      <c r="S10" s="77"/>
      <c r="T10" s="77"/>
      <c r="U10" s="77"/>
      <c r="V10" s="77"/>
      <c r="W10" s="77"/>
      <c r="X10" s="77"/>
      <c r="Y10" s="77"/>
      <c r="Z10" s="77"/>
      <c r="AA10" s="77"/>
    </row>
    <row r="11" spans="1:27" ht="15.75" customHeight="1">
      <c r="A11" s="66"/>
      <c r="B11" s="43"/>
      <c r="C11" s="43"/>
      <c r="D11" s="43"/>
      <c r="E11" s="43"/>
      <c r="F11" s="43"/>
      <c r="G11" s="43"/>
      <c r="H11" s="77"/>
      <c r="I11" s="77"/>
      <c r="J11" s="77"/>
      <c r="K11" s="77"/>
      <c r="L11" s="77"/>
      <c r="M11" s="77"/>
      <c r="N11" s="77"/>
      <c r="O11" s="77"/>
      <c r="P11" s="77"/>
      <c r="Q11" s="77"/>
      <c r="R11" s="77"/>
      <c r="S11" s="77"/>
      <c r="T11" s="77"/>
      <c r="U11" s="77"/>
      <c r="V11" s="77"/>
      <c r="W11" s="77"/>
      <c r="X11" s="77"/>
      <c r="Y11" s="77"/>
      <c r="Z11" s="77"/>
      <c r="AA11" s="77"/>
    </row>
    <row r="12" spans="1:27" ht="31.2">
      <c r="A12" s="82" t="s">
        <v>316</v>
      </c>
      <c r="B12" s="84" t="s">
        <v>322</v>
      </c>
      <c r="C12" s="42">
        <f t="shared" ref="C12:G12" si="1">C10*C9*C5</f>
        <v>0.21578620524326234</v>
      </c>
      <c r="D12" s="42">
        <f t="shared" si="1"/>
        <v>0.23751114420205233</v>
      </c>
      <c r="E12" s="42">
        <f t="shared" si="1"/>
        <v>0.22049703307485152</v>
      </c>
      <c r="F12" s="42">
        <f t="shared" si="1"/>
        <v>0.24677918692964726</v>
      </c>
      <c r="G12" s="42">
        <f t="shared" si="1"/>
        <v>0.28008425225690586</v>
      </c>
      <c r="H12" s="77"/>
      <c r="I12" s="77"/>
      <c r="J12" s="77"/>
      <c r="K12" s="77"/>
      <c r="L12" s="77"/>
      <c r="M12" s="77"/>
      <c r="N12" s="77"/>
      <c r="O12" s="77"/>
      <c r="P12" s="77"/>
      <c r="Q12" s="77"/>
      <c r="R12" s="77"/>
      <c r="S12" s="77"/>
      <c r="T12" s="77"/>
      <c r="U12" s="77"/>
      <c r="V12" s="77"/>
      <c r="W12" s="77"/>
      <c r="X12" s="77"/>
      <c r="Y12" s="77"/>
      <c r="Z12" s="77"/>
      <c r="AA12" s="77"/>
    </row>
    <row r="13" spans="1:27" ht="15.75" customHeight="1">
      <c r="A13" s="43"/>
      <c r="B13" s="43"/>
      <c r="C13" s="43"/>
      <c r="D13" s="43"/>
      <c r="E13" s="43"/>
      <c r="F13" s="43"/>
      <c r="G13" s="43"/>
      <c r="H13" s="77"/>
      <c r="I13" s="77"/>
      <c r="J13" s="77"/>
      <c r="K13" s="77"/>
      <c r="L13" s="77"/>
      <c r="M13" s="77"/>
      <c r="N13" s="77"/>
      <c r="O13" s="77"/>
      <c r="P13" s="77"/>
      <c r="Q13" s="77"/>
      <c r="R13" s="77"/>
      <c r="S13" s="77"/>
      <c r="T13" s="77"/>
      <c r="U13" s="77"/>
      <c r="V13" s="77"/>
      <c r="W13" s="77"/>
      <c r="X13" s="77"/>
      <c r="Y13" s="77"/>
      <c r="Z13" s="77"/>
      <c r="AA13" s="77"/>
    </row>
    <row r="14" spans="1:27" ht="15.75" customHeight="1">
      <c r="A14" s="66" t="s">
        <v>323</v>
      </c>
      <c r="B14" s="43" t="s">
        <v>324</v>
      </c>
      <c r="C14" s="83">
        <f>'Profit and Loss Statement'!B36/'Profit and Loss Statement'!B26</f>
        <v>0.67028828469405977</v>
      </c>
      <c r="D14" s="83">
        <f>'Profit and Loss Statement'!C36/'Profit and Loss Statement'!C26</f>
        <v>0.7782937193061793</v>
      </c>
      <c r="E14" s="83">
        <f>'Profit and Loss Statement'!D36/'Profit and Loss Statement'!D26</f>
        <v>0.74605603581636259</v>
      </c>
      <c r="F14" s="83">
        <f>'Profit and Loss Statement'!E36/'Profit and Loss Statement'!E26</f>
        <v>0.74748209659665366</v>
      </c>
      <c r="G14" s="83">
        <f>'Profit and Loss Statement'!F36/'Profit and Loss Statement'!F26</f>
        <v>0.75155816372835638</v>
      </c>
      <c r="H14" s="77"/>
      <c r="I14" s="77"/>
      <c r="J14" s="77"/>
      <c r="K14" s="77"/>
      <c r="L14" s="77"/>
      <c r="M14" s="77"/>
      <c r="N14" s="77"/>
      <c r="O14" s="77"/>
      <c r="P14" s="77"/>
      <c r="Q14" s="77"/>
      <c r="R14" s="77"/>
      <c r="S14" s="77"/>
      <c r="T14" s="77"/>
      <c r="U14" s="77"/>
      <c r="V14" s="77"/>
      <c r="W14" s="77"/>
      <c r="X14" s="77"/>
      <c r="Y14" s="77"/>
      <c r="Z14" s="77"/>
      <c r="AA14" s="77"/>
    </row>
    <row r="15" spans="1:27" ht="15.75" customHeight="1">
      <c r="A15" s="66" t="s">
        <v>325</v>
      </c>
      <c r="B15" s="43" t="s">
        <v>326</v>
      </c>
      <c r="C15" s="83">
        <f>'Profit and Loss Statement'!B26/J4</f>
        <v>1.5232833866686399</v>
      </c>
      <c r="D15" s="83">
        <f>'Profit and Loss Statement'!C26/K4</f>
        <v>1.5587344687273885</v>
      </c>
      <c r="E15" s="83">
        <f>'Profit and Loss Statement'!D26/L4</f>
        <v>1.472366911210665</v>
      </c>
      <c r="F15" s="83">
        <f>'Profit and Loss Statement'!E26/M4</f>
        <v>1.5178948724272672</v>
      </c>
      <c r="G15" s="83">
        <f>'Profit and Loss Statement'!F26/N4</f>
        <v>1.5889731963566911</v>
      </c>
      <c r="H15" s="77"/>
      <c r="I15" s="77"/>
      <c r="J15" s="77"/>
      <c r="K15" s="77"/>
      <c r="L15" s="77"/>
      <c r="M15" s="77"/>
      <c r="N15" s="77"/>
      <c r="O15" s="77"/>
      <c r="P15" s="77"/>
      <c r="Q15" s="77"/>
      <c r="R15" s="77"/>
      <c r="S15" s="77"/>
      <c r="T15" s="77"/>
      <c r="U15" s="77"/>
      <c r="V15" s="77"/>
      <c r="W15" s="77"/>
      <c r="X15" s="77"/>
      <c r="Y15" s="77"/>
      <c r="Z15" s="77"/>
      <c r="AA15" s="77"/>
    </row>
    <row r="16" spans="1:27" ht="15.75" customHeight="1">
      <c r="A16" s="66" t="s">
        <v>327</v>
      </c>
      <c r="B16" s="43" t="s">
        <v>328</v>
      </c>
      <c r="C16" s="40">
        <f>J4/'Profit and Loss Statement'!B5</f>
        <v>0.2599940685811003</v>
      </c>
      <c r="D16" s="40">
        <f>K4/'Profit and Loss Statement'!C5</f>
        <v>0.26016288138320648</v>
      </c>
      <c r="E16" s="40">
        <f>L4/'Profit and Loss Statement'!D5</f>
        <v>0.24726065791294913</v>
      </c>
      <c r="F16" s="40">
        <f>M4/'Profit and Loss Statement'!E5</f>
        <v>0.22522499060049522</v>
      </c>
      <c r="G16" s="40">
        <f>N4/'Profit and Loss Statement'!F5</f>
        <v>0.22991364854796903</v>
      </c>
      <c r="H16" s="77"/>
      <c r="I16" s="77"/>
      <c r="J16" s="77"/>
      <c r="K16" s="77"/>
      <c r="L16" s="77"/>
      <c r="M16" s="77"/>
      <c r="N16" s="77"/>
      <c r="O16" s="77"/>
      <c r="P16" s="77"/>
      <c r="Q16" s="77"/>
      <c r="R16" s="77"/>
      <c r="S16" s="77"/>
      <c r="T16" s="77"/>
      <c r="U16" s="77"/>
      <c r="V16" s="77"/>
      <c r="W16" s="77"/>
      <c r="X16" s="77"/>
      <c r="Y16" s="77"/>
      <c r="Z16" s="77"/>
      <c r="AA16" s="77"/>
    </row>
    <row r="17" spans="1:27" ht="15.75" customHeight="1">
      <c r="A17" s="66"/>
      <c r="B17" s="43"/>
      <c r="C17" s="43"/>
      <c r="D17" s="43"/>
      <c r="E17" s="43"/>
      <c r="F17" s="43"/>
      <c r="G17" s="43"/>
      <c r="H17" s="77"/>
      <c r="I17" s="77"/>
      <c r="J17" s="77"/>
      <c r="K17" s="77"/>
      <c r="L17" s="77"/>
      <c r="M17" s="77"/>
      <c r="N17" s="77"/>
      <c r="O17" s="77"/>
      <c r="P17" s="77"/>
      <c r="Q17" s="77"/>
      <c r="R17" s="77"/>
      <c r="S17" s="77"/>
      <c r="T17" s="77"/>
      <c r="U17" s="77"/>
      <c r="V17" s="77"/>
      <c r="W17" s="77"/>
      <c r="X17" s="77"/>
      <c r="Y17" s="77"/>
      <c r="Z17" s="77"/>
      <c r="AA17" s="77"/>
    </row>
    <row r="18" spans="1:27" ht="46.8">
      <c r="A18" s="82" t="s">
        <v>316</v>
      </c>
      <c r="B18" s="84" t="s">
        <v>329</v>
      </c>
      <c r="C18" s="42">
        <f t="shared" ref="C18:G18" si="2">C14*C15*C16*C10*C5</f>
        <v>0.21578620524326239</v>
      </c>
      <c r="D18" s="42">
        <f t="shared" si="2"/>
        <v>0.23751114420205235</v>
      </c>
      <c r="E18" s="42">
        <f t="shared" si="2"/>
        <v>0.22049703307485152</v>
      </c>
      <c r="F18" s="42">
        <f t="shared" si="2"/>
        <v>0.24677918692964726</v>
      </c>
      <c r="G18" s="42">
        <f t="shared" si="2"/>
        <v>0.28008425225690586</v>
      </c>
      <c r="H18" s="77"/>
      <c r="I18" s="77"/>
      <c r="J18" s="77"/>
      <c r="K18" s="77"/>
      <c r="L18" s="77"/>
      <c r="M18" s="77"/>
      <c r="N18" s="77"/>
      <c r="O18" s="77"/>
      <c r="P18" s="77"/>
      <c r="Q18" s="77"/>
      <c r="R18" s="77"/>
      <c r="S18" s="77"/>
      <c r="T18" s="77"/>
      <c r="U18" s="77"/>
      <c r="V18" s="77"/>
      <c r="W18" s="77"/>
      <c r="X18" s="77"/>
      <c r="Y18" s="77"/>
      <c r="Z18" s="77"/>
      <c r="AA18" s="77"/>
    </row>
    <row r="19" spans="1:27" ht="15.75" customHeight="1">
      <c r="A19" s="77"/>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row>
    <row r="20" spans="1:27" ht="15.75" customHeight="1">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row>
    <row r="21" spans="1:27" ht="15.75" customHeight="1">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row>
    <row r="22" spans="1:27" ht="15.75" customHeight="1">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row>
    <row r="23" spans="1:27" ht="15.75" customHeight="1">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row>
    <row r="24" spans="1:27" ht="15.75" customHeight="1">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row>
    <row r="25" spans="1:27" ht="15.75" customHeight="1">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row>
    <row r="26" spans="1:27" ht="15.75" customHeight="1">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row>
    <row r="27" spans="1:27" ht="15.75" customHeight="1">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row>
    <row r="28" spans="1:27" ht="15.6">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row>
    <row r="29" spans="1:27" ht="15.6">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row>
    <row r="30" spans="1:27" ht="15.6">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row>
    <row r="31" spans="1:27" ht="15.6">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row>
    <row r="32" spans="1:27" ht="15.6">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row>
    <row r="33" spans="1:27" ht="15.6">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row>
    <row r="34" spans="1:27" ht="15.6">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row>
    <row r="35" spans="1:27" ht="15.6">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row>
    <row r="36" spans="1:27" ht="15.6">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row>
    <row r="37" spans="1:27" ht="15.6">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row>
    <row r="38" spans="1:27" ht="15.6">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row>
    <row r="39" spans="1:27" ht="15.6">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row>
    <row r="40" spans="1:27" ht="15.6">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row>
    <row r="41" spans="1:27" ht="15.6">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row>
    <row r="42" spans="1:27" ht="15.6">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row>
    <row r="43" spans="1:27" ht="15.6">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row>
    <row r="44" spans="1:27" ht="15.6">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row>
    <row r="45" spans="1:27" ht="15.6">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row>
    <row r="46" spans="1:27" ht="15.6">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c r="AA46" s="77"/>
    </row>
    <row r="47" spans="1:27" ht="15.6">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row>
    <row r="48" spans="1:27" ht="15.6">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row>
    <row r="49" spans="1:27" ht="15.6">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row>
    <row r="50" spans="1:27" ht="15.6">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row>
    <row r="51" spans="1:27" ht="15.6">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row>
    <row r="52" spans="1:27" ht="15.6">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row>
    <row r="53" spans="1:27" ht="15.6">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row>
    <row r="54" spans="1:27" ht="15.6">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row>
    <row r="55" spans="1:27" ht="15.6">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row>
    <row r="56" spans="1:27" ht="15.6">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c r="AA56" s="77"/>
    </row>
    <row r="57" spans="1:27" ht="15.6">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c r="AA57" s="77"/>
    </row>
    <row r="58" spans="1:27" ht="15.6">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c r="AA58" s="77"/>
    </row>
    <row r="59" spans="1:27" ht="15.6">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c r="AA59" s="77"/>
    </row>
    <row r="60" spans="1:27" ht="15.6">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c r="AA60" s="77"/>
    </row>
    <row r="61" spans="1:27" ht="15.6">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c r="AA61" s="77"/>
    </row>
    <row r="62" spans="1:27" ht="15.6">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row>
    <row r="63" spans="1:27" ht="15.6">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77"/>
    </row>
    <row r="64" spans="1:27" ht="15.6">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c r="AA64" s="77"/>
    </row>
    <row r="65" spans="1:27" ht="15.6">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row>
    <row r="66" spans="1:27" ht="15.6">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c r="AA66" s="77"/>
    </row>
    <row r="67" spans="1:27" ht="15.6">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c r="AA67" s="77"/>
    </row>
    <row r="68" spans="1:27" ht="15.6">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row>
    <row r="69" spans="1:27" ht="15.6">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row>
    <row r="70" spans="1:27" ht="15.6">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row>
    <row r="71" spans="1:27" ht="15.6">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row>
    <row r="72" spans="1:27" ht="15.6">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row>
    <row r="73" spans="1:27" ht="15.6">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row>
    <row r="74" spans="1:27" ht="15.6">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row>
    <row r="75" spans="1:27" ht="15.6">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c r="AA75" s="77"/>
    </row>
    <row r="76" spans="1:27" ht="15.6">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c r="AA76" s="77"/>
    </row>
    <row r="77" spans="1:27" ht="15.6">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c r="AA77" s="77"/>
    </row>
    <row r="78" spans="1:27" ht="15.6">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c r="AA78" s="77"/>
    </row>
    <row r="79" spans="1:27" ht="15.6">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row>
    <row r="80" spans="1:27" ht="15.6">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row>
    <row r="81" spans="1:27" ht="15.6">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row>
    <row r="82" spans="1:27" ht="15.6">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row>
    <row r="83" spans="1:27" ht="15.6">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row>
    <row r="84" spans="1:27" ht="15.6">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row>
    <row r="85" spans="1:27" ht="15.6">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row>
    <row r="86" spans="1:27" ht="15.6">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row>
    <row r="87" spans="1:27" ht="15.6">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row>
    <row r="88" spans="1:27" ht="15.6">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row>
    <row r="89" spans="1:27" ht="15.6">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row>
    <row r="90" spans="1:27" ht="15.6">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row>
    <row r="91" spans="1:27" ht="15.6">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c r="AA91" s="77"/>
    </row>
    <row r="92" spans="1:27" ht="15.6">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77"/>
    </row>
    <row r="93" spans="1:27" ht="15.6">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c r="AA93" s="77"/>
    </row>
    <row r="94" spans="1:27" ht="15.6">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c r="AA94" s="77"/>
    </row>
    <row r="95" spans="1:27" ht="15.6">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c r="AA95" s="77"/>
    </row>
    <row r="96" spans="1:27" ht="15.6">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c r="AA96" s="77"/>
    </row>
    <row r="97" spans="1:27" ht="15.6">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c r="AA97" s="77"/>
    </row>
    <row r="98" spans="1:27" ht="15.6">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c r="AA98" s="77"/>
    </row>
    <row r="99" spans="1:27" ht="15.6">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c r="AA99" s="77"/>
    </row>
    <row r="100" spans="1:27" ht="15.6">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row>
    <row r="101" spans="1:27" ht="15.6">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row>
    <row r="102" spans="1:27" ht="15.6">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row>
    <row r="103" spans="1:27" ht="15.6">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row>
    <row r="104" spans="1:27" ht="15.6">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row>
    <row r="105" spans="1:27" ht="15.6">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row>
    <row r="106" spans="1:27" ht="15.6">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row>
    <row r="107" spans="1:27" ht="15.6">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row>
    <row r="108" spans="1:27" ht="15.6">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row>
    <row r="109" spans="1:27" ht="15.6">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row>
    <row r="110" spans="1:27" ht="15.6">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row>
    <row r="111" spans="1:27" ht="15.6">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row>
    <row r="112" spans="1:27" ht="15.6">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c r="AA112" s="77"/>
    </row>
    <row r="113" spans="1:27" ht="15.6">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c r="AA113" s="77"/>
    </row>
    <row r="114" spans="1:27" ht="15.6">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row>
    <row r="115" spans="1:27" ht="15.6">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77"/>
    </row>
    <row r="116" spans="1:27" ht="15.6">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77"/>
    </row>
    <row r="117" spans="1:27" ht="15.6">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c r="AA117" s="77"/>
    </row>
    <row r="118" spans="1:27" ht="15.6">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c r="AA118" s="77"/>
    </row>
    <row r="119" spans="1:27" ht="15.6">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c r="AA119" s="77"/>
    </row>
    <row r="120" spans="1:27" ht="15.6">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77"/>
    </row>
    <row r="121" spans="1:27" ht="15.6">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row>
    <row r="122" spans="1:27" ht="15.6">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c r="AA122" s="77"/>
    </row>
    <row r="123" spans="1:27" ht="15.6">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c r="AA123" s="77"/>
    </row>
    <row r="124" spans="1:27" ht="15.6">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row>
    <row r="125" spans="1:27" ht="15.6">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row>
    <row r="126" spans="1:27" ht="15.6">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row>
    <row r="127" spans="1:27" ht="15.6">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row>
    <row r="128" spans="1:27" ht="15.6">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row>
    <row r="129" spans="1:27" ht="15.6">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row>
    <row r="130" spans="1:27" ht="15.6">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row>
    <row r="131" spans="1:27" ht="15.6">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row>
    <row r="132" spans="1:27" ht="15.6">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row>
    <row r="133" spans="1:27" ht="15.6">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row>
    <row r="134" spans="1:27" ht="15.6">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row>
    <row r="135" spans="1:27" ht="15.6">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row>
    <row r="136" spans="1:27" ht="15.6">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row>
    <row r="137" spans="1:27" ht="15.6">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row>
    <row r="138" spans="1:27" ht="15.6">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row>
    <row r="139" spans="1:27" ht="15.6">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row>
    <row r="140" spans="1:27" ht="15.6">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row>
    <row r="141" spans="1:27" ht="15.6">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row>
    <row r="142" spans="1:27" ht="15.6">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row>
    <row r="143" spans="1:27" ht="15.6">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row>
    <row r="144" spans="1:27" ht="15.6">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row>
    <row r="145" spans="1:27" ht="15.6">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row>
    <row r="146" spans="1:27" ht="15.6">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row>
    <row r="147" spans="1:27" ht="15.6">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row>
    <row r="148" spans="1:27" ht="15.6">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row>
    <row r="149" spans="1:27" ht="15.6">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row>
    <row r="150" spans="1:27" ht="15.6">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row>
    <row r="151" spans="1:27" ht="15.6">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row>
    <row r="152" spans="1:27" ht="15.6">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row>
    <row r="153" spans="1:27" ht="15.6">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row>
    <row r="154" spans="1:27" ht="15.6">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c r="AA154" s="77"/>
    </row>
    <row r="155" spans="1:27" ht="15.6">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c r="AA155" s="77"/>
    </row>
    <row r="156" spans="1:27" ht="15.6">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c r="AA156" s="77"/>
    </row>
    <row r="157" spans="1:27" ht="15.6">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c r="AA157" s="77"/>
    </row>
    <row r="158" spans="1:27" ht="15.6">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c r="AA158" s="77"/>
    </row>
    <row r="159" spans="1:27" ht="15.6">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c r="AA159" s="77"/>
    </row>
    <row r="160" spans="1:27" ht="15.6">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row>
    <row r="161" spans="1:27" ht="15.6">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c r="AA161" s="77"/>
    </row>
    <row r="162" spans="1:27" ht="15.6">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c r="AA162" s="77"/>
    </row>
    <row r="163" spans="1:27" ht="15.6">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row>
    <row r="164" spans="1:27" ht="15.6">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c r="AA164" s="77"/>
    </row>
    <row r="165" spans="1:27" ht="15.6">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row>
    <row r="166" spans="1:27" ht="15.6">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row>
    <row r="167" spans="1:27" ht="15.6">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row>
    <row r="168" spans="1:27" ht="15.6">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c r="AA168" s="77"/>
    </row>
    <row r="169" spans="1:27" ht="15.6">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row>
    <row r="170" spans="1:27" ht="15.6">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row>
    <row r="171" spans="1:27" ht="15.6">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c r="AA171" s="77"/>
    </row>
    <row r="172" spans="1:27" ht="15.6">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row>
    <row r="173" spans="1:27" ht="15.6">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c r="AA173" s="77"/>
    </row>
    <row r="174" spans="1:27" ht="15.6">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row>
    <row r="175" spans="1:27" ht="15.6">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row>
    <row r="176" spans="1:27" ht="15.6">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row>
    <row r="177" spans="1:27" ht="15.6">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row>
    <row r="178" spans="1:27" ht="15.6">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row>
    <row r="179" spans="1:27" ht="15.6">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row>
    <row r="180" spans="1:27" ht="15.6">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row>
    <row r="181" spans="1:27" ht="15.6">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row>
    <row r="182" spans="1:27" ht="15.6">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row>
    <row r="183" spans="1:27" ht="15.6">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row>
    <row r="184" spans="1:27" ht="15.6">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row>
    <row r="185" spans="1:27" ht="15.6">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row>
    <row r="186" spans="1:27" ht="15.6">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row>
    <row r="187" spans="1:27" ht="15.6">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row>
    <row r="188" spans="1:27" ht="15.6">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row>
    <row r="189" spans="1:27" ht="15.6">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row>
    <row r="190" spans="1:27" ht="15.6">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row>
    <row r="191" spans="1:27" ht="15.6">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row>
    <row r="192" spans="1:27" ht="15.6">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row>
    <row r="193" spans="1:27" ht="15.6">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row>
    <row r="194" spans="1:27" ht="15.6">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row>
    <row r="195" spans="1:27" ht="15.6">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row>
    <row r="196" spans="1:27" ht="15.6">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row>
    <row r="197" spans="1:27" ht="15.6">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row>
    <row r="198" spans="1:27" ht="15.6">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row>
    <row r="199" spans="1:27" ht="15.6">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row>
    <row r="200" spans="1:27" ht="15.6">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row>
    <row r="201" spans="1:27" ht="15.6">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row>
    <row r="202" spans="1:27" ht="15.6">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row>
    <row r="203" spans="1:27" ht="15.6">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row>
    <row r="204" spans="1:27" ht="15.6">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row>
    <row r="205" spans="1:27" ht="15.6">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row>
    <row r="206" spans="1:27" ht="15.6">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row>
    <row r="207" spans="1:27" ht="15.6">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row>
    <row r="208" spans="1:27" ht="15.6">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row>
    <row r="209" spans="1:27" ht="15.6">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row>
    <row r="210" spans="1:27" ht="15.6">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row>
    <row r="211" spans="1:27" ht="15.6">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row>
    <row r="212" spans="1:27" ht="15.6">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row>
    <row r="213" spans="1:27" ht="15.6">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row>
    <row r="214" spans="1:27" ht="15.6">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row>
    <row r="215" spans="1:27" ht="15.6">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row>
    <row r="216" spans="1:27" ht="15.6">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row>
    <row r="217" spans="1:27" ht="15.6">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row>
    <row r="218" spans="1:27" ht="15.6">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row>
    <row r="219" spans="1:27" ht="15.6">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row>
    <row r="220" spans="1:27" ht="15.6">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row>
    <row r="221" spans="1:27" ht="15.6">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row>
    <row r="222" spans="1:27" ht="15.6">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row>
    <row r="223" spans="1:27" ht="15.6">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row>
    <row r="224" spans="1:27" ht="15.6">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row>
    <row r="225" spans="1:27" ht="15.6">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row>
    <row r="226" spans="1:27" ht="15.6">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row>
    <row r="227" spans="1:27" ht="15.6">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row>
    <row r="228" spans="1:27" ht="15.6">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row>
    <row r="229" spans="1:27" ht="15.6">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row>
    <row r="230" spans="1:27" ht="15.6">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row>
    <row r="231" spans="1:27" ht="15.6">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row>
    <row r="232" spans="1:27" ht="15.6">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row>
    <row r="233" spans="1:27" ht="15.6">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row>
    <row r="234" spans="1:27" ht="15.6">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row>
    <row r="235" spans="1:27" ht="15.6">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row>
    <row r="236" spans="1:27" ht="15.6">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row>
    <row r="237" spans="1:27" ht="15.6">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row>
    <row r="238" spans="1:27" ht="15.6">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row>
    <row r="239" spans="1:27" ht="15.6">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row>
    <row r="240" spans="1:27" ht="15.6">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row>
    <row r="241" spans="1:27" ht="15.6">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row>
    <row r="242" spans="1:27" ht="15.6">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row>
    <row r="243" spans="1:27" ht="15.6">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row>
    <row r="244" spans="1:27" ht="15.6">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row>
    <row r="245" spans="1:27" ht="15.6">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row>
    <row r="246" spans="1:27" ht="15.6">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row>
    <row r="247" spans="1:27" ht="15.6">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row>
    <row r="248" spans="1:27" ht="15.6">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row>
    <row r="249" spans="1:27" ht="15.6">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row>
    <row r="250" spans="1:27" ht="15.6">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row>
    <row r="251" spans="1:27" ht="15.6">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row>
    <row r="252" spans="1:27" ht="15.6">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row>
    <row r="253" spans="1:27" ht="15.6">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row>
    <row r="254" spans="1:27" ht="15.6">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row>
    <row r="255" spans="1:27" ht="15.6">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row>
    <row r="256" spans="1:27" ht="15.6">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row>
    <row r="257" spans="1:27" ht="15.6">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row>
    <row r="258" spans="1:27" ht="15.6">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row>
    <row r="259" spans="1:27" ht="15.6">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row>
    <row r="260" spans="1:27" ht="15.6">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row>
    <row r="261" spans="1:27" ht="15.6">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row>
    <row r="262" spans="1:27" ht="15.6">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row>
    <row r="263" spans="1:27" ht="15.6">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row>
    <row r="264" spans="1:27" ht="15.6">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row>
    <row r="265" spans="1:27" ht="15.6">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row>
    <row r="266" spans="1:27" ht="15.6">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row>
    <row r="267" spans="1:27" ht="15.6">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row>
    <row r="268" spans="1:27" ht="15.6">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row>
    <row r="269" spans="1:27" ht="15.6">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row>
    <row r="270" spans="1:27" ht="15.6">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row>
    <row r="271" spans="1:27" ht="15.6">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row>
    <row r="272" spans="1:27" ht="15.6">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row>
    <row r="273" spans="1:27" ht="15.6">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row>
    <row r="274" spans="1:27" ht="15.6">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row>
    <row r="275" spans="1:27" ht="15.6">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row>
    <row r="276" spans="1:27" ht="15.6">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row>
    <row r="277" spans="1:27" ht="15.6">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row>
    <row r="278" spans="1:27" ht="15.6">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row>
    <row r="279" spans="1:27" ht="15.6">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row>
    <row r="280" spans="1:27" ht="15.6">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row>
    <row r="281" spans="1:27" ht="15.6">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row>
    <row r="282" spans="1:27" ht="15.6">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row>
    <row r="283" spans="1:27" ht="15.6">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row>
    <row r="284" spans="1:27" ht="15.6">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row>
    <row r="285" spans="1:27" ht="15.6">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row>
    <row r="286" spans="1:27" ht="15.6">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row>
    <row r="287" spans="1:27" ht="15.6">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row>
    <row r="288" spans="1:27" ht="15.6">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row>
    <row r="289" spans="1:27" ht="15.6">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row>
    <row r="290" spans="1:27" ht="15.6">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row>
    <row r="291" spans="1:27" ht="15.6">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row>
    <row r="292" spans="1:27" ht="15.6">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row>
    <row r="293" spans="1:27" ht="15.6">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row>
    <row r="294" spans="1:27" ht="15.6">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row>
    <row r="295" spans="1:27" ht="15.6">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row>
    <row r="296" spans="1:27" ht="15.6">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row>
    <row r="297" spans="1:27" ht="15.6">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row>
    <row r="298" spans="1:27" ht="15.6">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row>
    <row r="299" spans="1:27" ht="15.6">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row>
    <row r="300" spans="1:27" ht="15.6">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row>
    <row r="301" spans="1:27" ht="15.6">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row>
    <row r="302" spans="1:27" ht="15.6">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row>
    <row r="303" spans="1:27" ht="15.6">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row>
    <row r="304" spans="1:27" ht="15.6">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row>
    <row r="305" spans="1:27" ht="15.6">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row>
    <row r="306" spans="1:27" ht="15.6">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row>
    <row r="307" spans="1:27" ht="15.6">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row>
    <row r="308" spans="1:27" ht="15.6">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row>
    <row r="309" spans="1:27" ht="15.6">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row>
    <row r="310" spans="1:27" ht="15.6">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row>
    <row r="311" spans="1:27" ht="15.6">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row>
    <row r="312" spans="1:27" ht="15.6">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row>
    <row r="313" spans="1:27" ht="15.6">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row>
    <row r="314" spans="1:27" ht="15.6">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row>
    <row r="315" spans="1:27" ht="15.6">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row>
    <row r="316" spans="1:27" ht="15.6">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row>
    <row r="317" spans="1:27" ht="15.6">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row>
    <row r="318" spans="1:27" ht="15.6">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row>
    <row r="319" spans="1:27" ht="15.6">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row>
    <row r="320" spans="1:27" ht="15.6">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row>
    <row r="321" spans="1:27" ht="15.6">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row>
    <row r="322" spans="1:27" ht="15.6">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row>
    <row r="323" spans="1:27" ht="15.6">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row>
    <row r="324" spans="1:27" ht="15.6">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row>
    <row r="325" spans="1:27" ht="15.6">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row>
    <row r="326" spans="1:27" ht="15.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row>
    <row r="327" spans="1:27" ht="15.6">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row>
    <row r="328" spans="1:27" ht="15.6">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row>
    <row r="329" spans="1:27" ht="15.6">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row>
    <row r="330" spans="1:27" ht="15.6">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row>
    <row r="331" spans="1:27" ht="15.6">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row>
    <row r="332" spans="1:27" ht="15.6">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row>
    <row r="333" spans="1:27" ht="15.6">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row>
    <row r="334" spans="1:27" ht="15.6">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row>
    <row r="335" spans="1:27" ht="15.6">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row>
    <row r="336" spans="1:27" ht="15.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row>
    <row r="337" spans="1:27" ht="15.6">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row>
    <row r="338" spans="1:27" ht="15.6">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row>
    <row r="339" spans="1:27" ht="15.6">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row>
    <row r="340" spans="1:27" ht="15.6">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row>
    <row r="341" spans="1:27" ht="15.6">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row>
    <row r="342" spans="1:27" ht="15.6">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row>
    <row r="343" spans="1:27" ht="15.6">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row>
    <row r="344" spans="1:27" ht="15.6">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row>
    <row r="345" spans="1:27" ht="15.6">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row>
    <row r="346" spans="1:27" ht="15.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row>
    <row r="347" spans="1:27" ht="15.6">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row>
    <row r="348" spans="1:27" ht="15.6">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row>
    <row r="349" spans="1:27" ht="15.6">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row>
    <row r="350" spans="1:27" ht="15.6">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row>
    <row r="351" spans="1:27" ht="15.6">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row>
    <row r="352" spans="1:27" ht="15.6">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row>
    <row r="353" spans="1:27" ht="15.6">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row>
    <row r="354" spans="1:27" ht="15.6">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row>
    <row r="355" spans="1:27" ht="15.6">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row>
    <row r="356" spans="1:27" ht="15.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row>
    <row r="357" spans="1:27" ht="15.6">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row>
    <row r="358" spans="1:27" ht="15.6">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row>
    <row r="359" spans="1:27" ht="15.6">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row>
    <row r="360" spans="1:27" ht="15.6">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row>
    <row r="361" spans="1:27" ht="15.6">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row>
    <row r="362" spans="1:27" ht="15.6">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row>
    <row r="363" spans="1:27" ht="15.6">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row>
    <row r="364" spans="1:27" ht="15.6">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row>
    <row r="365" spans="1:27" ht="15.6">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row>
    <row r="366" spans="1:27" ht="15.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row>
    <row r="367" spans="1:27" ht="15.6">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row>
    <row r="368" spans="1:27" ht="15.6">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row>
    <row r="369" spans="1:27" ht="15.6">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row>
    <row r="370" spans="1:27" ht="15.6">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row>
    <row r="371" spans="1:27" ht="15.6">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row>
    <row r="372" spans="1:27" ht="15.6">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row>
    <row r="373" spans="1:27" ht="15.6">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row>
    <row r="374" spans="1:27" ht="15.6">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row>
    <row r="375" spans="1:27" ht="15.6">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row>
    <row r="376" spans="1:27" ht="15.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row>
    <row r="377" spans="1:27" ht="15.6">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row>
    <row r="378" spans="1:27" ht="15.6">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row>
    <row r="379" spans="1:27" ht="15.6">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row>
    <row r="380" spans="1:27" ht="15.6">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row>
    <row r="381" spans="1:27" ht="15.6">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row>
    <row r="382" spans="1:27" ht="15.6">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row>
    <row r="383" spans="1:27" ht="15.6">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row>
    <row r="384" spans="1:27" ht="15.6">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row>
    <row r="385" spans="1:27" ht="15.6">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row>
    <row r="386" spans="1:27" ht="15.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row>
    <row r="387" spans="1:27" ht="15.6">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row>
    <row r="388" spans="1:27" ht="15.6">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row>
    <row r="389" spans="1:27" ht="15.6">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row>
    <row r="390" spans="1:27" ht="15.6">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row>
    <row r="391" spans="1:27" ht="15.6">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row>
    <row r="392" spans="1:27" ht="15.6">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row>
    <row r="393" spans="1:27" ht="15.6">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row>
    <row r="394" spans="1:27" ht="15.6">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row>
    <row r="395" spans="1:27" ht="15.6">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row>
    <row r="396" spans="1:27" ht="15.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row>
    <row r="397" spans="1:27" ht="15.6">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row>
    <row r="398" spans="1:27" ht="15.6">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row>
    <row r="399" spans="1:27" ht="15.6">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row>
    <row r="400" spans="1:27" ht="15.6">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row>
    <row r="401" spans="1:27" ht="15.6">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row>
    <row r="402" spans="1:27" ht="15.6">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row>
    <row r="403" spans="1:27" ht="15.6">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row>
    <row r="404" spans="1:27" ht="15.6">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row>
    <row r="405" spans="1:27" ht="15.6">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row>
    <row r="406" spans="1:27" ht="15.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row>
    <row r="407" spans="1:27" ht="15.6">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row>
    <row r="408" spans="1:27" ht="15.6">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row>
    <row r="409" spans="1:27" ht="15.6">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row>
    <row r="410" spans="1:27" ht="15.6">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row>
    <row r="411" spans="1:27" ht="15.6">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row>
    <row r="412" spans="1:27" ht="15.6">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row>
    <row r="413" spans="1:27" ht="15.6">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row>
    <row r="414" spans="1:27" ht="15.6">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row>
    <row r="415" spans="1:27" ht="15.6">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row>
    <row r="416" spans="1:27" ht="15.6">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row>
    <row r="417" spans="1:27" ht="15.6">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row>
    <row r="418" spans="1:27" ht="15.6">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row>
    <row r="419" spans="1:27" ht="15.6">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row>
    <row r="420" spans="1:27" ht="15.6">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row>
    <row r="421" spans="1:27" ht="15.6">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row>
    <row r="422" spans="1:27" ht="15.6">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row>
    <row r="423" spans="1:27" ht="15.6">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row>
    <row r="424" spans="1:27" ht="15.6">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row>
    <row r="425" spans="1:27" ht="15.6">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row>
    <row r="426" spans="1:27" ht="15.6">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row>
    <row r="427" spans="1:27" ht="15.6">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row>
    <row r="428" spans="1:27" ht="15.6">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row>
    <row r="429" spans="1:27" ht="15.6">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row>
    <row r="430" spans="1:27" ht="15.6">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row>
    <row r="431" spans="1:27" ht="15.6">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row>
    <row r="432" spans="1:27" ht="15.6">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row>
    <row r="433" spans="1:27" ht="15.6">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row>
    <row r="434" spans="1:27" ht="15.6">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row>
    <row r="435" spans="1:27" ht="15.6">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row>
    <row r="436" spans="1:27" ht="15.6">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row>
    <row r="437" spans="1:27" ht="15.6">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row>
    <row r="438" spans="1:27" ht="15.6">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row>
    <row r="439" spans="1:27" ht="15.6">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row>
    <row r="440" spans="1:27" ht="15.6">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row>
    <row r="441" spans="1:27" ht="15.6">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row>
    <row r="442" spans="1:27" ht="15.6">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row>
    <row r="443" spans="1:27" ht="15.6">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row>
    <row r="444" spans="1:27" ht="15.6">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row>
    <row r="445" spans="1:27" ht="15.6">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row>
    <row r="446" spans="1:27" ht="15.6">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row>
    <row r="447" spans="1:27" ht="15.6">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row>
    <row r="448" spans="1:27" ht="15.6">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c r="AA448" s="77"/>
    </row>
    <row r="449" spans="1:27" ht="15.6">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c r="AA449" s="77"/>
    </row>
    <row r="450" spans="1:27" ht="15.6">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c r="AA450" s="77"/>
    </row>
    <row r="451" spans="1:27" ht="15.6">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c r="AA451" s="77"/>
    </row>
    <row r="452" spans="1:27" ht="15.6">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c r="AA452" s="77"/>
    </row>
    <row r="453" spans="1:27" ht="15.6">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c r="AA453" s="77"/>
    </row>
    <row r="454" spans="1:27" ht="15.6">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c r="AA454" s="77"/>
    </row>
    <row r="455" spans="1:27" ht="15.6">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c r="AA455" s="77"/>
    </row>
    <row r="456" spans="1:27" ht="15.6">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c r="AA456" s="77"/>
    </row>
    <row r="457" spans="1:27" ht="15.6">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c r="AA457" s="77"/>
    </row>
    <row r="458" spans="1:27" ht="15.6">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c r="AA458" s="77"/>
    </row>
    <row r="459" spans="1:27" ht="15.6">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c r="AA459" s="77"/>
    </row>
    <row r="460" spans="1:27" ht="15.6">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c r="AA460" s="77"/>
    </row>
    <row r="461" spans="1:27" ht="15.6">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c r="AA461" s="77"/>
    </row>
    <row r="462" spans="1:27" ht="15.6">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c r="AA462" s="77"/>
    </row>
    <row r="463" spans="1:27" ht="15.6">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c r="AA463" s="77"/>
    </row>
    <row r="464" spans="1:27" ht="15.6">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c r="AA464" s="77"/>
    </row>
    <row r="465" spans="1:27" ht="15.6">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c r="AA465" s="77"/>
    </row>
    <row r="466" spans="1:27" ht="15.6">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c r="AA466" s="77"/>
    </row>
    <row r="467" spans="1:27" ht="15.6">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c r="AA467" s="77"/>
    </row>
    <row r="468" spans="1:27" ht="15.6">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c r="AA468" s="77"/>
    </row>
    <row r="469" spans="1:27" ht="15.6">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c r="AA469" s="77"/>
    </row>
    <row r="470" spans="1:27" ht="15.6">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c r="AA470" s="77"/>
    </row>
    <row r="471" spans="1:27" ht="15.6">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c r="AA471" s="77"/>
    </row>
    <row r="472" spans="1:27" ht="15.6">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c r="AA472" s="77"/>
    </row>
    <row r="473" spans="1:27" ht="15.6">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c r="AA473" s="77"/>
    </row>
    <row r="474" spans="1:27" ht="15.6">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c r="AA474" s="77"/>
    </row>
    <row r="475" spans="1:27" ht="15.6">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c r="AA475" s="77"/>
    </row>
    <row r="476" spans="1:27" ht="15.6">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c r="AA476" s="77"/>
    </row>
    <row r="477" spans="1:27" ht="15.6">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c r="AA477" s="77"/>
    </row>
    <row r="478" spans="1:27" ht="15.6">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c r="AA478" s="77"/>
    </row>
    <row r="479" spans="1:27" ht="15.6">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c r="AA479" s="77"/>
    </row>
    <row r="480" spans="1:27" ht="15.6">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c r="AA480" s="77"/>
    </row>
    <row r="481" spans="1:27" ht="15.6">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c r="AA481" s="77"/>
    </row>
    <row r="482" spans="1:27" ht="15.6">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c r="AA482" s="77"/>
    </row>
    <row r="483" spans="1:27" ht="15.6">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c r="AA483" s="77"/>
    </row>
    <row r="484" spans="1:27" ht="15.6">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c r="AA484" s="77"/>
    </row>
    <row r="485" spans="1:27" ht="15.6">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c r="AA485" s="77"/>
    </row>
    <row r="486" spans="1:27" ht="15.6">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c r="AA486" s="77"/>
    </row>
    <row r="487" spans="1:27" ht="15.6">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c r="AA487" s="77"/>
    </row>
    <row r="488" spans="1:27" ht="15.6">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c r="AA488" s="77"/>
    </row>
    <row r="489" spans="1:27" ht="15.6">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c r="AA489" s="77"/>
    </row>
    <row r="490" spans="1:27" ht="15.6">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c r="AA490" s="77"/>
    </row>
    <row r="491" spans="1:27" ht="15.6">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c r="AA491" s="77"/>
    </row>
    <row r="492" spans="1:27" ht="15.6">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c r="AA492" s="77"/>
    </row>
    <row r="493" spans="1:27" ht="15.6">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row>
    <row r="494" spans="1:27" ht="15.6">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c r="AA494" s="77"/>
    </row>
    <row r="495" spans="1:27" ht="15.6">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c r="AA495" s="77"/>
    </row>
    <row r="496" spans="1:27" ht="15.6">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c r="AA496" s="77"/>
    </row>
    <row r="497" spans="1:27" ht="15.6">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c r="AA497" s="77"/>
    </row>
    <row r="498" spans="1:27" ht="15.6">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c r="AA498" s="77"/>
    </row>
    <row r="499" spans="1:27" ht="15.6">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c r="AA499" s="77"/>
    </row>
    <row r="500" spans="1:27" ht="15.6">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c r="AA500" s="77"/>
    </row>
    <row r="501" spans="1:27" ht="15.6">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c r="AA501" s="77"/>
    </row>
    <row r="502" spans="1:27" ht="15.6">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c r="AA502" s="77"/>
    </row>
    <row r="503" spans="1:27" ht="15.6">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c r="AA503" s="77"/>
    </row>
    <row r="504" spans="1:27" ht="15.6">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row>
    <row r="505" spans="1:27" ht="15.6">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c r="AA505" s="77"/>
    </row>
    <row r="506" spans="1:27" ht="15.6">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c r="AA506" s="77"/>
    </row>
    <row r="507" spans="1:27" ht="15.6">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c r="AA507" s="77"/>
    </row>
    <row r="508" spans="1:27" ht="15.6">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c r="AA508" s="77"/>
    </row>
    <row r="509" spans="1:27" ht="15.6">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c r="AA509" s="77"/>
    </row>
    <row r="510" spans="1:27" ht="15.6">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c r="AA510" s="77"/>
    </row>
    <row r="511" spans="1:27" ht="15.6">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c r="AA511" s="77"/>
    </row>
    <row r="512" spans="1:27" ht="15.6">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c r="AA512" s="77"/>
    </row>
    <row r="513" spans="1:27" ht="15.6">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c r="AA513" s="77"/>
    </row>
    <row r="514" spans="1:27" ht="15.6">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c r="AA514" s="77"/>
    </row>
    <row r="515" spans="1:27" ht="15.6">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c r="AA515" s="77"/>
    </row>
    <row r="516" spans="1:27" ht="15.6">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c r="AA516" s="77"/>
    </row>
    <row r="517" spans="1:27" ht="15.6">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c r="AA517" s="77"/>
    </row>
    <row r="518" spans="1:27" ht="15.6">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c r="AA518" s="77"/>
    </row>
    <row r="519" spans="1:27" ht="15.6">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c r="AA519" s="77"/>
    </row>
    <row r="520" spans="1:27" ht="15.6">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c r="AA520" s="77"/>
    </row>
    <row r="521" spans="1:27" ht="15.6">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c r="AA521" s="77"/>
    </row>
    <row r="522" spans="1:27" ht="15.6">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c r="AA522" s="77"/>
    </row>
    <row r="523" spans="1:27" ht="15.6">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c r="AA523" s="77"/>
    </row>
    <row r="524" spans="1:27" ht="15.6">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c r="AA524" s="77"/>
    </row>
    <row r="525" spans="1:27" ht="15.6">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c r="AA525" s="77"/>
    </row>
    <row r="526" spans="1:27" ht="15.6">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c r="AA526" s="77"/>
    </row>
    <row r="527" spans="1:27" ht="15.6">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c r="AA527" s="77"/>
    </row>
    <row r="528" spans="1:27" ht="15.6">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c r="AA528" s="77"/>
    </row>
    <row r="529" spans="1:27" ht="15.6">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c r="AA529" s="77"/>
    </row>
    <row r="530" spans="1:27" ht="15.6">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c r="AA530" s="77"/>
    </row>
    <row r="531" spans="1:27" ht="15.6">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c r="AA531" s="77"/>
    </row>
    <row r="532" spans="1:27" ht="15.6">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c r="AA532" s="77"/>
    </row>
    <row r="533" spans="1:27" ht="15.6">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c r="AA533" s="77"/>
    </row>
    <row r="534" spans="1:27" ht="15.6">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c r="AA534" s="77"/>
    </row>
    <row r="535" spans="1:27" ht="15.6">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c r="AA535" s="77"/>
    </row>
    <row r="536" spans="1:27" ht="15.6">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c r="AA536" s="77"/>
    </row>
    <row r="537" spans="1:27" ht="15.6">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c r="AA537" s="77"/>
    </row>
    <row r="538" spans="1:27" ht="15.6">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c r="AA538" s="77"/>
    </row>
    <row r="539" spans="1:27" ht="15.6">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c r="AA539" s="77"/>
    </row>
    <row r="540" spans="1:27" ht="15.6">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c r="AA540" s="77"/>
    </row>
    <row r="541" spans="1:27" ht="15.6">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c r="AA541" s="77"/>
    </row>
    <row r="542" spans="1:27" ht="15.6">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c r="AA542" s="77"/>
    </row>
    <row r="543" spans="1:27" ht="15.6">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c r="AA543" s="77"/>
    </row>
    <row r="544" spans="1:27" ht="15.6">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c r="AA544" s="77"/>
    </row>
    <row r="545" spans="1:27" ht="15.6">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c r="AA545" s="77"/>
    </row>
    <row r="546" spans="1:27" ht="15.6">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c r="AA546" s="77"/>
    </row>
    <row r="547" spans="1:27" ht="15.6">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c r="AA547" s="77"/>
    </row>
    <row r="548" spans="1:27" ht="15.6">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c r="AA548" s="77"/>
    </row>
    <row r="549" spans="1:27" ht="15.6">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c r="AA549" s="77"/>
    </row>
    <row r="550" spans="1:27" ht="15.6">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c r="AA550" s="77"/>
    </row>
    <row r="551" spans="1:27" ht="15.6">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c r="AA551" s="77"/>
    </row>
    <row r="552" spans="1:27" ht="15.6">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c r="AA552" s="77"/>
    </row>
    <row r="553" spans="1:27" ht="15.6">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c r="AA553" s="77"/>
    </row>
    <row r="554" spans="1:27" ht="15.6">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c r="AA554" s="77"/>
    </row>
    <row r="555" spans="1:27" ht="15.6">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c r="AA555" s="77"/>
    </row>
    <row r="556" spans="1:27" ht="15.6">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c r="AA556" s="77"/>
    </row>
    <row r="557" spans="1:27" ht="15.6">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c r="AA557" s="77"/>
    </row>
    <row r="558" spans="1:27" ht="15.6">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c r="AA558" s="77"/>
    </row>
    <row r="559" spans="1:27" ht="15.6">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c r="AA559" s="77"/>
    </row>
    <row r="560" spans="1:27" ht="15.6">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c r="AA560" s="77"/>
    </row>
    <row r="561" spans="1:27" ht="15.6">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c r="AA561" s="77"/>
    </row>
    <row r="562" spans="1:27" ht="15.6">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c r="AA562" s="77"/>
    </row>
    <row r="563" spans="1:27" ht="15.6">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c r="AA563" s="77"/>
    </row>
    <row r="564" spans="1:27" ht="15.6">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c r="AA564" s="77"/>
    </row>
    <row r="565" spans="1:27" ht="15.6">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c r="AA565" s="77"/>
    </row>
    <row r="566" spans="1:27" ht="15.6">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c r="AA566" s="77"/>
    </row>
    <row r="567" spans="1:27" ht="15.6">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c r="AA567" s="77"/>
    </row>
    <row r="568" spans="1:27" ht="15.6">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c r="AA568" s="77"/>
    </row>
    <row r="569" spans="1:27" ht="15.6">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c r="AA569" s="77"/>
    </row>
    <row r="570" spans="1:27" ht="15.6">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c r="AA570" s="77"/>
    </row>
    <row r="571" spans="1:27" ht="15.6">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c r="AA571" s="77"/>
    </row>
    <row r="572" spans="1:27" ht="15.6">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c r="AA572" s="77"/>
    </row>
    <row r="573" spans="1:27" ht="15.6">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c r="AA573" s="77"/>
    </row>
    <row r="574" spans="1:27" ht="15.6">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c r="AA574" s="77"/>
    </row>
    <row r="575" spans="1:27" ht="15.6">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c r="AA575" s="77"/>
    </row>
    <row r="576" spans="1:27" ht="15.6">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c r="AA576" s="77"/>
    </row>
    <row r="577" spans="1:27" ht="15.6">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c r="AA577" s="77"/>
    </row>
    <row r="578" spans="1:27" ht="15.6">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c r="AA578" s="77"/>
    </row>
    <row r="579" spans="1:27" ht="15.6">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c r="AA579" s="77"/>
    </row>
    <row r="580" spans="1:27" ht="15.6">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c r="AA580" s="77"/>
    </row>
    <row r="581" spans="1:27" ht="15.6">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c r="AA581" s="77"/>
    </row>
    <row r="582" spans="1:27" ht="15.6">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c r="AA582" s="77"/>
    </row>
    <row r="583" spans="1:27" ht="15.6">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c r="AA583" s="77"/>
    </row>
    <row r="584" spans="1:27" ht="15.6">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c r="AA584" s="77"/>
    </row>
    <row r="585" spans="1:27" ht="15.6">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c r="AA585" s="77"/>
    </row>
    <row r="586" spans="1:27" ht="15.6">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row>
    <row r="587" spans="1:27" ht="15.6">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c r="AA587" s="77"/>
    </row>
    <row r="588" spans="1:27" ht="15.6">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c r="AA588" s="77"/>
    </row>
    <row r="589" spans="1:27" ht="15.6">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c r="AA589" s="77"/>
    </row>
    <row r="590" spans="1:27" ht="15.6">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c r="AA590" s="77"/>
    </row>
    <row r="591" spans="1:27" ht="15.6">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c r="AA591" s="77"/>
    </row>
    <row r="592" spans="1:27" ht="15.6">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c r="AA592" s="77"/>
    </row>
    <row r="593" spans="1:27" ht="15.6">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c r="AA593" s="77"/>
    </row>
    <row r="594" spans="1:27" ht="15.6">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c r="AA594" s="77"/>
    </row>
    <row r="595" spans="1:27" ht="15.6">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c r="AA595" s="77"/>
    </row>
    <row r="596" spans="1:27" ht="15.6">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c r="AA596" s="77"/>
    </row>
    <row r="597" spans="1:27" ht="15.6">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c r="AA597" s="77"/>
    </row>
    <row r="598" spans="1:27" ht="15.6">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c r="AA598" s="77"/>
    </row>
    <row r="599" spans="1:27" ht="15.6">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c r="AA599" s="77"/>
    </row>
    <row r="600" spans="1:27" ht="15.6">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c r="AA600" s="77"/>
    </row>
    <row r="601" spans="1:27" ht="15.6">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c r="AA601" s="77"/>
    </row>
    <row r="602" spans="1:27" ht="15.6">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c r="AA602" s="77"/>
    </row>
    <row r="603" spans="1:27" ht="15.6">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row>
    <row r="604" spans="1:27" ht="15.6">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c r="AA604" s="77"/>
    </row>
    <row r="605" spans="1:27" ht="15.6">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c r="AA605" s="77"/>
    </row>
    <row r="606" spans="1:27" ht="15.6">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c r="AA606" s="77"/>
    </row>
    <row r="607" spans="1:27" ht="15.6">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c r="AA607" s="77"/>
    </row>
    <row r="608" spans="1:27" ht="15.6">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c r="AA608" s="77"/>
    </row>
    <row r="609" spans="1:27" ht="15.6">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c r="AA609" s="77"/>
    </row>
    <row r="610" spans="1:27" ht="15.6">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c r="AA610" s="77"/>
    </row>
    <row r="611" spans="1:27" ht="15.6">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c r="AA611" s="77"/>
    </row>
    <row r="612" spans="1:27" ht="15.6">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c r="AA612" s="77"/>
    </row>
    <row r="613" spans="1:27" ht="15.6">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c r="AA613" s="77"/>
    </row>
    <row r="614" spans="1:27" ht="15.6">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c r="AA614" s="77"/>
    </row>
    <row r="615" spans="1:27" ht="15.6">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c r="AA615" s="77"/>
    </row>
    <row r="616" spans="1:27" ht="15.6">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c r="AA616" s="77"/>
    </row>
    <row r="617" spans="1:27" ht="15.6">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c r="AA617" s="77"/>
    </row>
    <row r="618" spans="1:27" ht="15.6">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c r="AA618" s="77"/>
    </row>
    <row r="619" spans="1:27" ht="15.6">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c r="AA619" s="77"/>
    </row>
    <row r="620" spans="1:27" ht="15.6">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c r="AA620" s="77"/>
    </row>
    <row r="621" spans="1:27" ht="15.6">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c r="AA621" s="77"/>
    </row>
    <row r="622" spans="1:27" ht="15.6">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c r="AA622" s="77"/>
    </row>
    <row r="623" spans="1:27" ht="15.6">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c r="AA623" s="77"/>
    </row>
    <row r="624" spans="1:27" ht="15.6">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c r="AA624" s="77"/>
    </row>
    <row r="625" spans="1:27" ht="15.6">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c r="AA625" s="77"/>
    </row>
    <row r="626" spans="1:27" ht="15.6">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c r="AA626" s="77"/>
    </row>
    <row r="627" spans="1:27" ht="15.6">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c r="AA627" s="77"/>
    </row>
    <row r="628" spans="1:27" ht="15.6">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c r="AA628" s="77"/>
    </row>
    <row r="629" spans="1:27" ht="15.6">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c r="AA629" s="77"/>
    </row>
    <row r="630" spans="1:27" ht="15.6">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c r="AA630" s="77"/>
    </row>
    <row r="631" spans="1:27" ht="15.6">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c r="AA631" s="77"/>
    </row>
    <row r="632" spans="1:27" ht="15.6">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c r="AA632" s="77"/>
    </row>
    <row r="633" spans="1:27" ht="15.6">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c r="AA633" s="77"/>
    </row>
    <row r="634" spans="1:27" ht="15.6">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c r="AA634" s="77"/>
    </row>
    <row r="635" spans="1:27" ht="15.6">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c r="AA635" s="77"/>
    </row>
    <row r="636" spans="1:27" ht="15.6">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c r="AA636" s="77"/>
    </row>
    <row r="637" spans="1:27" ht="15.6">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c r="AA637" s="77"/>
    </row>
    <row r="638" spans="1:27" ht="15.6">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c r="AA638" s="77"/>
    </row>
    <row r="639" spans="1:27" ht="15.6">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c r="AA639" s="77"/>
    </row>
    <row r="640" spans="1:27" ht="15.6">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c r="AA640" s="77"/>
    </row>
    <row r="641" spans="1:27" ht="15.6">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c r="AA641" s="77"/>
    </row>
    <row r="642" spans="1:27" ht="15.6">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c r="AA642" s="77"/>
    </row>
    <row r="643" spans="1:27" ht="15.6">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c r="AA643" s="77"/>
    </row>
    <row r="644" spans="1:27" ht="15.6">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c r="AA644" s="77"/>
    </row>
    <row r="645" spans="1:27" ht="15.6">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c r="AA645" s="77"/>
    </row>
    <row r="646" spans="1:27" ht="15.6">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c r="AA646" s="77"/>
    </row>
    <row r="647" spans="1:27" ht="15.6">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c r="AA647" s="77"/>
    </row>
    <row r="648" spans="1:27" ht="15.6">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c r="AA648" s="77"/>
    </row>
    <row r="649" spans="1:27" ht="15.6">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c r="AA649" s="77"/>
    </row>
    <row r="650" spans="1:27" ht="15.6">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c r="AA650" s="77"/>
    </row>
    <row r="651" spans="1:27" ht="15.6">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c r="AA651" s="77"/>
    </row>
    <row r="652" spans="1:27" ht="15.6">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c r="AA652" s="77"/>
    </row>
    <row r="653" spans="1:27" ht="15.6">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c r="AA653" s="77"/>
    </row>
    <row r="654" spans="1:27" ht="15.6">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c r="AA654" s="77"/>
    </row>
    <row r="655" spans="1:27" ht="15.6">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c r="AA655" s="77"/>
    </row>
    <row r="656" spans="1:27" ht="15.6">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c r="AA656" s="77"/>
    </row>
    <row r="657" spans="1:27" ht="15.6">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c r="AA657" s="77"/>
    </row>
    <row r="658" spans="1:27" ht="15.6">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c r="AA658" s="77"/>
    </row>
    <row r="659" spans="1:27" ht="15.6">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c r="AA659" s="77"/>
    </row>
    <row r="660" spans="1:27" ht="15.6">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c r="AA660" s="77"/>
    </row>
    <row r="661" spans="1:27" ht="15.6">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c r="AA661" s="77"/>
    </row>
    <row r="662" spans="1:27" ht="15.6">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c r="AA662" s="77"/>
    </row>
    <row r="663" spans="1:27" ht="15.6">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c r="AA663" s="77"/>
    </row>
    <row r="664" spans="1:27" ht="15.6">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c r="AA664" s="77"/>
    </row>
    <row r="665" spans="1:27" ht="15.6">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c r="AA665" s="77"/>
    </row>
    <row r="666" spans="1:27" ht="15.6">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c r="AA666" s="77"/>
    </row>
    <row r="667" spans="1:27" ht="15.6">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c r="AA667" s="77"/>
    </row>
    <row r="668" spans="1:27" ht="15.6">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c r="AA668" s="77"/>
    </row>
    <row r="669" spans="1:27" ht="15.6">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c r="AA669" s="77"/>
    </row>
    <row r="670" spans="1:27" ht="15.6">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c r="AA670" s="77"/>
    </row>
    <row r="671" spans="1:27" ht="15.6">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c r="AA671" s="77"/>
    </row>
    <row r="672" spans="1:27" ht="15.6">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c r="AA672" s="77"/>
    </row>
    <row r="673" spans="1:27" ht="15.6">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c r="AA673" s="77"/>
    </row>
    <row r="674" spans="1:27" ht="15.6">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c r="AA674" s="77"/>
    </row>
    <row r="675" spans="1:27" ht="15.6">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c r="AA675" s="77"/>
    </row>
    <row r="676" spans="1:27" ht="15.6">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c r="AA676" s="77"/>
    </row>
    <row r="677" spans="1:27" ht="15.6">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c r="AA677" s="77"/>
    </row>
    <row r="678" spans="1:27" ht="15.6">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c r="AA678" s="77"/>
    </row>
    <row r="679" spans="1:27" ht="15.6">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c r="AA679" s="77"/>
    </row>
    <row r="680" spans="1:27" ht="15.6">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c r="AA680" s="77"/>
    </row>
    <row r="681" spans="1:27" ht="15.6">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c r="AA681" s="77"/>
    </row>
    <row r="682" spans="1:27" ht="15.6">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c r="AA682" s="77"/>
    </row>
    <row r="683" spans="1:27" ht="15.6">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c r="AA683" s="77"/>
    </row>
    <row r="684" spans="1:27" ht="15.6">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c r="AA684" s="77"/>
    </row>
    <row r="685" spans="1:27" ht="15.6">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row>
    <row r="686" spans="1:27" ht="15.6">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c r="AA686" s="77"/>
    </row>
    <row r="687" spans="1:27" ht="15.6">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c r="AA687" s="77"/>
    </row>
    <row r="688" spans="1:27" ht="15.6">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c r="AA688" s="77"/>
    </row>
    <row r="689" spans="1:27" ht="15.6">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c r="AA689" s="77"/>
    </row>
    <row r="690" spans="1:27" ht="15.6">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c r="AA690" s="77"/>
    </row>
    <row r="691" spans="1:27" ht="15.6">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c r="AA691" s="77"/>
    </row>
    <row r="692" spans="1:27" ht="15.6">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c r="AA692" s="77"/>
    </row>
    <row r="693" spans="1:27" ht="15.6">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c r="AA693" s="77"/>
    </row>
    <row r="694" spans="1:27" ht="15.6">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c r="AA694" s="77"/>
    </row>
    <row r="695" spans="1:27" ht="15.6">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c r="AA695" s="77"/>
    </row>
    <row r="696" spans="1:27" ht="15.6">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c r="AA696" s="77"/>
    </row>
    <row r="697" spans="1:27" ht="15.6">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c r="AA697" s="77"/>
    </row>
    <row r="698" spans="1:27" ht="15.6">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c r="AA698" s="77"/>
    </row>
    <row r="699" spans="1:27" ht="15.6">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c r="AA699" s="77"/>
    </row>
    <row r="700" spans="1:27" ht="15.6">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c r="AA700" s="77"/>
    </row>
    <row r="701" spans="1:27" ht="15.6">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c r="AA701" s="77"/>
    </row>
    <row r="702" spans="1:27" ht="15.6">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c r="AA702" s="77"/>
    </row>
    <row r="703" spans="1:27" ht="15.6">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c r="AA703" s="77"/>
    </row>
    <row r="704" spans="1:27" ht="15.6">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c r="AA704" s="77"/>
    </row>
    <row r="705" spans="1:27" ht="15.6">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c r="AA705" s="77"/>
    </row>
    <row r="706" spans="1:27" ht="15.6">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c r="AA706" s="77"/>
    </row>
    <row r="707" spans="1:27" ht="15.6">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c r="AA707" s="77"/>
    </row>
    <row r="708" spans="1:27" ht="15.6">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c r="AA708" s="77"/>
    </row>
    <row r="709" spans="1:27" ht="15.6">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c r="AA709" s="77"/>
    </row>
    <row r="710" spans="1:27" ht="15.6">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c r="AA710" s="77"/>
    </row>
    <row r="711" spans="1:27" ht="15.6">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c r="AA711" s="77"/>
    </row>
    <row r="712" spans="1:27" ht="15.6">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c r="AA712" s="77"/>
    </row>
    <row r="713" spans="1:27" ht="15.6">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c r="AA713" s="77"/>
    </row>
    <row r="714" spans="1:27" ht="15.6">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c r="AA714" s="77"/>
    </row>
    <row r="715" spans="1:27" ht="15.6">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c r="AA715" s="77"/>
    </row>
    <row r="716" spans="1:27" ht="15.6">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c r="AA716" s="77"/>
    </row>
    <row r="717" spans="1:27" ht="15.6">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c r="AA717" s="77"/>
    </row>
    <row r="718" spans="1:27" ht="15.6">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c r="AA718" s="77"/>
    </row>
    <row r="719" spans="1:27" ht="15.6">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c r="AA719" s="77"/>
    </row>
    <row r="720" spans="1:27" ht="15.6">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c r="AA720" s="77"/>
    </row>
    <row r="721" spans="1:27" ht="15.6">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c r="AA721" s="77"/>
    </row>
    <row r="722" spans="1:27" ht="15.6">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c r="AA722" s="77"/>
    </row>
    <row r="723" spans="1:27" ht="15.6">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c r="AA723" s="77"/>
    </row>
    <row r="724" spans="1:27" ht="15.6">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c r="AA724" s="77"/>
    </row>
    <row r="725" spans="1:27" ht="15.6">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c r="AA725" s="77"/>
    </row>
    <row r="726" spans="1:27" ht="15.6">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c r="AA726" s="77"/>
    </row>
    <row r="727" spans="1:27" ht="15.6">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c r="AA727" s="77"/>
    </row>
    <row r="728" spans="1:27" ht="15.6">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c r="AA728" s="77"/>
    </row>
    <row r="729" spans="1:27" ht="15.6">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c r="AA729" s="77"/>
    </row>
    <row r="730" spans="1:27" ht="15.6">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c r="AA730" s="77"/>
    </row>
    <row r="731" spans="1:27" ht="15.6">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c r="AA731" s="77"/>
    </row>
    <row r="732" spans="1:27" ht="15.6">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c r="AA732" s="77"/>
    </row>
    <row r="733" spans="1:27" ht="15.6">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c r="AA733" s="77"/>
    </row>
    <row r="734" spans="1:27" ht="15.6">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c r="AA734" s="77"/>
    </row>
    <row r="735" spans="1:27" ht="15.6">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c r="AA735" s="77"/>
    </row>
    <row r="736" spans="1:27" ht="15.6">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c r="AA736" s="77"/>
    </row>
    <row r="737" spans="1:27" ht="15.6">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c r="AA737" s="77"/>
    </row>
    <row r="738" spans="1:27" ht="15.6">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c r="AA738" s="77"/>
    </row>
    <row r="739" spans="1:27" ht="15.6">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c r="AA739" s="77"/>
    </row>
    <row r="740" spans="1:27" ht="15.6">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c r="AA740" s="77"/>
    </row>
    <row r="741" spans="1:27" ht="15.6">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c r="AA741" s="77"/>
    </row>
    <row r="742" spans="1:27" ht="15.6">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c r="AA742" s="77"/>
    </row>
    <row r="743" spans="1:27" ht="15.6">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c r="AA743" s="77"/>
    </row>
    <row r="744" spans="1:27" ht="15.6">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c r="AA744" s="77"/>
    </row>
    <row r="745" spans="1:27" ht="15.6">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c r="AA745" s="77"/>
    </row>
    <row r="746" spans="1:27" ht="15.6">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c r="AA746" s="77"/>
    </row>
    <row r="747" spans="1:27" ht="15.6">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c r="AA747" s="77"/>
    </row>
    <row r="748" spans="1:27" ht="15.6">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c r="AA748" s="77"/>
    </row>
    <row r="749" spans="1:27" ht="15.6">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c r="AA749" s="77"/>
    </row>
    <row r="750" spans="1:27" ht="15.6">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c r="AA750" s="77"/>
    </row>
    <row r="751" spans="1:27" ht="15.6">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c r="AA751" s="77"/>
    </row>
    <row r="752" spans="1:27" ht="15.6">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c r="AA752" s="77"/>
    </row>
    <row r="753" spans="1:27" ht="15.6">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c r="AA753" s="77"/>
    </row>
    <row r="754" spans="1:27" ht="15.6">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c r="AA754" s="77"/>
    </row>
    <row r="755" spans="1:27" ht="15.6">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c r="AA755" s="77"/>
    </row>
    <row r="756" spans="1:27" ht="15.6">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c r="AA756" s="77"/>
    </row>
    <row r="757" spans="1:27" ht="15.6">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c r="AA757" s="77"/>
    </row>
    <row r="758" spans="1:27" ht="15.6">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c r="AA758" s="77"/>
    </row>
    <row r="759" spans="1:27" ht="15.6">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c r="AA759" s="77"/>
    </row>
    <row r="760" spans="1:27" ht="15.6">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c r="AA760" s="77"/>
    </row>
    <row r="761" spans="1:27" ht="15.6">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c r="AA761" s="77"/>
    </row>
    <row r="762" spans="1:27" ht="15.6">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c r="AA762" s="77"/>
    </row>
    <row r="763" spans="1:27" ht="15.6">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c r="AA763" s="77"/>
    </row>
    <row r="764" spans="1:27" ht="15.6">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c r="AA764" s="77"/>
    </row>
    <row r="765" spans="1:27" ht="15.6">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c r="AA765" s="77"/>
    </row>
    <row r="766" spans="1:27" ht="15.6">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c r="AA766" s="77"/>
    </row>
    <row r="767" spans="1:27" ht="15.6">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c r="AA767" s="77"/>
    </row>
    <row r="768" spans="1:27" ht="15.6">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c r="AA768" s="77"/>
    </row>
    <row r="769" spans="1:27" ht="15.6">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c r="AA769" s="77"/>
    </row>
    <row r="770" spans="1:27" ht="15.6">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c r="AA770" s="77"/>
    </row>
    <row r="771" spans="1:27" ht="15.6">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c r="AA771" s="77"/>
    </row>
    <row r="772" spans="1:27" ht="15.6">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c r="AA772" s="77"/>
    </row>
    <row r="773" spans="1:27" ht="15.6">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c r="AA773" s="77"/>
    </row>
    <row r="774" spans="1:27" ht="15.6">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c r="AA774" s="77"/>
    </row>
    <row r="775" spans="1:27" ht="15.6">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c r="AA775" s="77"/>
    </row>
    <row r="776" spans="1:27" ht="15.6">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c r="AA776" s="77"/>
    </row>
    <row r="777" spans="1:27" ht="15.6">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c r="AA777" s="77"/>
    </row>
    <row r="778" spans="1:27" ht="15.6">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c r="AA778" s="77"/>
    </row>
    <row r="779" spans="1:27" ht="15.6">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c r="AA779" s="77"/>
    </row>
    <row r="780" spans="1:27" ht="15.6">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c r="AA780" s="77"/>
    </row>
    <row r="781" spans="1:27" ht="15.6">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c r="AA781" s="77"/>
    </row>
    <row r="782" spans="1:27" ht="15.6">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c r="AA782" s="77"/>
    </row>
    <row r="783" spans="1:27" ht="15.6">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c r="AA783" s="77"/>
    </row>
    <row r="784" spans="1:27" ht="15.6">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c r="AA784" s="77"/>
    </row>
    <row r="785" spans="1:27" ht="15.6">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c r="AA785" s="77"/>
    </row>
    <row r="786" spans="1:27" ht="15.6">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c r="AA786" s="77"/>
    </row>
    <row r="787" spans="1:27" ht="15.6">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c r="AA787" s="77"/>
    </row>
    <row r="788" spans="1:27" ht="15.6">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c r="AA788" s="77"/>
    </row>
    <row r="789" spans="1:27" ht="15.6">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c r="AA789" s="77"/>
    </row>
    <row r="790" spans="1:27" ht="15.6">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c r="AA790" s="77"/>
    </row>
    <row r="791" spans="1:27" ht="15.6">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c r="AA791" s="77"/>
    </row>
    <row r="792" spans="1:27" ht="15.6">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c r="AA792" s="77"/>
    </row>
    <row r="793" spans="1:27" ht="15.6">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c r="AA793" s="77"/>
    </row>
    <row r="794" spans="1:27" ht="15.6">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c r="AA794" s="77"/>
    </row>
    <row r="795" spans="1:27" ht="15.6">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c r="AA795" s="77"/>
    </row>
    <row r="796" spans="1:27" ht="15.6">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c r="AA796" s="77"/>
    </row>
    <row r="797" spans="1:27" ht="15.6">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c r="AA797" s="77"/>
    </row>
    <row r="798" spans="1:27" ht="15.6">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c r="AA798" s="77"/>
    </row>
    <row r="799" spans="1:27" ht="15.6">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c r="AA799" s="77"/>
    </row>
    <row r="800" spans="1:27" ht="15.6">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c r="AA800" s="77"/>
    </row>
    <row r="801" spans="1:27" ht="15.6">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c r="AA801" s="77"/>
    </row>
    <row r="802" spans="1:27" ht="15.6">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c r="AA802" s="77"/>
    </row>
    <row r="803" spans="1:27" ht="15.6">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c r="AA803" s="77"/>
    </row>
    <row r="804" spans="1:27" ht="15.6">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c r="AA804" s="77"/>
    </row>
    <row r="805" spans="1:27" ht="15.6">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c r="AA805" s="77"/>
    </row>
    <row r="806" spans="1:27" ht="15.6">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c r="AA806" s="77"/>
    </row>
    <row r="807" spans="1:27" ht="15.6">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c r="AA807" s="77"/>
    </row>
    <row r="808" spans="1:27" ht="15.6">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c r="AA808" s="77"/>
    </row>
    <row r="809" spans="1:27" ht="15.6">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c r="AA809" s="77"/>
    </row>
    <row r="810" spans="1:27" ht="15.6">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c r="AA810" s="77"/>
    </row>
    <row r="811" spans="1:27" ht="15.6">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c r="AA811" s="77"/>
    </row>
    <row r="812" spans="1:27" ht="15.6">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c r="AA812" s="77"/>
    </row>
    <row r="813" spans="1:27" ht="15.6">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c r="AA813" s="77"/>
    </row>
    <row r="814" spans="1:27" ht="15.6">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c r="AA814" s="77"/>
    </row>
    <row r="815" spans="1:27" ht="15.6">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c r="AA815" s="77"/>
    </row>
    <row r="816" spans="1:27" ht="15.6">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c r="AA816" s="77"/>
    </row>
    <row r="817" spans="1:27" ht="15.6">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c r="AA817" s="77"/>
    </row>
    <row r="818" spans="1:27" ht="15.6">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c r="AA818" s="77"/>
    </row>
    <row r="819" spans="1:27" ht="15.6">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c r="AA819" s="77"/>
    </row>
    <row r="820" spans="1:27" ht="15.6">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c r="AA820" s="77"/>
    </row>
    <row r="821" spans="1:27" ht="15.6">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c r="AA821" s="77"/>
    </row>
    <row r="822" spans="1:27" ht="15.6">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c r="AA822" s="77"/>
    </row>
    <row r="823" spans="1:27" ht="15.6">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c r="AA823" s="77"/>
    </row>
    <row r="824" spans="1:27" ht="15.6">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c r="AA824" s="77"/>
    </row>
    <row r="825" spans="1:27" ht="15.6">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c r="AA825" s="77"/>
    </row>
    <row r="826" spans="1:27" ht="15.6">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c r="AA826" s="77"/>
    </row>
    <row r="827" spans="1:27" ht="15.6">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c r="AA827" s="77"/>
    </row>
    <row r="828" spans="1:27" ht="15.6">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c r="AA828" s="77"/>
    </row>
    <row r="829" spans="1:27" ht="15.6">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c r="AA829" s="77"/>
    </row>
    <row r="830" spans="1:27" ht="15.6">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c r="AA830" s="77"/>
    </row>
    <row r="831" spans="1:27" ht="15.6">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c r="AA831" s="77"/>
    </row>
    <row r="832" spans="1:27" ht="15.6">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c r="AA832" s="77"/>
    </row>
    <row r="833" spans="1:27" ht="15.6">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c r="AA833" s="77"/>
    </row>
    <row r="834" spans="1:27" ht="15.6">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c r="AA834" s="77"/>
    </row>
    <row r="835" spans="1:27" ht="15.6">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c r="AA835" s="77"/>
    </row>
    <row r="836" spans="1:27" ht="15.6">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c r="AA836" s="77"/>
    </row>
    <row r="837" spans="1:27" ht="15.6">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c r="AA837" s="77"/>
    </row>
    <row r="838" spans="1:27" ht="15.6">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c r="AA838" s="77"/>
    </row>
    <row r="839" spans="1:27" ht="15.6">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c r="AA839" s="77"/>
    </row>
    <row r="840" spans="1:27" ht="15.6">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c r="AA840" s="77"/>
    </row>
    <row r="841" spans="1:27" ht="15.6">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c r="AA841" s="77"/>
    </row>
    <row r="842" spans="1:27" ht="15.6">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c r="AA842" s="77"/>
    </row>
    <row r="843" spans="1:27" ht="15.6">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c r="AA843" s="77"/>
    </row>
    <row r="844" spans="1:27" ht="15.6">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c r="AA844" s="77"/>
    </row>
    <row r="845" spans="1:27" ht="15.6">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c r="AA845" s="77"/>
    </row>
    <row r="846" spans="1:27" ht="15.6">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c r="AA846" s="77"/>
    </row>
    <row r="847" spans="1:27" ht="15.6">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c r="AA847" s="77"/>
    </row>
    <row r="848" spans="1:27" ht="15.6">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c r="AA848" s="77"/>
    </row>
    <row r="849" spans="1:27" ht="15.6">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c r="AA849" s="77"/>
    </row>
    <row r="850" spans="1:27" ht="15.6">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c r="AA850" s="77"/>
    </row>
    <row r="851" spans="1:27" ht="15.6">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c r="AA851" s="77"/>
    </row>
    <row r="852" spans="1:27" ht="15.6">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c r="AA852" s="77"/>
    </row>
    <row r="853" spans="1:27" ht="15.6">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c r="AA853" s="77"/>
    </row>
    <row r="854" spans="1:27" ht="15.6">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c r="AA854" s="77"/>
    </row>
    <row r="855" spans="1:27" ht="15.6">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c r="AA855" s="77"/>
    </row>
    <row r="856" spans="1:27" ht="15.6">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c r="AA856" s="77"/>
    </row>
    <row r="857" spans="1:27" ht="15.6">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c r="AA857" s="77"/>
    </row>
    <row r="858" spans="1:27" ht="15.6">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c r="AA858" s="77"/>
    </row>
    <row r="859" spans="1:27" ht="15.6">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c r="AA859" s="77"/>
    </row>
    <row r="860" spans="1:27" ht="15.6">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c r="AA860" s="77"/>
    </row>
    <row r="861" spans="1:27" ht="15.6">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c r="AA861" s="77"/>
    </row>
    <row r="862" spans="1:27" ht="15.6">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c r="AA862" s="77"/>
    </row>
    <row r="863" spans="1:27" ht="15.6">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c r="AA863" s="77"/>
    </row>
    <row r="864" spans="1:27" ht="15.6">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c r="AA864" s="77"/>
    </row>
    <row r="865" spans="1:27" ht="15.6">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c r="AA865" s="77"/>
    </row>
    <row r="866" spans="1:27" ht="15.6">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c r="AA866" s="77"/>
    </row>
    <row r="867" spans="1:27" ht="15.6">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c r="AA867" s="77"/>
    </row>
    <row r="868" spans="1:27" ht="15.6">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c r="AA868" s="77"/>
    </row>
    <row r="869" spans="1:27" ht="15.6">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c r="AA869" s="77"/>
    </row>
    <row r="870" spans="1:27" ht="15.6">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c r="AA870" s="77"/>
    </row>
    <row r="871" spans="1:27" ht="15.6">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c r="AA871" s="77"/>
    </row>
    <row r="872" spans="1:27" ht="15.6">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c r="AA872" s="77"/>
    </row>
    <row r="873" spans="1:27" ht="15.6">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c r="AA873" s="77"/>
    </row>
    <row r="874" spans="1:27" ht="15.6">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c r="AA874" s="77"/>
    </row>
    <row r="875" spans="1:27" ht="15.6">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c r="AA875" s="77"/>
    </row>
    <row r="876" spans="1:27" ht="15.6">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c r="AA876" s="77"/>
    </row>
    <row r="877" spans="1:27" ht="15.6">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c r="AA877" s="77"/>
    </row>
    <row r="878" spans="1:27" ht="15.6">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c r="AA878" s="77"/>
    </row>
    <row r="879" spans="1:27" ht="15.6">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c r="AA879" s="77"/>
    </row>
    <row r="880" spans="1:27" ht="15.6">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c r="AA880" s="77"/>
    </row>
    <row r="881" spans="1:27" ht="15.6">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c r="AA881" s="77"/>
    </row>
    <row r="882" spans="1:27" ht="15.6">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c r="AA882" s="77"/>
    </row>
    <row r="883" spans="1:27" ht="15.6">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c r="AA883" s="77"/>
    </row>
    <row r="884" spans="1:27" ht="15.6">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c r="AA884" s="77"/>
    </row>
    <row r="885" spans="1:27" ht="15.6">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c r="AA885" s="77"/>
    </row>
    <row r="886" spans="1:27" ht="15.6">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c r="AA886" s="77"/>
    </row>
    <row r="887" spans="1:27" ht="15.6">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c r="AA887" s="77"/>
    </row>
    <row r="888" spans="1:27" ht="15.6">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c r="AA888" s="77"/>
    </row>
    <row r="889" spans="1:27" ht="15.6">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c r="AA889" s="77"/>
    </row>
    <row r="890" spans="1:27" ht="15.6">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c r="AA890" s="77"/>
    </row>
    <row r="891" spans="1:27" ht="15.6">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c r="AA891" s="77"/>
    </row>
    <row r="892" spans="1:27" ht="15.6">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c r="AA892" s="77"/>
    </row>
    <row r="893" spans="1:27" ht="15.6">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c r="AA893" s="77"/>
    </row>
    <row r="894" spans="1:27" ht="15.6">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c r="AA894" s="77"/>
    </row>
    <row r="895" spans="1:27" ht="15.6">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c r="AA895" s="77"/>
    </row>
    <row r="896" spans="1:27" ht="15.6">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c r="AA896" s="77"/>
    </row>
    <row r="897" spans="1:27" ht="15.6">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c r="AA897" s="77"/>
    </row>
    <row r="898" spans="1:27" ht="15.6">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c r="AA898" s="77"/>
    </row>
    <row r="899" spans="1:27" ht="15.6">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c r="AA899" s="77"/>
    </row>
    <row r="900" spans="1:27" ht="15.6">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c r="AA900" s="77"/>
    </row>
    <row r="901" spans="1:27" ht="15.6">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c r="AA901" s="77"/>
    </row>
    <row r="902" spans="1:27" ht="15.6">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c r="AA902" s="77"/>
    </row>
    <row r="903" spans="1:27" ht="15.6">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c r="AA903" s="77"/>
    </row>
    <row r="904" spans="1:27" ht="15.6">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c r="AA904" s="77"/>
    </row>
    <row r="905" spans="1:27" ht="15.6">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c r="AA905" s="77"/>
    </row>
    <row r="906" spans="1:27" ht="15.6">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c r="AA906" s="77"/>
    </row>
    <row r="907" spans="1:27" ht="15.6">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c r="AA907" s="77"/>
    </row>
    <row r="908" spans="1:27" ht="15.6">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c r="AA908" s="77"/>
    </row>
    <row r="909" spans="1:27" ht="15.6">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c r="AA909" s="77"/>
    </row>
    <row r="910" spans="1:27" ht="15.6">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c r="AA910" s="77"/>
    </row>
    <row r="911" spans="1:27" ht="15.6">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c r="AA911" s="77"/>
    </row>
    <row r="912" spans="1:27" ht="15.6">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c r="AA912" s="77"/>
    </row>
    <row r="913" spans="1:27" ht="15.6">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c r="AA913" s="77"/>
    </row>
    <row r="914" spans="1:27" ht="15.6">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c r="AA914" s="77"/>
    </row>
    <row r="915" spans="1:27" ht="15.6">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c r="AA915" s="77"/>
    </row>
    <row r="916" spans="1:27" ht="15.6">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c r="AA916" s="77"/>
    </row>
    <row r="917" spans="1:27" ht="15.6">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c r="AA917" s="77"/>
    </row>
    <row r="918" spans="1:27" ht="15.6">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c r="AA918" s="77"/>
    </row>
    <row r="919" spans="1:27" ht="15.6">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c r="AA919" s="77"/>
    </row>
    <row r="920" spans="1:27" ht="15.6">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c r="AA920" s="77"/>
    </row>
    <row r="921" spans="1:27" ht="15.6">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c r="AA921" s="77"/>
    </row>
    <row r="922" spans="1:27" ht="15.6">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c r="AA922" s="77"/>
    </row>
    <row r="923" spans="1:27" ht="15.6">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c r="AA923" s="77"/>
    </row>
    <row r="924" spans="1:27" ht="15.6">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c r="AA924" s="77"/>
    </row>
    <row r="925" spans="1:27" ht="15.6">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c r="AA925" s="77"/>
    </row>
    <row r="926" spans="1:27" ht="15.6">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c r="AA926" s="77"/>
    </row>
    <row r="927" spans="1:27" ht="15.6">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c r="AA927" s="77"/>
    </row>
    <row r="928" spans="1:27" ht="15.6">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c r="AA928" s="77"/>
    </row>
    <row r="929" spans="1:27" ht="15.6">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c r="AA929" s="77"/>
    </row>
    <row r="930" spans="1:27" ht="15.6">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c r="AA930" s="77"/>
    </row>
    <row r="931" spans="1:27" ht="15.6">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c r="AA931" s="77"/>
    </row>
    <row r="932" spans="1:27" ht="15.6">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c r="AA932" s="77"/>
    </row>
    <row r="933" spans="1:27" ht="15.6">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c r="AA933" s="77"/>
    </row>
    <row r="934" spans="1:27" ht="15.6">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c r="AA934" s="77"/>
    </row>
    <row r="935" spans="1:27" ht="15.6">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c r="AA935" s="77"/>
    </row>
    <row r="936" spans="1:27" ht="15.6">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c r="AA936" s="77"/>
    </row>
    <row r="937" spans="1:27" ht="15.6">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c r="AA937" s="77"/>
    </row>
    <row r="938" spans="1:27" ht="15.6">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c r="AA938" s="77"/>
    </row>
    <row r="939" spans="1:27" ht="15.6">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c r="AA939" s="77"/>
    </row>
    <row r="940" spans="1:27" ht="15.6">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c r="AA940" s="77"/>
    </row>
    <row r="941" spans="1:27" ht="15.6">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c r="AA941" s="77"/>
    </row>
    <row r="942" spans="1:27" ht="15.6">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c r="AA942" s="77"/>
    </row>
    <row r="943" spans="1:27" ht="15.6">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c r="AA943" s="77"/>
    </row>
    <row r="944" spans="1:27" ht="15.6">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c r="AA944" s="77"/>
    </row>
    <row r="945" spans="1:27" ht="15.6">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c r="AA945" s="77"/>
    </row>
    <row r="946" spans="1:27" ht="15.6">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c r="AA946" s="77"/>
    </row>
    <row r="947" spans="1:27" ht="15.6">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c r="AA947" s="77"/>
    </row>
    <row r="948" spans="1:27" ht="15.6">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c r="AA948" s="77"/>
    </row>
    <row r="949" spans="1:27" ht="15.6">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c r="AA949" s="77"/>
    </row>
    <row r="950" spans="1:27" ht="15.6">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c r="AA950" s="77"/>
    </row>
    <row r="951" spans="1:27" ht="15.6">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c r="AA951" s="77"/>
    </row>
    <row r="952" spans="1:27" ht="15.6">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c r="AA952" s="77"/>
    </row>
    <row r="953" spans="1:27" ht="15.6">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c r="AA953" s="77"/>
    </row>
    <row r="954" spans="1:27" ht="15.6">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c r="AA954" s="77"/>
    </row>
    <row r="955" spans="1:27" ht="15.6">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c r="AA955" s="77"/>
    </row>
    <row r="956" spans="1:27" ht="15.6">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c r="AA956" s="77"/>
    </row>
    <row r="957" spans="1:27" ht="15.6">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c r="AA957" s="77"/>
    </row>
    <row r="958" spans="1:27" ht="15.6">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c r="AA958" s="77"/>
    </row>
    <row r="959" spans="1:27" ht="15.6">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c r="AA959" s="77"/>
    </row>
    <row r="960" spans="1:27" ht="15.6">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c r="AA960" s="77"/>
    </row>
    <row r="961" spans="1:27" ht="15.6">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c r="AA961" s="77"/>
    </row>
    <row r="962" spans="1:27" ht="15.6">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c r="AA962" s="77"/>
    </row>
    <row r="963" spans="1:27" ht="15.6">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c r="AA963" s="77"/>
    </row>
    <row r="964" spans="1:27" ht="15.6">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c r="AA964" s="77"/>
    </row>
    <row r="965" spans="1:27" ht="15.6">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c r="AA965" s="77"/>
    </row>
    <row r="966" spans="1:27" ht="15.6">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c r="AA966" s="77"/>
    </row>
    <row r="967" spans="1:27" ht="15.6">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c r="AA967" s="77"/>
    </row>
    <row r="968" spans="1:27" ht="15.6">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c r="AA968" s="77"/>
    </row>
    <row r="969" spans="1:27" ht="15.6">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c r="AA969" s="77"/>
    </row>
    <row r="970" spans="1:27" ht="15.6">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c r="AA970" s="77"/>
    </row>
    <row r="971" spans="1:27" ht="15.6">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c r="AA971" s="77"/>
    </row>
    <row r="972" spans="1:27" ht="15.6">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c r="AA972" s="77"/>
    </row>
    <row r="973" spans="1:27" ht="15.6">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c r="AA973" s="77"/>
    </row>
    <row r="974" spans="1:27" ht="15.6">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c r="AA974" s="77"/>
    </row>
    <row r="975" spans="1:27" ht="15.6">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c r="AA975" s="77"/>
    </row>
    <row r="976" spans="1:27" ht="15.6">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c r="AA976" s="77"/>
    </row>
    <row r="977" spans="1:27" ht="15.6">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c r="AA977" s="77"/>
    </row>
    <row r="978" spans="1:27" ht="15.6">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c r="AA978" s="77"/>
    </row>
    <row r="979" spans="1:27" ht="15.6">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c r="AA979" s="77"/>
    </row>
    <row r="980" spans="1:27" ht="15.6">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c r="AA980" s="77"/>
    </row>
    <row r="981" spans="1:27" ht="15.6">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c r="AA981" s="77"/>
    </row>
    <row r="982" spans="1:27" ht="15.6">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c r="AA982" s="77"/>
    </row>
    <row r="983" spans="1:27" ht="15.6">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c r="AA983" s="77"/>
    </row>
    <row r="984" spans="1:27" ht="15.6">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c r="AA984" s="77"/>
    </row>
    <row r="985" spans="1:27" ht="15.6">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c r="AA985" s="77"/>
    </row>
    <row r="986" spans="1:27" ht="15.6">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c r="AA986" s="77"/>
    </row>
    <row r="987" spans="1:27" ht="15.6">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c r="AA987" s="77"/>
    </row>
    <row r="988" spans="1:27" ht="15.6">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c r="AA988" s="77"/>
    </row>
    <row r="989" spans="1:27" ht="15.6">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c r="AA989" s="77"/>
    </row>
    <row r="990" spans="1:27" ht="15.6">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c r="AA990" s="77"/>
    </row>
    <row r="991" spans="1:27" ht="15.6">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c r="AA991" s="77"/>
    </row>
    <row r="992" spans="1:27" ht="15.6">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c r="AA992" s="77"/>
    </row>
    <row r="993" spans="1:27" ht="15.6">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c r="AA993" s="77"/>
    </row>
    <row r="994" spans="1:27" ht="15.6">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c r="AA994" s="77"/>
    </row>
    <row r="995" spans="1:27" ht="15.6">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c r="AA995" s="77"/>
    </row>
    <row r="996" spans="1:27" ht="15.6">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c r="AA996" s="77"/>
    </row>
    <row r="997" spans="1:27" ht="15.6">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c r="AA997" s="77"/>
    </row>
    <row r="998" spans="1:27" ht="15.6">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c r="AA998" s="77"/>
    </row>
    <row r="999" spans="1:27" ht="15.6">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c r="AA999" s="77"/>
    </row>
    <row r="1000" spans="1:27" ht="15.6">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c r="AA1000" s="77"/>
    </row>
    <row r="1001" spans="1:27" ht="15.6">
      <c r="A1001" s="77"/>
      <c r="B1001" s="77"/>
      <c r="C1001" s="77"/>
      <c r="D1001" s="77"/>
      <c r="E1001" s="77"/>
      <c r="F1001" s="77"/>
      <c r="G1001" s="77"/>
      <c r="H1001" s="77"/>
      <c r="I1001" s="77"/>
      <c r="J1001" s="77"/>
      <c r="K1001" s="77"/>
      <c r="L1001" s="77"/>
      <c r="M1001" s="77"/>
      <c r="N1001" s="77"/>
      <c r="O1001" s="77"/>
      <c r="P1001" s="77"/>
      <c r="Q1001" s="77"/>
      <c r="R1001" s="77"/>
      <c r="S1001" s="77"/>
      <c r="T1001" s="77"/>
      <c r="U1001" s="77"/>
      <c r="V1001" s="77"/>
      <c r="W1001" s="77"/>
      <c r="X1001" s="77"/>
      <c r="Y1001" s="77"/>
      <c r="Z1001" s="77"/>
      <c r="AA1001" s="77"/>
    </row>
  </sheetData>
  <mergeCells count="1">
    <mergeCell ref="A1:G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Y20"/>
  <sheetViews>
    <sheetView zoomScaleNormal="100" workbookViewId="0">
      <selection activeCell="A15" sqref="A15"/>
    </sheetView>
  </sheetViews>
  <sheetFormatPr defaultColWidth="12.6640625" defaultRowHeight="15.75" customHeight="1"/>
  <cols>
    <col min="1" max="1" width="33.5546875" customWidth="1"/>
    <col min="23" max="23" width="12.6640625" customWidth="1"/>
    <col min="25" max="25" width="24.88671875" customWidth="1"/>
  </cols>
  <sheetData>
    <row r="1" spans="1:25" ht="30" customHeight="1">
      <c r="A1" s="85" t="s">
        <v>330</v>
      </c>
      <c r="B1" s="120" t="s">
        <v>331</v>
      </c>
      <c r="C1" s="121"/>
      <c r="D1" s="121"/>
      <c r="E1" s="121"/>
      <c r="F1" s="121"/>
      <c r="G1" s="121"/>
      <c r="H1" s="121"/>
      <c r="I1" s="121"/>
      <c r="J1" s="121"/>
      <c r="K1" s="121"/>
      <c r="L1" s="121"/>
      <c r="M1" s="121"/>
      <c r="N1" s="121"/>
      <c r="O1" s="121"/>
      <c r="P1" s="121"/>
      <c r="Q1" s="121"/>
      <c r="R1" s="121"/>
      <c r="S1" s="121"/>
      <c r="T1" s="121"/>
      <c r="U1" s="121"/>
      <c r="V1" s="121"/>
      <c r="W1" s="121"/>
      <c r="X1" s="121"/>
      <c r="Y1" s="122"/>
    </row>
    <row r="2" spans="1:25" ht="16.8">
      <c r="A2" s="86" t="s">
        <v>274</v>
      </c>
      <c r="B2" s="120" t="s">
        <v>332</v>
      </c>
      <c r="C2" s="121"/>
      <c r="D2" s="121"/>
      <c r="E2" s="121"/>
      <c r="F2" s="121"/>
      <c r="G2" s="121"/>
      <c r="H2" s="121"/>
      <c r="I2" s="121"/>
      <c r="J2" s="121"/>
      <c r="K2" s="121"/>
      <c r="L2" s="121"/>
      <c r="M2" s="121"/>
      <c r="N2" s="121"/>
      <c r="O2" s="121"/>
      <c r="P2" s="121"/>
      <c r="Q2" s="121"/>
      <c r="R2" s="121"/>
      <c r="S2" s="121"/>
      <c r="T2" s="121"/>
      <c r="U2" s="121"/>
      <c r="V2" s="121"/>
      <c r="W2" s="121"/>
      <c r="X2" s="121"/>
      <c r="Y2" s="122"/>
    </row>
    <row r="3" spans="1:25" ht="16.8">
      <c r="A3" s="86" t="s">
        <v>333</v>
      </c>
      <c r="B3" s="120" t="s">
        <v>334</v>
      </c>
      <c r="C3" s="121"/>
      <c r="D3" s="121"/>
      <c r="E3" s="121"/>
      <c r="F3" s="121"/>
      <c r="G3" s="121"/>
      <c r="H3" s="121"/>
      <c r="I3" s="121"/>
      <c r="J3" s="121"/>
      <c r="K3" s="121"/>
      <c r="L3" s="121"/>
      <c r="M3" s="121"/>
      <c r="N3" s="121"/>
      <c r="O3" s="121"/>
      <c r="P3" s="121"/>
      <c r="Q3" s="121"/>
      <c r="R3" s="121"/>
      <c r="S3" s="121"/>
      <c r="T3" s="121"/>
      <c r="U3" s="121"/>
      <c r="V3" s="121"/>
      <c r="W3" s="121"/>
      <c r="X3" s="121"/>
      <c r="Y3" s="122"/>
    </row>
    <row r="4" spans="1:25" ht="16.8">
      <c r="A4" s="86" t="s">
        <v>335</v>
      </c>
      <c r="B4" s="120" t="s">
        <v>336</v>
      </c>
      <c r="C4" s="121"/>
      <c r="D4" s="121"/>
      <c r="E4" s="121"/>
      <c r="F4" s="121"/>
      <c r="G4" s="121"/>
      <c r="H4" s="121"/>
      <c r="I4" s="121"/>
      <c r="J4" s="121"/>
      <c r="K4" s="121"/>
      <c r="L4" s="121"/>
      <c r="M4" s="121"/>
      <c r="N4" s="121"/>
      <c r="O4" s="121"/>
      <c r="P4" s="121"/>
      <c r="Q4" s="121"/>
      <c r="R4" s="121"/>
      <c r="S4" s="121"/>
      <c r="T4" s="121"/>
      <c r="U4" s="121"/>
      <c r="V4" s="121"/>
      <c r="W4" s="121"/>
      <c r="X4" s="121"/>
      <c r="Y4" s="122"/>
    </row>
    <row r="5" spans="1:25" ht="16.8">
      <c r="A5" s="86" t="s">
        <v>337</v>
      </c>
      <c r="B5" s="120" t="s">
        <v>338</v>
      </c>
      <c r="C5" s="121"/>
      <c r="D5" s="121"/>
      <c r="E5" s="121"/>
      <c r="F5" s="121"/>
      <c r="G5" s="121"/>
      <c r="H5" s="121"/>
      <c r="I5" s="121"/>
      <c r="J5" s="121"/>
      <c r="K5" s="121"/>
      <c r="L5" s="121"/>
      <c r="M5" s="121"/>
      <c r="N5" s="121"/>
      <c r="O5" s="121"/>
      <c r="P5" s="121"/>
      <c r="Q5" s="121"/>
      <c r="R5" s="121"/>
      <c r="S5" s="121"/>
      <c r="T5" s="121"/>
      <c r="U5" s="121"/>
      <c r="V5" s="121"/>
      <c r="W5" s="121"/>
      <c r="X5" s="121"/>
      <c r="Y5" s="122"/>
    </row>
    <row r="6" spans="1:25" ht="16.8">
      <c r="A6" s="86" t="s">
        <v>339</v>
      </c>
      <c r="B6" s="120" t="s">
        <v>340</v>
      </c>
      <c r="C6" s="121"/>
      <c r="D6" s="121"/>
      <c r="E6" s="121"/>
      <c r="F6" s="121"/>
      <c r="G6" s="121"/>
      <c r="H6" s="121"/>
      <c r="I6" s="121"/>
      <c r="J6" s="121"/>
      <c r="K6" s="121"/>
      <c r="L6" s="121"/>
      <c r="M6" s="121"/>
      <c r="N6" s="121"/>
      <c r="O6" s="121"/>
      <c r="P6" s="121"/>
      <c r="Q6" s="121"/>
      <c r="R6" s="121"/>
      <c r="S6" s="121"/>
      <c r="T6" s="121"/>
      <c r="U6" s="121"/>
      <c r="V6" s="121"/>
      <c r="W6" s="121"/>
      <c r="X6" s="121"/>
      <c r="Y6" s="122"/>
    </row>
    <row r="7" spans="1:25" ht="16.8">
      <c r="A7" s="86" t="s">
        <v>341</v>
      </c>
      <c r="B7" s="120" t="s">
        <v>342</v>
      </c>
      <c r="C7" s="121"/>
      <c r="D7" s="121"/>
      <c r="E7" s="121"/>
      <c r="F7" s="121"/>
      <c r="G7" s="121"/>
      <c r="H7" s="121"/>
      <c r="I7" s="121"/>
      <c r="J7" s="121"/>
      <c r="K7" s="121"/>
      <c r="L7" s="121"/>
      <c r="M7" s="121"/>
      <c r="N7" s="121"/>
      <c r="O7" s="121"/>
      <c r="P7" s="121"/>
      <c r="Q7" s="121"/>
      <c r="R7" s="121"/>
      <c r="S7" s="121"/>
      <c r="T7" s="121"/>
      <c r="U7" s="121"/>
      <c r="V7" s="121"/>
      <c r="W7" s="121"/>
      <c r="X7" s="121"/>
      <c r="Y7" s="122"/>
    </row>
    <row r="8" spans="1:25" ht="16.8">
      <c r="A8" s="86" t="s">
        <v>343</v>
      </c>
      <c r="B8" s="120" t="s">
        <v>344</v>
      </c>
      <c r="C8" s="121"/>
      <c r="D8" s="121"/>
      <c r="E8" s="121"/>
      <c r="F8" s="121"/>
      <c r="G8" s="121"/>
      <c r="H8" s="121"/>
      <c r="I8" s="121"/>
      <c r="J8" s="121"/>
      <c r="K8" s="121"/>
      <c r="L8" s="121"/>
      <c r="M8" s="121"/>
      <c r="N8" s="121"/>
      <c r="O8" s="121"/>
      <c r="P8" s="121"/>
      <c r="Q8" s="121"/>
      <c r="R8" s="121"/>
      <c r="S8" s="121"/>
      <c r="T8" s="121"/>
      <c r="U8" s="121"/>
      <c r="V8" s="121"/>
      <c r="W8" s="121"/>
      <c r="X8" s="121"/>
      <c r="Y8" s="122"/>
    </row>
    <row r="9" spans="1:25" ht="16.8">
      <c r="A9" s="86" t="s">
        <v>345</v>
      </c>
      <c r="B9" s="120" t="s">
        <v>346</v>
      </c>
      <c r="C9" s="121"/>
      <c r="D9" s="121"/>
      <c r="E9" s="121"/>
      <c r="F9" s="121"/>
      <c r="G9" s="121"/>
      <c r="H9" s="121"/>
      <c r="I9" s="121"/>
      <c r="J9" s="121"/>
      <c r="K9" s="121"/>
      <c r="L9" s="121"/>
      <c r="M9" s="121"/>
      <c r="N9" s="121"/>
      <c r="O9" s="121"/>
      <c r="P9" s="121"/>
      <c r="Q9" s="121"/>
      <c r="R9" s="121"/>
      <c r="S9" s="121"/>
      <c r="T9" s="121"/>
      <c r="U9" s="121"/>
      <c r="V9" s="121"/>
      <c r="W9" s="121"/>
      <c r="X9" s="121"/>
      <c r="Y9" s="122"/>
    </row>
    <row r="10" spans="1:25" ht="16.8">
      <c r="A10" s="86" t="s">
        <v>347</v>
      </c>
      <c r="B10" s="120" t="s">
        <v>348</v>
      </c>
      <c r="C10" s="121"/>
      <c r="D10" s="121"/>
      <c r="E10" s="121"/>
      <c r="F10" s="121"/>
      <c r="G10" s="121"/>
      <c r="H10" s="121"/>
      <c r="I10" s="121"/>
      <c r="J10" s="121"/>
      <c r="K10" s="121"/>
      <c r="L10" s="121"/>
      <c r="M10" s="121"/>
      <c r="N10" s="121"/>
      <c r="O10" s="121"/>
      <c r="P10" s="121"/>
      <c r="Q10" s="121"/>
      <c r="R10" s="121"/>
      <c r="S10" s="121"/>
      <c r="T10" s="121"/>
      <c r="U10" s="121"/>
      <c r="V10" s="121"/>
      <c r="W10" s="121"/>
      <c r="X10" s="121"/>
      <c r="Y10" s="122"/>
    </row>
    <row r="11" spans="1:25" ht="16.8">
      <c r="A11" s="86" t="s">
        <v>302</v>
      </c>
      <c r="B11" s="120" t="s">
        <v>349</v>
      </c>
      <c r="C11" s="121"/>
      <c r="D11" s="121"/>
      <c r="E11" s="121"/>
      <c r="F11" s="121"/>
      <c r="G11" s="121"/>
      <c r="H11" s="121"/>
      <c r="I11" s="121"/>
      <c r="J11" s="121"/>
      <c r="K11" s="121"/>
      <c r="L11" s="121"/>
      <c r="M11" s="121"/>
      <c r="N11" s="121"/>
      <c r="O11" s="121"/>
      <c r="P11" s="121"/>
      <c r="Q11" s="121"/>
      <c r="R11" s="121"/>
      <c r="S11" s="121"/>
      <c r="T11" s="121"/>
      <c r="U11" s="121"/>
      <c r="V11" s="121"/>
      <c r="W11" s="121"/>
      <c r="X11" s="121"/>
      <c r="Y11" s="122"/>
    </row>
    <row r="12" spans="1:25" ht="16.8">
      <c r="A12" s="86" t="s">
        <v>304</v>
      </c>
      <c r="B12" s="120" t="s">
        <v>350</v>
      </c>
      <c r="C12" s="121"/>
      <c r="D12" s="121"/>
      <c r="E12" s="121"/>
      <c r="F12" s="121"/>
      <c r="G12" s="121"/>
      <c r="H12" s="121"/>
      <c r="I12" s="121"/>
      <c r="J12" s="121"/>
      <c r="K12" s="121"/>
      <c r="L12" s="121"/>
      <c r="M12" s="121"/>
      <c r="N12" s="121"/>
      <c r="O12" s="121"/>
      <c r="P12" s="121"/>
      <c r="Q12" s="121"/>
      <c r="R12" s="121"/>
      <c r="S12" s="121"/>
      <c r="T12" s="121"/>
      <c r="U12" s="121"/>
      <c r="V12" s="121"/>
      <c r="W12" s="121"/>
      <c r="X12" s="121"/>
      <c r="Y12" s="122"/>
    </row>
    <row r="13" spans="1:25" ht="16.8">
      <c r="A13" s="87" t="s">
        <v>351</v>
      </c>
      <c r="B13" s="116" t="s">
        <v>352</v>
      </c>
      <c r="C13" s="117"/>
      <c r="D13" s="117"/>
      <c r="E13" s="117"/>
      <c r="F13" s="117"/>
      <c r="G13" s="117"/>
      <c r="H13" s="117"/>
      <c r="I13" s="117"/>
      <c r="J13" s="117"/>
      <c r="K13" s="117"/>
      <c r="L13" s="117"/>
      <c r="M13" s="117"/>
      <c r="N13" s="117"/>
      <c r="O13" s="117"/>
      <c r="P13" s="117"/>
      <c r="Q13" s="117"/>
      <c r="R13" s="117"/>
      <c r="S13" s="117"/>
      <c r="T13" s="117"/>
      <c r="U13" s="117"/>
      <c r="V13" s="117"/>
      <c r="W13" s="117"/>
      <c r="X13" s="117"/>
      <c r="Y13" s="117"/>
    </row>
    <row r="14" spans="1:25" ht="16.8">
      <c r="A14" s="88"/>
      <c r="B14" s="118" t="s">
        <v>353</v>
      </c>
      <c r="C14" s="119"/>
      <c r="D14" s="119"/>
      <c r="E14" s="119"/>
      <c r="F14" s="119"/>
      <c r="G14" s="119"/>
      <c r="H14" s="119"/>
      <c r="I14" s="119"/>
      <c r="J14" s="119"/>
      <c r="K14" s="119"/>
      <c r="L14" s="119"/>
      <c r="M14" s="119"/>
      <c r="N14" s="119"/>
      <c r="O14" s="119"/>
      <c r="P14" s="119"/>
      <c r="Q14" s="119"/>
      <c r="R14" s="119"/>
      <c r="S14" s="119"/>
      <c r="T14" s="119"/>
      <c r="U14" s="119"/>
      <c r="V14" s="119"/>
      <c r="W14" s="119"/>
      <c r="X14" s="119"/>
      <c r="Y14" s="119"/>
    </row>
    <row r="15" spans="1:25" ht="16.8">
      <c r="A15" s="87" t="s">
        <v>56</v>
      </c>
      <c r="B15" s="118" t="s">
        <v>354</v>
      </c>
      <c r="C15" s="119"/>
      <c r="D15" s="119"/>
      <c r="E15" s="119"/>
      <c r="F15" s="119"/>
      <c r="G15" s="119"/>
      <c r="H15" s="119"/>
      <c r="I15" s="119"/>
      <c r="J15" s="119"/>
      <c r="K15" s="119"/>
      <c r="L15" s="119"/>
      <c r="M15" s="119"/>
      <c r="N15" s="119"/>
      <c r="O15" s="119"/>
      <c r="P15" s="119"/>
      <c r="Q15" s="119"/>
      <c r="R15" s="119"/>
      <c r="S15" s="119"/>
      <c r="T15" s="119"/>
      <c r="U15" s="119"/>
      <c r="V15" s="119"/>
      <c r="W15" s="119"/>
      <c r="X15" s="119"/>
      <c r="Y15" s="119"/>
    </row>
    <row r="16" spans="1:25" ht="15.6" customHeight="1">
      <c r="A16" s="89"/>
      <c r="B16" s="114" t="s">
        <v>355</v>
      </c>
      <c r="C16" s="115"/>
      <c r="D16" s="115"/>
      <c r="E16" s="115"/>
      <c r="F16" s="115"/>
      <c r="G16" s="115"/>
      <c r="H16" s="115"/>
      <c r="I16" s="115"/>
      <c r="J16" s="115"/>
      <c r="K16" s="115"/>
      <c r="L16" s="115"/>
      <c r="M16" s="115"/>
      <c r="N16" s="115"/>
      <c r="O16" s="115"/>
      <c r="P16" s="115"/>
      <c r="Q16" s="115"/>
      <c r="R16" s="115"/>
      <c r="S16" s="115"/>
      <c r="T16" s="115"/>
      <c r="U16" s="115"/>
      <c r="V16" s="115"/>
      <c r="W16" s="115"/>
      <c r="X16" s="115"/>
      <c r="Y16" s="115"/>
    </row>
    <row r="17" spans="1:25" ht="15.6" customHeight="1">
      <c r="A17" s="89"/>
      <c r="B17" s="114" t="s">
        <v>356</v>
      </c>
      <c r="C17" s="115"/>
      <c r="D17" s="115"/>
      <c r="E17" s="115"/>
      <c r="F17" s="115"/>
      <c r="G17" s="115"/>
      <c r="H17" s="115"/>
      <c r="I17" s="115"/>
      <c r="J17" s="115"/>
      <c r="K17" s="115"/>
      <c r="L17" s="115"/>
      <c r="M17" s="115"/>
      <c r="N17" s="115"/>
      <c r="O17" s="115"/>
      <c r="P17" s="115"/>
      <c r="Q17" s="115"/>
      <c r="R17" s="115"/>
      <c r="S17" s="115"/>
      <c r="T17" s="115"/>
      <c r="U17" s="115"/>
      <c r="V17" s="115"/>
      <c r="W17" s="115"/>
      <c r="X17" s="115"/>
      <c r="Y17" s="115"/>
    </row>
    <row r="18" spans="1:25" ht="33.6" customHeight="1">
      <c r="A18" s="89"/>
      <c r="B18" s="114" t="s">
        <v>357</v>
      </c>
      <c r="C18" s="115"/>
      <c r="D18" s="115"/>
      <c r="E18" s="115"/>
      <c r="F18" s="115"/>
      <c r="G18" s="115"/>
      <c r="H18" s="115"/>
      <c r="I18" s="115"/>
      <c r="J18" s="115"/>
      <c r="K18" s="115"/>
      <c r="L18" s="115"/>
      <c r="M18" s="115"/>
      <c r="N18" s="115"/>
      <c r="O18" s="115"/>
      <c r="P18" s="115"/>
      <c r="Q18" s="115"/>
      <c r="R18" s="115"/>
      <c r="S18" s="115"/>
      <c r="T18" s="115"/>
      <c r="U18" s="115"/>
      <c r="V18" s="115"/>
      <c r="W18" s="115"/>
      <c r="X18" s="115"/>
      <c r="Y18" s="115"/>
    </row>
    <row r="19" spans="1:25" ht="15.6" customHeight="1">
      <c r="A19" s="89"/>
      <c r="B19" s="114" t="s">
        <v>358</v>
      </c>
      <c r="C19" s="115"/>
      <c r="D19" s="115"/>
      <c r="E19" s="115"/>
      <c r="F19" s="115"/>
      <c r="G19" s="115"/>
      <c r="H19" s="115"/>
      <c r="I19" s="115"/>
      <c r="J19" s="115"/>
      <c r="K19" s="115"/>
      <c r="L19" s="115"/>
      <c r="M19" s="115"/>
      <c r="N19" s="115"/>
      <c r="O19" s="115"/>
      <c r="P19" s="115"/>
      <c r="Q19" s="115"/>
      <c r="R19" s="115"/>
      <c r="S19" s="115"/>
      <c r="T19" s="115"/>
      <c r="U19" s="115"/>
      <c r="V19" s="115"/>
      <c r="W19" s="115"/>
      <c r="X19" s="115"/>
      <c r="Y19" s="115"/>
    </row>
    <row r="20" spans="1:25" ht="35.4" customHeight="1">
      <c r="A20" s="89"/>
      <c r="B20" s="114" t="s">
        <v>359</v>
      </c>
      <c r="C20" s="115"/>
      <c r="D20" s="115"/>
      <c r="E20" s="115"/>
      <c r="F20" s="115"/>
      <c r="G20" s="115"/>
      <c r="H20" s="115"/>
      <c r="I20" s="115"/>
      <c r="J20" s="115"/>
      <c r="K20" s="115"/>
      <c r="L20" s="115"/>
      <c r="M20" s="115"/>
      <c r="N20" s="115"/>
      <c r="O20" s="115"/>
      <c r="P20" s="115"/>
      <c r="Q20" s="115"/>
      <c r="R20" s="115"/>
      <c r="S20" s="115"/>
      <c r="T20" s="115"/>
      <c r="U20" s="115"/>
      <c r="V20" s="115"/>
      <c r="W20" s="115"/>
      <c r="X20" s="115"/>
      <c r="Y20" s="115"/>
    </row>
  </sheetData>
  <mergeCells count="20">
    <mergeCell ref="B1:Y1"/>
    <mergeCell ref="B2:Y2"/>
    <mergeCell ref="B3:Y3"/>
    <mergeCell ref="B4:Y4"/>
    <mergeCell ref="B5:Y5"/>
    <mergeCell ref="B6:Y6"/>
    <mergeCell ref="B7:Y7"/>
    <mergeCell ref="B8:Y8"/>
    <mergeCell ref="B9:Y9"/>
    <mergeCell ref="B10:Y10"/>
    <mergeCell ref="B18:Y18"/>
    <mergeCell ref="B19:Y19"/>
    <mergeCell ref="B20:Y20"/>
    <mergeCell ref="B11:Y11"/>
    <mergeCell ref="B12:Y12"/>
    <mergeCell ref="B16:Y16"/>
    <mergeCell ref="B13:Y13"/>
    <mergeCell ref="B14:Y14"/>
    <mergeCell ref="B15:Y15"/>
    <mergeCell ref="B17:Y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6"/>
  <sheetViews>
    <sheetView workbookViewId="0">
      <selection activeCell="B2" sqref="B2"/>
    </sheetView>
  </sheetViews>
  <sheetFormatPr defaultColWidth="12.6640625" defaultRowHeight="15.75" customHeight="1"/>
  <cols>
    <col min="1" max="1" width="73.77734375" bestFit="1" customWidth="1"/>
  </cols>
  <sheetData>
    <row r="1" spans="1:10" ht="15.75" customHeight="1">
      <c r="A1" s="100" t="s">
        <v>360</v>
      </c>
      <c r="B1" s="101"/>
      <c r="C1" s="101"/>
      <c r="D1" s="101"/>
      <c r="E1" s="101"/>
      <c r="F1" s="102"/>
      <c r="G1" s="6"/>
      <c r="H1" s="6"/>
      <c r="I1" s="7"/>
      <c r="J1" s="7"/>
    </row>
    <row r="2" spans="1:10" ht="15.75" customHeight="1">
      <c r="A2" s="8" t="s">
        <v>0</v>
      </c>
      <c r="B2" s="9">
        <v>45370</v>
      </c>
      <c r="C2" s="10">
        <v>45371</v>
      </c>
      <c r="D2" s="10">
        <v>45372</v>
      </c>
      <c r="E2" s="10">
        <v>45373</v>
      </c>
      <c r="F2" s="10">
        <v>45374</v>
      </c>
    </row>
    <row r="3" spans="1:10" ht="15.75" customHeight="1">
      <c r="A3" s="11" t="s">
        <v>1</v>
      </c>
      <c r="B3" s="12">
        <v>49862.11</v>
      </c>
      <c r="C3" s="13">
        <v>51393.47</v>
      </c>
      <c r="D3" s="13">
        <v>53155.12</v>
      </c>
      <c r="E3" s="13">
        <v>65204.959999999999</v>
      </c>
      <c r="F3" s="13">
        <v>76518.210000000006</v>
      </c>
    </row>
    <row r="4" spans="1:10" ht="15.75" customHeight="1">
      <c r="A4" s="14" t="s">
        <v>2</v>
      </c>
      <c r="B4" s="15">
        <v>1509.43</v>
      </c>
      <c r="C4" s="16">
        <v>1989.42</v>
      </c>
      <c r="D4" s="16">
        <v>3882.34</v>
      </c>
      <c r="E4" s="16">
        <v>4536.87</v>
      </c>
      <c r="F4" s="16">
        <v>5581.36</v>
      </c>
    </row>
    <row r="5" spans="1:10" ht="15.75" customHeight="1">
      <c r="A5" s="14" t="s">
        <v>3</v>
      </c>
      <c r="B5" s="15">
        <v>48352.68</v>
      </c>
      <c r="C5" s="16">
        <v>49404.05</v>
      </c>
      <c r="D5" s="16">
        <v>49272.78</v>
      </c>
      <c r="E5" s="16">
        <v>60668.09</v>
      </c>
      <c r="F5" s="16">
        <v>70936.850000000006</v>
      </c>
    </row>
    <row r="6" spans="1:10" ht="15.75" customHeight="1">
      <c r="A6" s="14" t="s">
        <v>4</v>
      </c>
      <c r="B6" s="15">
        <v>2173.79</v>
      </c>
      <c r="C6" s="16">
        <v>2597.89</v>
      </c>
      <c r="D6" s="16">
        <v>2632.56</v>
      </c>
      <c r="E6" s="16">
        <v>1836.35</v>
      </c>
      <c r="F6" s="16">
        <v>1980.49</v>
      </c>
    </row>
    <row r="7" spans="1:10" ht="15.75" customHeight="1">
      <c r="A7" s="17" t="s">
        <v>5</v>
      </c>
      <c r="B7" s="18">
        <v>50526.47</v>
      </c>
      <c r="C7" s="19">
        <v>52001.94</v>
      </c>
      <c r="D7" s="19">
        <v>51905.34</v>
      </c>
      <c r="E7" s="19">
        <v>62504.44</v>
      </c>
      <c r="F7" s="19">
        <v>72917.34</v>
      </c>
    </row>
    <row r="8" spans="1:10" ht="15.75" customHeight="1">
      <c r="A8" s="11" t="s">
        <v>6</v>
      </c>
      <c r="B8" s="20"/>
      <c r="C8" s="21"/>
      <c r="D8" s="21"/>
      <c r="E8" s="21"/>
      <c r="F8" s="21"/>
    </row>
    <row r="9" spans="1:10" ht="15.75" customHeight="1">
      <c r="A9" s="14" t="s">
        <v>7</v>
      </c>
      <c r="B9" s="15">
        <v>13403.01</v>
      </c>
      <c r="C9" s="16">
        <v>13810.7</v>
      </c>
      <c r="D9" s="16">
        <v>13939.84</v>
      </c>
      <c r="E9" s="16">
        <v>16399.939999999999</v>
      </c>
      <c r="F9" s="16">
        <v>20275.990000000002</v>
      </c>
    </row>
    <row r="10" spans="1:10" ht="15.75" customHeight="1">
      <c r="A10" s="14" t="s">
        <v>8</v>
      </c>
      <c r="B10" s="22">
        <v>0</v>
      </c>
      <c r="C10" s="23">
        <v>0</v>
      </c>
      <c r="D10" s="23">
        <v>0</v>
      </c>
      <c r="E10" s="23">
        <v>0</v>
      </c>
      <c r="F10" s="23">
        <v>0</v>
      </c>
    </row>
    <row r="11" spans="1:10" ht="15.75" customHeight="1">
      <c r="A11" s="14" t="s">
        <v>9</v>
      </c>
      <c r="B11" s="15">
        <v>4220.51</v>
      </c>
      <c r="C11" s="16">
        <v>4237.8999999999996</v>
      </c>
      <c r="D11" s="16">
        <v>6836.87</v>
      </c>
      <c r="E11" s="16">
        <v>10671.13</v>
      </c>
      <c r="F11" s="16">
        <v>9088.3700000000008</v>
      </c>
    </row>
    <row r="12" spans="1:10" ht="15.75" customHeight="1">
      <c r="A12" s="14" t="s">
        <v>10</v>
      </c>
      <c r="B12" s="22">
        <v>-203.19</v>
      </c>
      <c r="C12" s="23">
        <v>-703.13</v>
      </c>
      <c r="D12" s="23">
        <v>-645.27</v>
      </c>
      <c r="E12" s="23">
        <v>-686</v>
      </c>
      <c r="F12" s="23">
        <v>-358.59</v>
      </c>
    </row>
    <row r="13" spans="1:10" ht="15.75" customHeight="1">
      <c r="A13" s="14" t="s">
        <v>11</v>
      </c>
      <c r="B13" s="15">
        <v>4177.88</v>
      </c>
      <c r="C13" s="16">
        <v>4295.79</v>
      </c>
      <c r="D13" s="16">
        <v>4463.33</v>
      </c>
      <c r="E13" s="16">
        <v>4890.55</v>
      </c>
      <c r="F13" s="16">
        <v>5736.22</v>
      </c>
    </row>
    <row r="14" spans="1:10" ht="15.75" customHeight="1">
      <c r="A14" s="14" t="s">
        <v>12</v>
      </c>
      <c r="B14" s="22">
        <v>45.42</v>
      </c>
      <c r="C14" s="23">
        <v>54.68</v>
      </c>
      <c r="D14" s="23">
        <v>44.58</v>
      </c>
      <c r="E14" s="23">
        <v>39.36</v>
      </c>
      <c r="F14" s="23">
        <v>43.2</v>
      </c>
    </row>
    <row r="15" spans="1:10" ht="15.75" customHeight="1">
      <c r="A15" s="14" t="s">
        <v>13</v>
      </c>
      <c r="B15" s="15">
        <v>1396.61</v>
      </c>
      <c r="C15" s="16">
        <v>1644.91</v>
      </c>
      <c r="D15" s="16">
        <v>1645.59</v>
      </c>
      <c r="E15" s="16">
        <v>1732.41</v>
      </c>
      <c r="F15" s="16">
        <v>1809.01</v>
      </c>
    </row>
    <row r="16" spans="1:10" ht="15.75" customHeight="1">
      <c r="A16" s="14" t="s">
        <v>14</v>
      </c>
      <c r="B16" s="15">
        <v>8348.11</v>
      </c>
      <c r="C16" s="16">
        <v>8502.6299999999992</v>
      </c>
      <c r="D16" s="16">
        <v>7675.31</v>
      </c>
      <c r="E16" s="16">
        <v>8734.06</v>
      </c>
      <c r="F16" s="16">
        <v>10529.93</v>
      </c>
    </row>
    <row r="17" spans="1:6" ht="15.75" customHeight="1">
      <c r="A17" s="17" t="s">
        <v>15</v>
      </c>
      <c r="B17" s="24">
        <v>31388.35</v>
      </c>
      <c r="C17" s="25">
        <v>31843.48</v>
      </c>
      <c r="D17" s="25">
        <v>33960.25</v>
      </c>
      <c r="E17" s="25">
        <v>41781.449999999997</v>
      </c>
      <c r="F17" s="25">
        <v>47124.13</v>
      </c>
    </row>
    <row r="18" spans="1:6" ht="15.75" customHeight="1">
      <c r="A18" s="14" t="s">
        <v>16</v>
      </c>
      <c r="B18" s="22">
        <v>11.7</v>
      </c>
      <c r="C18" s="23">
        <v>8.2200000000000006</v>
      </c>
      <c r="D18" s="23">
        <v>-6.92</v>
      </c>
      <c r="E18" s="23">
        <v>17.48</v>
      </c>
      <c r="F18" s="23">
        <v>49.04</v>
      </c>
    </row>
    <row r="19" spans="1:6" ht="15.75" customHeight="1">
      <c r="A19" s="14" t="s">
        <v>17</v>
      </c>
      <c r="B19" s="22">
        <v>0</v>
      </c>
      <c r="C19" s="23">
        <v>0</v>
      </c>
      <c r="D19" s="23">
        <v>0</v>
      </c>
      <c r="E19" s="23">
        <v>0</v>
      </c>
      <c r="F19" s="23">
        <v>0</v>
      </c>
    </row>
    <row r="20" spans="1:6" ht="15.75" customHeight="1">
      <c r="A20" s="14" t="s">
        <v>18</v>
      </c>
      <c r="B20" s="15">
        <v>19149.82</v>
      </c>
      <c r="C20" s="16">
        <v>20166.68</v>
      </c>
      <c r="D20" s="16">
        <v>17938.169999999998</v>
      </c>
      <c r="E20" s="16">
        <v>20740.47</v>
      </c>
      <c r="F20" s="16">
        <v>25842.25</v>
      </c>
    </row>
    <row r="21" spans="1:6" ht="15.75" customHeight="1">
      <c r="A21" s="14" t="s">
        <v>19</v>
      </c>
      <c r="B21" s="22">
        <v>0</v>
      </c>
      <c r="C21" s="23">
        <v>-132.11000000000001</v>
      </c>
      <c r="D21" s="23">
        <v>0</v>
      </c>
      <c r="E21" s="23">
        <v>0</v>
      </c>
      <c r="F21" s="23">
        <v>72.87</v>
      </c>
    </row>
    <row r="22" spans="1:6" ht="15.75" customHeight="1">
      <c r="A22" s="14" t="s">
        <v>20</v>
      </c>
      <c r="B22" s="15">
        <v>19149.82</v>
      </c>
      <c r="C22" s="16">
        <v>20034.57</v>
      </c>
      <c r="D22" s="16">
        <v>17938.169999999998</v>
      </c>
      <c r="E22" s="16">
        <v>20740.47</v>
      </c>
      <c r="F22" s="16">
        <v>25915.119999999999</v>
      </c>
    </row>
    <row r="23" spans="1:6" ht="15.75" customHeight="1">
      <c r="A23" s="14" t="s">
        <v>21</v>
      </c>
      <c r="B23" s="22">
        <v>0</v>
      </c>
      <c r="C23" s="23">
        <v>0</v>
      </c>
      <c r="D23" s="23">
        <v>0</v>
      </c>
      <c r="E23" s="23">
        <v>0</v>
      </c>
      <c r="F23" s="23">
        <v>0</v>
      </c>
    </row>
    <row r="24" spans="1:6" ht="15.75" customHeight="1">
      <c r="A24" s="14" t="s">
        <v>22</v>
      </c>
      <c r="B24" s="22">
        <v>0</v>
      </c>
      <c r="C24" s="23">
        <v>0</v>
      </c>
      <c r="D24" s="23">
        <v>0</v>
      </c>
      <c r="E24" s="23">
        <v>0</v>
      </c>
      <c r="F24" s="23">
        <v>0</v>
      </c>
    </row>
    <row r="25" spans="1:6" ht="15.75" customHeight="1">
      <c r="A25" s="14" t="s">
        <v>23</v>
      </c>
      <c r="B25" s="22">
        <v>0</v>
      </c>
      <c r="C25" s="23">
        <v>0</v>
      </c>
      <c r="D25" s="23">
        <v>0</v>
      </c>
      <c r="E25" s="23">
        <v>0</v>
      </c>
      <c r="F25" s="23">
        <v>0</v>
      </c>
    </row>
    <row r="26" spans="1:6" ht="15.75" customHeight="1">
      <c r="A26" s="11" t="s">
        <v>24</v>
      </c>
      <c r="B26" s="12">
        <v>19149.82</v>
      </c>
      <c r="C26" s="13">
        <v>20034.57</v>
      </c>
      <c r="D26" s="13">
        <v>17938.169999999998</v>
      </c>
      <c r="E26" s="13">
        <v>20740.47</v>
      </c>
      <c r="F26" s="13">
        <v>25915.119999999999</v>
      </c>
    </row>
    <row r="27" spans="1:6" ht="15.75" customHeight="1">
      <c r="A27" s="14" t="s">
        <v>25</v>
      </c>
      <c r="B27" s="15">
        <v>6313.92</v>
      </c>
      <c r="C27" s="16">
        <v>4441.79</v>
      </c>
      <c r="D27" s="16">
        <v>4555.29</v>
      </c>
      <c r="E27" s="16">
        <v>5237.34</v>
      </c>
      <c r="F27" s="16">
        <v>6438.4</v>
      </c>
    </row>
    <row r="28" spans="1:6" ht="15.6">
      <c r="A28" s="14" t="s">
        <v>26</v>
      </c>
      <c r="B28" s="15">
        <v>6322.55</v>
      </c>
      <c r="C28" s="16">
        <v>4977.63</v>
      </c>
      <c r="D28" s="16">
        <v>4387.0600000000004</v>
      </c>
      <c r="E28" s="16">
        <v>5280.88</v>
      </c>
      <c r="F28" s="16">
        <v>6449.33</v>
      </c>
    </row>
    <row r="29" spans="1:6" ht="15.6">
      <c r="A29" s="14" t="s">
        <v>27</v>
      </c>
      <c r="B29" s="22">
        <v>90.67</v>
      </c>
      <c r="C29" s="23">
        <v>-432.06</v>
      </c>
      <c r="D29" s="23">
        <v>172.1</v>
      </c>
      <c r="E29" s="23">
        <v>-33.72</v>
      </c>
      <c r="F29" s="23">
        <v>1.78</v>
      </c>
    </row>
    <row r="30" spans="1:6" ht="15.6">
      <c r="A30" s="14" t="s">
        <v>28</v>
      </c>
      <c r="B30" s="22">
        <v>-99.3</v>
      </c>
      <c r="C30" s="23">
        <v>-103.78</v>
      </c>
      <c r="D30" s="23">
        <v>-3.87</v>
      </c>
      <c r="E30" s="23">
        <v>-9.82</v>
      </c>
      <c r="F30" s="23">
        <v>-12.71</v>
      </c>
    </row>
    <row r="31" spans="1:6" ht="15.6">
      <c r="A31" s="14" t="s">
        <v>29</v>
      </c>
      <c r="B31" s="22">
        <v>0</v>
      </c>
      <c r="C31" s="23">
        <v>3.15</v>
      </c>
      <c r="D31" s="23">
        <v>-2.58</v>
      </c>
      <c r="E31" s="23">
        <v>-2.76</v>
      </c>
      <c r="F31" s="23">
        <v>-2.62</v>
      </c>
    </row>
    <row r="32" spans="1:6" ht="15.6">
      <c r="A32" s="14" t="s">
        <v>30</v>
      </c>
      <c r="B32" s="22">
        <v>0</v>
      </c>
      <c r="C32" s="23">
        <v>0</v>
      </c>
      <c r="D32" s="23">
        <v>0</v>
      </c>
      <c r="E32" s="23">
        <v>0</v>
      </c>
      <c r="F32" s="23">
        <v>0</v>
      </c>
    </row>
    <row r="33" spans="1:6" ht="15.6">
      <c r="A33" s="14" t="s">
        <v>31</v>
      </c>
      <c r="B33" s="22">
        <v>0</v>
      </c>
      <c r="C33" s="23">
        <v>0</v>
      </c>
      <c r="D33" s="23">
        <v>0</v>
      </c>
      <c r="E33" s="23">
        <v>0</v>
      </c>
      <c r="F33" s="23">
        <v>0</v>
      </c>
    </row>
    <row r="34" spans="1:6" ht="15.6">
      <c r="A34" s="14" t="s">
        <v>32</v>
      </c>
      <c r="B34" s="22">
        <v>-99.3</v>
      </c>
      <c r="C34" s="23">
        <v>-106.93</v>
      </c>
      <c r="D34" s="23">
        <v>-1.29</v>
      </c>
      <c r="E34" s="23">
        <v>-7.06</v>
      </c>
      <c r="F34" s="23">
        <v>-10.09</v>
      </c>
    </row>
    <row r="35" spans="1:6" ht="15.6">
      <c r="A35" s="14" t="s">
        <v>33</v>
      </c>
      <c r="B35" s="22">
        <v>0</v>
      </c>
      <c r="C35" s="23">
        <v>0</v>
      </c>
      <c r="D35" s="23">
        <v>0</v>
      </c>
      <c r="E35" s="23">
        <v>0</v>
      </c>
      <c r="F35" s="23">
        <v>0</v>
      </c>
    </row>
    <row r="36" spans="1:6" ht="15.6">
      <c r="A36" s="17" t="s">
        <v>34</v>
      </c>
      <c r="B36" s="18">
        <v>12835.9</v>
      </c>
      <c r="C36" s="19">
        <v>15592.78</v>
      </c>
      <c r="D36" s="19">
        <v>13382.88</v>
      </c>
      <c r="E36" s="19">
        <v>15503.13</v>
      </c>
      <c r="F36" s="19">
        <v>19476.72</v>
      </c>
    </row>
    <row r="37" spans="1:6" ht="15.6">
      <c r="A37" s="14" t="s">
        <v>35</v>
      </c>
      <c r="B37" s="22">
        <v>-243.57</v>
      </c>
      <c r="C37" s="23">
        <v>-286.55</v>
      </c>
      <c r="D37" s="23">
        <v>-221.69</v>
      </c>
      <c r="E37" s="23">
        <v>-260.47000000000003</v>
      </c>
      <c r="F37" s="23">
        <v>-285.06</v>
      </c>
    </row>
    <row r="38" spans="1:6" ht="15.6">
      <c r="A38" s="14" t="s">
        <v>36</v>
      </c>
      <c r="B38" s="22">
        <v>0</v>
      </c>
      <c r="C38" s="23">
        <v>0</v>
      </c>
      <c r="D38" s="23">
        <v>0</v>
      </c>
      <c r="E38" s="23">
        <v>0</v>
      </c>
      <c r="F38" s="23">
        <v>0</v>
      </c>
    </row>
    <row r="39" spans="1:6" ht="15.6">
      <c r="A39" s="14" t="s">
        <v>37</v>
      </c>
      <c r="B39" s="22">
        <v>0</v>
      </c>
      <c r="C39" s="23">
        <v>0</v>
      </c>
      <c r="D39" s="23">
        <v>0</v>
      </c>
      <c r="E39" s="23">
        <v>0</v>
      </c>
      <c r="F39" s="23">
        <v>0</v>
      </c>
    </row>
    <row r="40" spans="1:6" ht="15.6">
      <c r="A40" s="14" t="s">
        <v>38</v>
      </c>
      <c r="B40" s="15">
        <v>12592.33</v>
      </c>
      <c r="C40" s="16">
        <v>15306.23</v>
      </c>
      <c r="D40" s="16">
        <v>13161.19</v>
      </c>
      <c r="E40" s="16">
        <v>15242.66</v>
      </c>
      <c r="F40" s="16">
        <v>19191.66</v>
      </c>
    </row>
    <row r="41" spans="1:6" ht="15.6">
      <c r="A41" s="14" t="s">
        <v>39</v>
      </c>
      <c r="B41" s="22">
        <v>0</v>
      </c>
      <c r="C41" s="23">
        <v>0</v>
      </c>
      <c r="D41" s="23">
        <v>0</v>
      </c>
      <c r="E41" s="23">
        <v>0</v>
      </c>
      <c r="F41" s="23">
        <v>0</v>
      </c>
    </row>
    <row r="42" spans="1:6" ht="15.6">
      <c r="A42" s="17" t="s">
        <v>40</v>
      </c>
      <c r="B42" s="18">
        <v>12592.33</v>
      </c>
      <c r="C42" s="19">
        <v>15306.23</v>
      </c>
      <c r="D42" s="19">
        <v>13161.19</v>
      </c>
      <c r="E42" s="19">
        <v>15242.66</v>
      </c>
      <c r="F42" s="19">
        <v>19191.66</v>
      </c>
    </row>
    <row r="43" spans="1:6" ht="15.6">
      <c r="A43" s="14" t="s">
        <v>41</v>
      </c>
      <c r="B43" s="22">
        <v>0</v>
      </c>
      <c r="C43" s="23">
        <v>0</v>
      </c>
      <c r="D43" s="23">
        <v>0</v>
      </c>
      <c r="E43" s="23">
        <v>0</v>
      </c>
      <c r="F43" s="23">
        <v>0</v>
      </c>
    </row>
    <row r="44" spans="1:6" ht="15.6">
      <c r="A44" s="14" t="s">
        <v>42</v>
      </c>
      <c r="B44" s="22">
        <v>0</v>
      </c>
      <c r="C44" s="23">
        <v>0</v>
      </c>
      <c r="D44" s="23">
        <v>0</v>
      </c>
      <c r="E44" s="23">
        <v>0</v>
      </c>
      <c r="F44" s="23">
        <v>0</v>
      </c>
    </row>
    <row r="45" spans="1:6" ht="15.6">
      <c r="A45" s="14" t="s">
        <v>43</v>
      </c>
      <c r="B45" s="22">
        <v>0</v>
      </c>
      <c r="C45" s="23">
        <v>0</v>
      </c>
      <c r="D45" s="23">
        <v>0</v>
      </c>
      <c r="E45" s="23">
        <v>0</v>
      </c>
      <c r="F45" s="23">
        <v>0</v>
      </c>
    </row>
    <row r="46" spans="1:6" ht="15.6">
      <c r="A46" s="14" t="s">
        <v>44</v>
      </c>
      <c r="B46" s="22">
        <v>0</v>
      </c>
      <c r="C46" s="23">
        <v>0</v>
      </c>
      <c r="D46" s="23">
        <v>0</v>
      </c>
      <c r="E46" s="23">
        <v>0</v>
      </c>
      <c r="F46" s="23">
        <v>0</v>
      </c>
    </row>
    <row r="47" spans="1:6" ht="15.6">
      <c r="A47" s="14" t="s">
        <v>45</v>
      </c>
      <c r="B47" s="15">
        <v>12592.33</v>
      </c>
      <c r="C47" s="16">
        <v>15306.23</v>
      </c>
      <c r="D47" s="16">
        <v>13161.19</v>
      </c>
      <c r="E47" s="16">
        <v>15242.66</v>
      </c>
      <c r="F47" s="16">
        <v>19191.66</v>
      </c>
    </row>
    <row r="48" spans="1:6" ht="15.6">
      <c r="A48" s="14" t="s">
        <v>46</v>
      </c>
      <c r="B48" s="22">
        <v>0</v>
      </c>
      <c r="C48" s="23">
        <v>0</v>
      </c>
      <c r="D48" s="23">
        <v>0</v>
      </c>
      <c r="E48" s="23">
        <v>0</v>
      </c>
      <c r="F48" s="23">
        <v>0</v>
      </c>
    </row>
    <row r="49" spans="1:6" ht="15.6">
      <c r="A49" s="14" t="s">
        <v>47</v>
      </c>
      <c r="B49" s="22">
        <v>0</v>
      </c>
      <c r="C49" s="23">
        <v>0</v>
      </c>
      <c r="D49" s="23">
        <v>0</v>
      </c>
      <c r="E49" s="23">
        <v>0</v>
      </c>
      <c r="F49" s="23">
        <v>0</v>
      </c>
    </row>
    <row r="50" spans="1:6" ht="15.6">
      <c r="A50" s="14" t="s">
        <v>48</v>
      </c>
      <c r="B50" s="22">
        <v>0</v>
      </c>
      <c r="C50" s="23">
        <v>0</v>
      </c>
      <c r="D50" s="23">
        <v>0</v>
      </c>
      <c r="E50" s="23">
        <v>0</v>
      </c>
      <c r="F50" s="23">
        <v>0</v>
      </c>
    </row>
    <row r="51" spans="1:6" ht="15.6">
      <c r="A51" s="14" t="s">
        <v>49</v>
      </c>
      <c r="B51" s="22">
        <v>0</v>
      </c>
      <c r="C51" s="23">
        <v>0</v>
      </c>
      <c r="D51" s="23">
        <v>0</v>
      </c>
      <c r="E51" s="23">
        <v>0</v>
      </c>
      <c r="F51" s="23">
        <v>0</v>
      </c>
    </row>
    <row r="52" spans="1:6" ht="15.6">
      <c r="A52" s="14" t="s">
        <v>50</v>
      </c>
      <c r="B52" s="22">
        <v>0</v>
      </c>
      <c r="C52" s="23">
        <v>0</v>
      </c>
      <c r="D52" s="23">
        <v>0</v>
      </c>
      <c r="E52" s="23">
        <v>0</v>
      </c>
      <c r="F52" s="23">
        <v>0</v>
      </c>
    </row>
    <row r="53" spans="1:6" ht="15.6">
      <c r="A53" s="14" t="s">
        <v>51</v>
      </c>
      <c r="B53" s="22">
        <v>0</v>
      </c>
      <c r="C53" s="23">
        <v>0</v>
      </c>
      <c r="D53" s="23">
        <v>0</v>
      </c>
      <c r="E53" s="23">
        <v>0</v>
      </c>
      <c r="F53" s="23">
        <v>0</v>
      </c>
    </row>
    <row r="54" spans="1:6" ht="15.6">
      <c r="A54" s="14" t="s">
        <v>52</v>
      </c>
      <c r="B54" s="15">
        <v>12592.33</v>
      </c>
      <c r="C54" s="16">
        <v>15306.23</v>
      </c>
      <c r="D54" s="16">
        <v>13161.19</v>
      </c>
      <c r="E54" s="16">
        <v>15242.66</v>
      </c>
      <c r="F54" s="16">
        <v>19191.66</v>
      </c>
    </row>
    <row r="55" spans="1:6" ht="15.6">
      <c r="A55" s="14" t="s">
        <v>33</v>
      </c>
      <c r="B55" s="22">
        <v>0</v>
      </c>
      <c r="C55" s="23">
        <v>0</v>
      </c>
      <c r="D55" s="23">
        <v>0</v>
      </c>
      <c r="E55" s="23">
        <v>0</v>
      </c>
      <c r="F55" s="23">
        <v>0</v>
      </c>
    </row>
    <row r="56" spans="1:6" ht="15.6">
      <c r="A56" s="14" t="s">
        <v>53</v>
      </c>
      <c r="B56" s="22">
        <v>0</v>
      </c>
      <c r="C56" s="23">
        <v>0</v>
      </c>
      <c r="D56" s="23">
        <v>0</v>
      </c>
      <c r="E56" s="23">
        <v>0</v>
      </c>
      <c r="F56" s="23">
        <v>0</v>
      </c>
    </row>
    <row r="57" spans="1:6" ht="15.6">
      <c r="A57" s="14" t="s">
        <v>54</v>
      </c>
      <c r="B57" s="22">
        <v>0</v>
      </c>
      <c r="C57" s="23">
        <v>0</v>
      </c>
      <c r="D57" s="23">
        <v>0</v>
      </c>
      <c r="E57" s="23">
        <v>0</v>
      </c>
      <c r="F57" s="23">
        <v>0</v>
      </c>
    </row>
    <row r="58" spans="1:6" ht="15.6">
      <c r="A58" s="14" t="s">
        <v>55</v>
      </c>
      <c r="B58" s="15">
        <v>12592.33</v>
      </c>
      <c r="C58" s="16">
        <v>15306.23</v>
      </c>
      <c r="D58" s="16">
        <v>13161.19</v>
      </c>
      <c r="E58" s="16">
        <v>15242.66</v>
      </c>
      <c r="F58" s="16">
        <v>19191.66</v>
      </c>
    </row>
    <row r="59" spans="1:6" ht="15.6">
      <c r="A59" s="14" t="s">
        <v>56</v>
      </c>
      <c r="B59" s="22">
        <v>0</v>
      </c>
      <c r="C59" s="23">
        <v>0</v>
      </c>
      <c r="D59" s="23">
        <v>0</v>
      </c>
      <c r="E59" s="23">
        <v>0</v>
      </c>
      <c r="F59" s="23">
        <v>0</v>
      </c>
    </row>
    <row r="60" spans="1:6" ht="15.6">
      <c r="A60" s="14" t="s">
        <v>57</v>
      </c>
      <c r="B60" s="22">
        <v>0</v>
      </c>
      <c r="C60" s="23">
        <v>0</v>
      </c>
      <c r="D60" s="23">
        <v>0</v>
      </c>
      <c r="E60" s="23">
        <v>0</v>
      </c>
      <c r="F60" s="23">
        <v>0</v>
      </c>
    </row>
    <row r="61" spans="1:6" ht="15.6">
      <c r="A61" s="14" t="s">
        <v>58</v>
      </c>
      <c r="B61" s="22">
        <v>0</v>
      </c>
      <c r="C61" s="23">
        <v>0</v>
      </c>
      <c r="D61" s="23">
        <v>0</v>
      </c>
      <c r="E61" s="23">
        <v>0</v>
      </c>
      <c r="F61" s="23">
        <v>0</v>
      </c>
    </row>
    <row r="62" spans="1:6" ht="15.6">
      <c r="A62" s="14" t="s">
        <v>59</v>
      </c>
      <c r="B62" s="22">
        <v>0</v>
      </c>
      <c r="C62" s="23">
        <v>0</v>
      </c>
      <c r="D62" s="23">
        <v>0</v>
      </c>
      <c r="E62" s="23">
        <v>0</v>
      </c>
      <c r="F62" s="23">
        <v>0</v>
      </c>
    </row>
    <row r="63" spans="1:6" ht="15.6">
      <c r="A63" s="14" t="s">
        <v>60</v>
      </c>
      <c r="B63" s="15">
        <v>12592.33</v>
      </c>
      <c r="C63" s="16">
        <v>15306.23</v>
      </c>
      <c r="D63" s="16">
        <v>13161.19</v>
      </c>
      <c r="E63" s="16">
        <v>15242.66</v>
      </c>
      <c r="F63" s="16">
        <v>19191.66</v>
      </c>
    </row>
    <row r="64" spans="1:6" ht="15.6">
      <c r="A64" s="14" t="s">
        <v>61</v>
      </c>
      <c r="B64" s="20"/>
      <c r="C64" s="21"/>
      <c r="D64" s="21"/>
      <c r="E64" s="21"/>
      <c r="F64" s="21"/>
    </row>
    <row r="65" spans="1:6" ht="15.6">
      <c r="A65" s="14" t="s">
        <v>62</v>
      </c>
      <c r="B65" s="22">
        <v>386.08</v>
      </c>
      <c r="C65" s="16">
        <v>-1480.84</v>
      </c>
      <c r="D65" s="23">
        <v>260.13</v>
      </c>
      <c r="E65" s="23">
        <v>651.01</v>
      </c>
      <c r="F65" s="23">
        <v>110.13</v>
      </c>
    </row>
    <row r="66" spans="1:6" ht="15.6">
      <c r="A66" s="14" t="s">
        <v>63</v>
      </c>
      <c r="B66" s="22">
        <v>-59.68</v>
      </c>
      <c r="C66" s="23">
        <v>10.87</v>
      </c>
      <c r="D66" s="23">
        <v>-53.22</v>
      </c>
      <c r="E66" s="23">
        <v>-570.34</v>
      </c>
      <c r="F66" s="23">
        <v>-19.11</v>
      </c>
    </row>
    <row r="67" spans="1:6" ht="15.6">
      <c r="A67" s="14" t="s">
        <v>64</v>
      </c>
      <c r="B67" s="22">
        <v>0</v>
      </c>
      <c r="C67" s="23">
        <v>0</v>
      </c>
      <c r="D67" s="23">
        <v>0</v>
      </c>
      <c r="E67" s="23">
        <v>0</v>
      </c>
      <c r="F67" s="23">
        <v>0</v>
      </c>
    </row>
    <row r="68" spans="1:6" ht="15.6">
      <c r="A68" s="14" t="s">
        <v>65</v>
      </c>
      <c r="B68" s="22">
        <v>-243.02</v>
      </c>
      <c r="C68" s="23">
        <v>-286.91000000000003</v>
      </c>
      <c r="D68" s="23">
        <v>-221.44</v>
      </c>
      <c r="E68" s="23">
        <v>-260.69</v>
      </c>
      <c r="F68" s="23">
        <v>-284.32</v>
      </c>
    </row>
    <row r="69" spans="1:6" ht="15.6">
      <c r="A69" s="14" t="s">
        <v>66</v>
      </c>
      <c r="B69" s="15">
        <v>12919.28</v>
      </c>
      <c r="C69" s="16">
        <v>13835.9</v>
      </c>
      <c r="D69" s="16">
        <v>13368.35</v>
      </c>
      <c r="E69" s="16">
        <v>15323.11</v>
      </c>
      <c r="F69" s="16">
        <v>19283.419999999998</v>
      </c>
    </row>
    <row r="70" spans="1:6" ht="15.6">
      <c r="A70" s="14" t="s">
        <v>67</v>
      </c>
      <c r="B70" s="20"/>
      <c r="C70" s="21"/>
      <c r="D70" s="21"/>
      <c r="E70" s="21"/>
      <c r="F70" s="21"/>
    </row>
    <row r="71" spans="1:6" ht="15.6">
      <c r="A71" s="14" t="s">
        <v>68</v>
      </c>
      <c r="B71" s="15">
        <v>12592.33</v>
      </c>
      <c r="C71" s="16">
        <v>15306.23</v>
      </c>
      <c r="D71" s="16">
        <v>13161.19</v>
      </c>
      <c r="E71" s="16">
        <v>15242.66</v>
      </c>
      <c r="F71" s="16">
        <v>19191.66</v>
      </c>
    </row>
    <row r="72" spans="1:6" ht="15.6">
      <c r="A72" s="14" t="s">
        <v>69</v>
      </c>
      <c r="B72" s="22">
        <v>-243.57</v>
      </c>
      <c r="C72" s="23">
        <v>-286.55</v>
      </c>
      <c r="D72" s="23">
        <v>-221.69</v>
      </c>
      <c r="E72" s="23">
        <v>-260.47000000000003</v>
      </c>
      <c r="F72" s="23">
        <v>-285.06</v>
      </c>
    </row>
    <row r="73" spans="1:6" ht="15.6">
      <c r="A73" s="14" t="s">
        <v>70</v>
      </c>
      <c r="B73" s="20"/>
      <c r="C73" s="21"/>
      <c r="D73" s="21"/>
      <c r="E73" s="21"/>
      <c r="F73" s="21"/>
    </row>
    <row r="74" spans="1:6" ht="15.6">
      <c r="A74" s="14" t="s">
        <v>68</v>
      </c>
      <c r="B74" s="15">
        <v>12592.33</v>
      </c>
      <c r="C74" s="16">
        <v>15306.23</v>
      </c>
      <c r="D74" s="16">
        <v>13161.19</v>
      </c>
      <c r="E74" s="16">
        <v>15242.66</v>
      </c>
      <c r="F74" s="16">
        <v>19191.66</v>
      </c>
    </row>
    <row r="75" spans="1:6" ht="15.6">
      <c r="A75" s="14" t="s">
        <v>69</v>
      </c>
      <c r="B75" s="22">
        <v>-243.57</v>
      </c>
      <c r="C75" s="23">
        <v>-286.55</v>
      </c>
      <c r="D75" s="23">
        <v>-221.69</v>
      </c>
      <c r="E75" s="23">
        <v>-260.47000000000003</v>
      </c>
      <c r="F75" s="23">
        <v>-285.06</v>
      </c>
    </row>
    <row r="76" spans="1:6" ht="15.6">
      <c r="A76" s="14" t="s">
        <v>71</v>
      </c>
      <c r="B76" s="20"/>
      <c r="C76" s="21"/>
      <c r="D76" s="21"/>
      <c r="E76" s="21"/>
      <c r="F76" s="21"/>
    </row>
    <row r="77" spans="1:6" ht="15.6">
      <c r="A77" s="14" t="s">
        <v>68</v>
      </c>
      <c r="B77" s="15">
        <v>12592.33</v>
      </c>
      <c r="C77" s="16">
        <v>15306.23</v>
      </c>
      <c r="D77" s="16">
        <v>13161.19</v>
      </c>
      <c r="E77" s="16">
        <v>15242.66</v>
      </c>
      <c r="F77" s="16">
        <v>19191.66</v>
      </c>
    </row>
    <row r="78" spans="1:6" ht="15.6">
      <c r="A78" s="14" t="s">
        <v>69</v>
      </c>
      <c r="B78" s="22">
        <v>-243.57</v>
      </c>
      <c r="C78" s="23">
        <v>-286.55</v>
      </c>
      <c r="D78" s="23">
        <v>-221.69</v>
      </c>
      <c r="E78" s="23">
        <v>-260.47000000000003</v>
      </c>
      <c r="F78" s="23">
        <v>-285.06</v>
      </c>
    </row>
    <row r="79" spans="1:6" ht="15.6">
      <c r="A79" s="14" t="s">
        <v>72</v>
      </c>
      <c r="B79" s="22">
        <v>10.3</v>
      </c>
      <c r="C79" s="23">
        <v>12.47</v>
      </c>
      <c r="D79" s="23">
        <v>10.7</v>
      </c>
      <c r="E79" s="23">
        <v>12.37</v>
      </c>
      <c r="F79" s="23">
        <v>15.5</v>
      </c>
    </row>
    <row r="80" spans="1:6" ht="15.6">
      <c r="A80" s="14" t="s">
        <v>73</v>
      </c>
      <c r="B80" s="22">
        <v>10.24</v>
      </c>
      <c r="C80" s="23">
        <v>12.45</v>
      </c>
      <c r="D80" s="23">
        <v>10.7</v>
      </c>
      <c r="E80" s="23">
        <v>12.37</v>
      </c>
      <c r="F80" s="23">
        <v>15.46</v>
      </c>
    </row>
    <row r="81" spans="1:6" ht="15.6">
      <c r="A81" s="14" t="s">
        <v>74</v>
      </c>
      <c r="B81" s="20"/>
      <c r="C81" s="21"/>
      <c r="D81" s="21"/>
      <c r="E81" s="21"/>
      <c r="F81" s="21"/>
    </row>
    <row r="82" spans="1:6" ht="15.6">
      <c r="A82" s="14" t="s">
        <v>75</v>
      </c>
      <c r="B82" s="22">
        <v>0</v>
      </c>
      <c r="C82" s="23">
        <v>0</v>
      </c>
      <c r="D82" s="23">
        <v>5</v>
      </c>
      <c r="E82" s="23">
        <v>5.25</v>
      </c>
      <c r="F82" s="23">
        <v>6</v>
      </c>
    </row>
    <row r="83" spans="1:6" ht="15.6">
      <c r="A83" s="14" t="s">
        <v>76</v>
      </c>
      <c r="B83" s="22">
        <v>0</v>
      </c>
      <c r="C83" s="23">
        <v>0</v>
      </c>
      <c r="D83" s="23">
        <v>0</v>
      </c>
      <c r="E83" s="23">
        <v>0</v>
      </c>
      <c r="F83" s="23">
        <v>0</v>
      </c>
    </row>
    <row r="84" spans="1:6" ht="15.6">
      <c r="A84" s="14" t="s">
        <v>77</v>
      </c>
      <c r="B84" s="22">
        <v>0</v>
      </c>
      <c r="C84" s="23">
        <v>0</v>
      </c>
      <c r="D84" s="23">
        <v>0</v>
      </c>
      <c r="E84" s="23">
        <v>0</v>
      </c>
      <c r="F84" s="23">
        <v>0</v>
      </c>
    </row>
    <row r="85" spans="1:6" ht="15.6">
      <c r="A85" s="14" t="s">
        <v>78</v>
      </c>
      <c r="B85" s="22">
        <v>0</v>
      </c>
      <c r="C85" s="23">
        <v>0</v>
      </c>
      <c r="D85" s="23">
        <v>0</v>
      </c>
      <c r="E85" s="23">
        <v>0</v>
      </c>
      <c r="F85" s="23">
        <v>0</v>
      </c>
    </row>
    <row r="86" spans="1:6" ht="15.6">
      <c r="A86" s="14" t="s">
        <v>79</v>
      </c>
      <c r="B86" s="22">
        <v>0</v>
      </c>
      <c r="C86" s="23">
        <v>0</v>
      </c>
      <c r="D86" s="23">
        <v>0</v>
      </c>
      <c r="E86" s="23">
        <v>0</v>
      </c>
      <c r="F86" s="23">
        <v>2.75</v>
      </c>
    </row>
    <row r="87" spans="1:6" ht="15.6">
      <c r="A87" s="14" t="s">
        <v>80</v>
      </c>
      <c r="B87" s="22">
        <v>5.75</v>
      </c>
      <c r="C87" s="23">
        <v>10.15</v>
      </c>
      <c r="D87" s="23">
        <v>5.75</v>
      </c>
      <c r="E87" s="23">
        <v>6.25</v>
      </c>
      <c r="F87" s="23">
        <v>6.75</v>
      </c>
    </row>
    <row r="88" spans="1:6" ht="15.6">
      <c r="A88" s="14" t="s">
        <v>81</v>
      </c>
      <c r="B88" s="22">
        <v>5.75</v>
      </c>
      <c r="C88" s="23">
        <v>10.15</v>
      </c>
      <c r="D88" s="23">
        <v>10.75</v>
      </c>
      <c r="E88" s="23">
        <v>11.5</v>
      </c>
      <c r="F88" s="23">
        <v>15.5</v>
      </c>
    </row>
    <row r="89" spans="1:6" ht="15.6">
      <c r="A89" s="14" t="s">
        <v>82</v>
      </c>
      <c r="B89" s="20"/>
      <c r="C89" s="21"/>
      <c r="D89" s="21"/>
      <c r="E89" s="21"/>
      <c r="F89" s="21"/>
    </row>
    <row r="90" spans="1:6" ht="15.6">
      <c r="A90" s="14" t="s">
        <v>75</v>
      </c>
      <c r="B90" s="22">
        <v>0</v>
      </c>
      <c r="C90" s="23">
        <v>0</v>
      </c>
      <c r="D90" s="23">
        <v>5</v>
      </c>
      <c r="E90" s="23">
        <v>5.25</v>
      </c>
      <c r="F90" s="23">
        <v>6</v>
      </c>
    </row>
    <row r="91" spans="1:6" ht="15.6">
      <c r="A91" s="14" t="s">
        <v>76</v>
      </c>
      <c r="B91" s="22">
        <v>0</v>
      </c>
      <c r="C91" s="23">
        <v>0</v>
      </c>
      <c r="D91" s="23">
        <v>0</v>
      </c>
      <c r="E91" s="23">
        <v>0</v>
      </c>
      <c r="F91" s="23">
        <v>0</v>
      </c>
    </row>
    <row r="92" spans="1:6" ht="15.6">
      <c r="A92" s="14" t="s">
        <v>77</v>
      </c>
      <c r="B92" s="22">
        <v>0</v>
      </c>
      <c r="C92" s="23">
        <v>0</v>
      </c>
      <c r="D92" s="23">
        <v>0</v>
      </c>
      <c r="E92" s="23">
        <v>0</v>
      </c>
      <c r="F92" s="23">
        <v>0</v>
      </c>
    </row>
    <row r="93" spans="1:6" ht="15.6">
      <c r="A93" s="14" t="s">
        <v>78</v>
      </c>
      <c r="B93" s="22">
        <v>0</v>
      </c>
      <c r="C93" s="23">
        <v>0</v>
      </c>
      <c r="D93" s="23">
        <v>0</v>
      </c>
      <c r="E93" s="23">
        <v>0</v>
      </c>
      <c r="F93" s="23">
        <v>0</v>
      </c>
    </row>
    <row r="94" spans="1:6" ht="15.6">
      <c r="A94" s="14" t="s">
        <v>79</v>
      </c>
      <c r="B94" s="22">
        <v>0</v>
      </c>
      <c r="C94" s="23">
        <v>0</v>
      </c>
      <c r="D94" s="23">
        <v>0</v>
      </c>
      <c r="E94" s="23">
        <v>0</v>
      </c>
      <c r="F94" s="23">
        <v>2.75</v>
      </c>
    </row>
    <row r="95" spans="1:6" ht="15.6">
      <c r="A95" s="14" t="s">
        <v>80</v>
      </c>
      <c r="B95" s="22">
        <v>5.75</v>
      </c>
      <c r="C95" s="23">
        <v>10.15</v>
      </c>
      <c r="D95" s="23">
        <v>5.75</v>
      </c>
      <c r="E95" s="23">
        <v>6.25</v>
      </c>
      <c r="F95" s="23">
        <v>6.75</v>
      </c>
    </row>
    <row r="96" spans="1:6" ht="15.6">
      <c r="A96" s="14" t="s">
        <v>83</v>
      </c>
      <c r="B96" s="22">
        <v>575</v>
      </c>
      <c r="C96" s="16">
        <v>1015</v>
      </c>
      <c r="D96" s="16">
        <v>1075</v>
      </c>
      <c r="E96" s="16">
        <v>1150</v>
      </c>
      <c r="F96" s="16">
        <v>1550</v>
      </c>
    </row>
    <row r="97" spans="1:10" ht="15.6">
      <c r="A97" s="14" t="s">
        <v>84</v>
      </c>
      <c r="B97" s="15">
        <v>7048.71</v>
      </c>
      <c r="C97" s="16">
        <v>12476.61</v>
      </c>
      <c r="D97" s="16">
        <v>13230.27</v>
      </c>
      <c r="E97" s="16">
        <v>14171.55</v>
      </c>
      <c r="F97" s="16">
        <v>19255.03</v>
      </c>
    </row>
    <row r="98" spans="1:10" ht="15.6">
      <c r="A98" s="14" t="s">
        <v>50</v>
      </c>
      <c r="B98" s="22">
        <v>0</v>
      </c>
      <c r="C98" s="23">
        <v>0</v>
      </c>
      <c r="D98" s="23">
        <v>0</v>
      </c>
      <c r="E98" s="23">
        <v>0</v>
      </c>
      <c r="F98" s="23">
        <v>0</v>
      </c>
    </row>
    <row r="99" spans="1:10" ht="15.6">
      <c r="A99" s="14" t="s">
        <v>85</v>
      </c>
      <c r="B99" s="15">
        <v>1223.1099999999999</v>
      </c>
      <c r="C99" s="16">
        <v>1227.93</v>
      </c>
      <c r="D99" s="16">
        <v>1230.1199999999999</v>
      </c>
      <c r="E99" s="16">
        <v>1231.6600000000001</v>
      </c>
      <c r="F99" s="16">
        <v>1238.1500000000001</v>
      </c>
    </row>
    <row r="100" spans="1:10" ht="15.6">
      <c r="A100" s="14" t="s">
        <v>86</v>
      </c>
      <c r="B100" s="15">
        <v>1230.05</v>
      </c>
      <c r="C100" s="16">
        <v>1229.25</v>
      </c>
      <c r="D100" s="16">
        <v>1230.25</v>
      </c>
      <c r="E100" s="16">
        <v>1232.2</v>
      </c>
      <c r="F100" s="16">
        <v>1241.43</v>
      </c>
    </row>
    <row r="101" spans="1:10" ht="15.6">
      <c r="A101" s="14" t="s">
        <v>87</v>
      </c>
      <c r="B101" s="22">
        <v>0</v>
      </c>
      <c r="C101" s="23">
        <v>0</v>
      </c>
      <c r="D101" s="16">
        <v>6152.68</v>
      </c>
      <c r="E101" s="16">
        <v>6469.48</v>
      </c>
      <c r="F101" s="16">
        <v>7448.41</v>
      </c>
    </row>
    <row r="102" spans="1:10" ht="15.6">
      <c r="A102" s="14" t="s">
        <v>88</v>
      </c>
      <c r="B102" s="15">
        <v>7048.71</v>
      </c>
      <c r="C102" s="16">
        <v>12476.61</v>
      </c>
      <c r="D102" s="16">
        <v>7077.59</v>
      </c>
      <c r="E102" s="16">
        <v>7702.07</v>
      </c>
      <c r="F102" s="16">
        <v>8388.91</v>
      </c>
    </row>
    <row r="103" spans="1:10" ht="15.6">
      <c r="A103" s="14" t="s">
        <v>89</v>
      </c>
      <c r="B103" s="22">
        <v>0</v>
      </c>
      <c r="C103" s="23">
        <v>0</v>
      </c>
      <c r="D103" s="23">
        <v>0</v>
      </c>
      <c r="E103" s="23">
        <v>0</v>
      </c>
      <c r="F103" s="16">
        <v>3417.7</v>
      </c>
    </row>
    <row r="104" spans="1:10" ht="15.6">
      <c r="A104" s="14" t="s">
        <v>90</v>
      </c>
      <c r="B104" s="22">
        <v>0</v>
      </c>
      <c r="C104" s="23">
        <v>0</v>
      </c>
      <c r="D104" s="23">
        <v>0</v>
      </c>
      <c r="E104" s="23">
        <v>0</v>
      </c>
      <c r="F104" s="23">
        <v>0</v>
      </c>
    </row>
    <row r="105" spans="1:10" ht="15.6">
      <c r="A105" s="20" t="s">
        <v>91</v>
      </c>
      <c r="B105" s="22">
        <v>0</v>
      </c>
      <c r="C105" s="22">
        <v>0</v>
      </c>
      <c r="D105" s="22">
        <v>0</v>
      </c>
      <c r="E105" s="22">
        <v>0</v>
      </c>
      <c r="F105" s="22">
        <v>0</v>
      </c>
    </row>
    <row r="106" spans="1:10" ht="15.6">
      <c r="A106" s="26"/>
      <c r="B106" s="26"/>
      <c r="C106" s="26"/>
      <c r="D106" s="26"/>
      <c r="E106" s="26"/>
      <c r="F106" s="26"/>
      <c r="G106" s="26"/>
      <c r="H106" s="26"/>
      <c r="I106" s="26"/>
      <c r="J106" s="26"/>
    </row>
  </sheetData>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election sqref="A1:F1"/>
    </sheetView>
  </sheetViews>
  <sheetFormatPr defaultColWidth="12.6640625" defaultRowHeight="15.75" customHeight="1"/>
  <cols>
    <col min="1" max="1" width="67.88671875" bestFit="1" customWidth="1"/>
  </cols>
  <sheetData>
    <row r="1" spans="1:26" ht="15.75" customHeight="1">
      <c r="A1" s="103" t="s">
        <v>366</v>
      </c>
      <c r="B1" s="101"/>
      <c r="C1" s="101"/>
      <c r="D1" s="101"/>
      <c r="E1" s="101"/>
      <c r="F1" s="102"/>
      <c r="G1" s="27"/>
      <c r="J1" s="27"/>
      <c r="K1" s="27"/>
      <c r="L1" s="27"/>
      <c r="M1" s="27"/>
      <c r="N1" s="27"/>
      <c r="O1" s="27"/>
      <c r="P1" s="27"/>
      <c r="Q1" s="27"/>
      <c r="R1" s="27"/>
      <c r="S1" s="27"/>
      <c r="T1" s="27"/>
      <c r="U1" s="27"/>
      <c r="V1" s="27"/>
      <c r="W1" s="27"/>
      <c r="X1" s="27"/>
      <c r="Y1" s="27"/>
      <c r="Z1" s="27"/>
    </row>
    <row r="2" spans="1:26" ht="15.75" customHeight="1">
      <c r="A2" s="28" t="s">
        <v>0</v>
      </c>
      <c r="B2" s="29">
        <v>45370</v>
      </c>
      <c r="C2" s="9">
        <v>45371</v>
      </c>
      <c r="D2" s="9">
        <v>45372</v>
      </c>
      <c r="E2" s="9">
        <v>45373</v>
      </c>
      <c r="F2" s="9">
        <v>45374</v>
      </c>
      <c r="K2" s="27"/>
      <c r="L2" s="27"/>
      <c r="M2" s="27"/>
      <c r="N2" s="27"/>
      <c r="O2" s="27"/>
      <c r="P2" s="27"/>
      <c r="Q2" s="27"/>
      <c r="R2" s="27"/>
      <c r="S2" s="27"/>
      <c r="T2" s="27"/>
      <c r="U2" s="27"/>
      <c r="V2" s="27"/>
      <c r="W2" s="27"/>
      <c r="X2" s="27"/>
      <c r="Y2" s="27"/>
      <c r="Z2" s="27"/>
    </row>
    <row r="3" spans="1:26" ht="15.75" customHeight="1">
      <c r="A3" s="30" t="s">
        <v>92</v>
      </c>
      <c r="B3" s="20"/>
      <c r="C3" s="20"/>
      <c r="D3" s="20"/>
      <c r="E3" s="20"/>
      <c r="F3" s="20"/>
      <c r="K3" s="27"/>
      <c r="L3" s="27"/>
      <c r="M3" s="27"/>
      <c r="N3" s="27"/>
      <c r="O3" s="27"/>
      <c r="P3" s="27"/>
      <c r="Q3" s="27"/>
      <c r="R3" s="27"/>
      <c r="S3" s="27"/>
      <c r="T3" s="27"/>
      <c r="U3" s="27"/>
      <c r="V3" s="27"/>
      <c r="W3" s="27"/>
      <c r="X3" s="27"/>
      <c r="Y3" s="27"/>
      <c r="Z3" s="27"/>
    </row>
    <row r="4" spans="1:26" ht="15.75" customHeight="1">
      <c r="A4" s="20" t="s">
        <v>93</v>
      </c>
      <c r="B4" s="15">
        <v>23308.080000000002</v>
      </c>
      <c r="C4" s="15">
        <v>23414.75</v>
      </c>
      <c r="D4" s="15">
        <v>26730.68</v>
      </c>
      <c r="E4" s="15">
        <v>26890.400000000001</v>
      </c>
      <c r="F4" s="15">
        <v>28299.78</v>
      </c>
      <c r="K4" s="27"/>
      <c r="L4" s="27"/>
      <c r="M4" s="27"/>
      <c r="N4" s="27"/>
      <c r="O4" s="27"/>
      <c r="P4" s="27"/>
      <c r="Q4" s="27"/>
      <c r="R4" s="27"/>
      <c r="S4" s="27"/>
      <c r="T4" s="27"/>
      <c r="U4" s="27"/>
      <c r="V4" s="27"/>
      <c r="W4" s="27"/>
      <c r="X4" s="27"/>
      <c r="Y4" s="27"/>
      <c r="Z4" s="27"/>
    </row>
    <row r="5" spans="1:26" ht="15.75" customHeight="1">
      <c r="A5" s="20" t="s">
        <v>94</v>
      </c>
      <c r="B5" s="15">
        <v>18625.740000000002</v>
      </c>
      <c r="C5" s="15">
        <v>19632.919999999998</v>
      </c>
      <c r="D5" s="15">
        <v>19153.939999999999</v>
      </c>
      <c r="E5" s="15">
        <v>20207.43</v>
      </c>
      <c r="F5" s="15">
        <v>21117.08</v>
      </c>
      <c r="K5" s="27"/>
      <c r="L5" s="27"/>
      <c r="M5" s="27"/>
      <c r="N5" s="27"/>
      <c r="O5" s="27"/>
      <c r="P5" s="27"/>
      <c r="Q5" s="27"/>
      <c r="R5" s="27"/>
      <c r="S5" s="27"/>
      <c r="T5" s="27"/>
      <c r="U5" s="27"/>
      <c r="V5" s="27"/>
      <c r="W5" s="27"/>
      <c r="X5" s="27"/>
      <c r="Y5" s="27"/>
      <c r="Z5" s="27"/>
    </row>
    <row r="6" spans="1:26" ht="15.75" customHeight="1">
      <c r="A6" s="20" t="s">
        <v>95</v>
      </c>
      <c r="B6" s="15">
        <v>4126.18</v>
      </c>
      <c r="C6" s="15">
        <v>3251.61</v>
      </c>
      <c r="D6" s="15">
        <v>4004.45</v>
      </c>
      <c r="E6" s="15">
        <v>3198.45</v>
      </c>
      <c r="F6" s="15">
        <v>2984.71</v>
      </c>
      <c r="K6" s="27"/>
      <c r="L6" s="27"/>
      <c r="M6" s="27"/>
      <c r="N6" s="27"/>
      <c r="O6" s="27"/>
      <c r="P6" s="27"/>
      <c r="Q6" s="27"/>
      <c r="R6" s="27"/>
      <c r="S6" s="27"/>
      <c r="T6" s="27"/>
      <c r="U6" s="27"/>
      <c r="V6" s="27"/>
      <c r="W6" s="27"/>
      <c r="X6" s="27"/>
      <c r="Y6" s="27"/>
      <c r="Z6" s="27"/>
    </row>
    <row r="7" spans="1:26" ht="15.75" customHeight="1">
      <c r="A7" s="20" t="s">
        <v>96</v>
      </c>
      <c r="B7" s="31" t="s">
        <v>97</v>
      </c>
      <c r="C7" s="31" t="s">
        <v>97</v>
      </c>
      <c r="D7" s="31" t="s">
        <v>97</v>
      </c>
      <c r="E7" s="31" t="s">
        <v>97</v>
      </c>
      <c r="F7" s="31" t="s">
        <v>97</v>
      </c>
      <c r="K7" s="27"/>
      <c r="L7" s="27"/>
      <c r="M7" s="27"/>
      <c r="N7" s="27"/>
      <c r="O7" s="27"/>
      <c r="P7" s="27"/>
      <c r="Q7" s="27"/>
      <c r="R7" s="27"/>
      <c r="S7" s="27"/>
      <c r="T7" s="27"/>
      <c r="U7" s="27"/>
      <c r="V7" s="27"/>
      <c r="W7" s="27"/>
      <c r="X7" s="27"/>
      <c r="Y7" s="27"/>
      <c r="Z7" s="27"/>
    </row>
    <row r="8" spans="1:26" ht="15.75" customHeight="1">
      <c r="A8" s="20" t="s">
        <v>98</v>
      </c>
      <c r="B8" s="22">
        <v>545.91999999999996</v>
      </c>
      <c r="C8" s="22">
        <v>525.37</v>
      </c>
      <c r="D8" s="15">
        <v>2588.2600000000002</v>
      </c>
      <c r="E8" s="15">
        <v>2792.83</v>
      </c>
      <c r="F8" s="15">
        <v>3507.05</v>
      </c>
      <c r="K8" s="27"/>
      <c r="L8" s="27"/>
      <c r="M8" s="27"/>
      <c r="N8" s="27"/>
      <c r="O8" s="27"/>
      <c r="P8" s="27"/>
      <c r="Q8" s="27"/>
      <c r="R8" s="27"/>
      <c r="S8" s="27"/>
      <c r="T8" s="27"/>
      <c r="U8" s="27"/>
      <c r="V8" s="27"/>
      <c r="W8" s="27"/>
      <c r="X8" s="27"/>
      <c r="Y8" s="27"/>
      <c r="Z8" s="27"/>
    </row>
    <row r="9" spans="1:26" ht="15.75" customHeight="1">
      <c r="A9" s="20" t="s">
        <v>99</v>
      </c>
      <c r="B9" s="22">
        <v>10.24</v>
      </c>
      <c r="C9" s="22">
        <v>4.8499999999999996</v>
      </c>
      <c r="D9" s="22">
        <v>6.84</v>
      </c>
      <c r="E9" s="22">
        <v>27.09</v>
      </c>
      <c r="F9" s="22">
        <v>18.59</v>
      </c>
      <c r="K9" s="27"/>
      <c r="L9" s="27"/>
      <c r="M9" s="27"/>
      <c r="N9" s="27"/>
      <c r="O9" s="27"/>
      <c r="P9" s="27"/>
      <c r="Q9" s="27"/>
      <c r="R9" s="27"/>
      <c r="S9" s="27"/>
      <c r="T9" s="27"/>
      <c r="U9" s="27"/>
      <c r="V9" s="27"/>
      <c r="W9" s="27"/>
      <c r="X9" s="27"/>
      <c r="Y9" s="27"/>
      <c r="Z9" s="27"/>
    </row>
    <row r="10" spans="1:26" ht="15.75" customHeight="1">
      <c r="A10" s="20" t="s">
        <v>100</v>
      </c>
      <c r="B10" s="22">
        <v>0</v>
      </c>
      <c r="C10" s="22">
        <v>0</v>
      </c>
      <c r="D10" s="22">
        <v>0</v>
      </c>
      <c r="E10" s="22">
        <v>0</v>
      </c>
      <c r="F10" s="22">
        <v>0</v>
      </c>
      <c r="K10" s="27"/>
      <c r="L10" s="27"/>
      <c r="M10" s="27"/>
      <c r="N10" s="27"/>
      <c r="O10" s="27"/>
      <c r="P10" s="27"/>
      <c r="Q10" s="27"/>
      <c r="R10" s="27"/>
      <c r="S10" s="27"/>
      <c r="T10" s="27"/>
      <c r="U10" s="27"/>
      <c r="V10" s="27"/>
      <c r="W10" s="27"/>
      <c r="X10" s="27"/>
      <c r="Y10" s="27"/>
      <c r="Z10" s="27"/>
    </row>
    <row r="11" spans="1:26" ht="15.75" customHeight="1">
      <c r="A11" s="20" t="s">
        <v>101</v>
      </c>
      <c r="B11" s="22">
        <v>0</v>
      </c>
      <c r="C11" s="22">
        <v>0</v>
      </c>
      <c r="D11" s="22">
        <v>0</v>
      </c>
      <c r="E11" s="22">
        <v>0</v>
      </c>
      <c r="F11" s="22">
        <v>0</v>
      </c>
      <c r="K11" s="27"/>
      <c r="L11" s="27"/>
      <c r="M11" s="27"/>
      <c r="N11" s="27"/>
      <c r="O11" s="27"/>
      <c r="P11" s="27"/>
      <c r="Q11" s="27"/>
      <c r="R11" s="27"/>
      <c r="S11" s="27"/>
      <c r="T11" s="27"/>
      <c r="U11" s="27"/>
      <c r="V11" s="27"/>
      <c r="W11" s="27"/>
      <c r="X11" s="27"/>
      <c r="Y11" s="27"/>
      <c r="Z11" s="27"/>
    </row>
    <row r="12" spans="1:26" ht="15.75" customHeight="1">
      <c r="A12" s="20" t="s">
        <v>102</v>
      </c>
      <c r="B12" s="22">
        <v>0</v>
      </c>
      <c r="C12" s="22">
        <v>0</v>
      </c>
      <c r="D12" s="22">
        <v>0</v>
      </c>
      <c r="E12" s="22">
        <v>0</v>
      </c>
      <c r="F12" s="22">
        <v>0</v>
      </c>
      <c r="K12" s="27"/>
      <c r="L12" s="27"/>
      <c r="M12" s="27"/>
      <c r="N12" s="27"/>
      <c r="O12" s="27"/>
      <c r="P12" s="27"/>
      <c r="Q12" s="27"/>
      <c r="R12" s="27"/>
      <c r="S12" s="27"/>
      <c r="T12" s="27"/>
      <c r="U12" s="27"/>
      <c r="V12" s="27"/>
      <c r="W12" s="27"/>
      <c r="X12" s="27"/>
      <c r="Y12" s="27"/>
      <c r="Z12" s="27"/>
    </row>
    <row r="13" spans="1:26" ht="15.75" customHeight="1">
      <c r="A13" s="20" t="s">
        <v>103</v>
      </c>
      <c r="B13" s="20"/>
      <c r="C13" s="20"/>
      <c r="D13" s="20"/>
      <c r="E13" s="20"/>
      <c r="F13" s="20"/>
      <c r="K13" s="27"/>
      <c r="L13" s="27"/>
      <c r="M13" s="27"/>
      <c r="N13" s="27"/>
      <c r="O13" s="27"/>
      <c r="P13" s="27"/>
      <c r="Q13" s="27"/>
      <c r="R13" s="27"/>
      <c r="S13" s="27"/>
      <c r="T13" s="27"/>
      <c r="U13" s="27"/>
      <c r="V13" s="27"/>
      <c r="W13" s="27"/>
      <c r="X13" s="27"/>
      <c r="Y13" s="27"/>
      <c r="Z13" s="27"/>
    </row>
    <row r="14" spans="1:26" ht="15.75" customHeight="1">
      <c r="A14" s="20" t="s">
        <v>104</v>
      </c>
      <c r="B14" s="22">
        <v>0</v>
      </c>
      <c r="C14" s="22">
        <v>385.36</v>
      </c>
      <c r="D14" s="22">
        <v>376.56</v>
      </c>
      <c r="E14" s="22">
        <v>364.2</v>
      </c>
      <c r="F14" s="22">
        <v>352.26</v>
      </c>
      <c r="K14" s="27"/>
      <c r="L14" s="27"/>
      <c r="M14" s="27"/>
      <c r="N14" s="27"/>
      <c r="O14" s="27"/>
      <c r="P14" s="27"/>
      <c r="Q14" s="27"/>
      <c r="R14" s="27"/>
      <c r="S14" s="27"/>
      <c r="T14" s="27"/>
      <c r="U14" s="27"/>
      <c r="V14" s="27"/>
      <c r="W14" s="27"/>
      <c r="X14" s="27"/>
      <c r="Y14" s="27"/>
      <c r="Z14" s="27"/>
    </row>
    <row r="15" spans="1:26" ht="15.75" customHeight="1">
      <c r="A15" s="20" t="s">
        <v>105</v>
      </c>
      <c r="B15" s="22">
        <v>279.12</v>
      </c>
      <c r="C15" s="22">
        <v>188.27</v>
      </c>
      <c r="D15" s="22">
        <v>262.55</v>
      </c>
      <c r="E15" s="22">
        <v>269.24</v>
      </c>
      <c r="F15" s="22">
        <v>337.59</v>
      </c>
      <c r="K15" s="27"/>
      <c r="L15" s="27"/>
      <c r="M15" s="27"/>
      <c r="N15" s="27"/>
      <c r="O15" s="27"/>
      <c r="P15" s="27"/>
      <c r="Q15" s="27"/>
      <c r="R15" s="27"/>
      <c r="S15" s="27"/>
      <c r="T15" s="27"/>
      <c r="U15" s="27"/>
      <c r="V15" s="27"/>
      <c r="W15" s="27"/>
      <c r="X15" s="27"/>
      <c r="Y15" s="27"/>
      <c r="Z15" s="27"/>
    </row>
    <row r="16" spans="1:26" ht="15.75" customHeight="1">
      <c r="A16" s="20" t="s">
        <v>106</v>
      </c>
      <c r="B16" s="20"/>
      <c r="C16" s="20"/>
      <c r="D16" s="20"/>
      <c r="E16" s="20"/>
      <c r="F16" s="20"/>
      <c r="K16" s="27"/>
      <c r="L16" s="27"/>
      <c r="M16" s="27"/>
      <c r="N16" s="27"/>
      <c r="O16" s="27"/>
      <c r="P16" s="27"/>
      <c r="Q16" s="27"/>
      <c r="R16" s="27"/>
      <c r="S16" s="27"/>
      <c r="T16" s="27"/>
      <c r="U16" s="27"/>
      <c r="V16" s="27"/>
      <c r="W16" s="27"/>
      <c r="X16" s="27"/>
      <c r="Y16" s="27"/>
      <c r="Z16" s="27"/>
    </row>
    <row r="17" spans="1:26" ht="15.75" customHeight="1">
      <c r="A17" s="20" t="s">
        <v>107</v>
      </c>
      <c r="B17" s="22">
        <v>0</v>
      </c>
      <c r="C17" s="22">
        <v>0</v>
      </c>
      <c r="D17" s="22">
        <v>0</v>
      </c>
      <c r="E17" s="22">
        <v>0</v>
      </c>
      <c r="F17" s="22">
        <v>0</v>
      </c>
      <c r="K17" s="27"/>
      <c r="L17" s="27"/>
      <c r="M17" s="27"/>
      <c r="N17" s="27"/>
      <c r="O17" s="27"/>
      <c r="P17" s="27"/>
      <c r="Q17" s="27"/>
      <c r="R17" s="27"/>
      <c r="S17" s="27"/>
      <c r="T17" s="27"/>
      <c r="U17" s="27"/>
      <c r="V17" s="27"/>
      <c r="W17" s="27"/>
      <c r="X17" s="27"/>
      <c r="Y17" s="27"/>
      <c r="Z17" s="27"/>
    </row>
    <row r="18" spans="1:26" ht="15.75" customHeight="1">
      <c r="A18" s="20" t="s">
        <v>108</v>
      </c>
      <c r="B18" s="15">
        <v>11416.87</v>
      </c>
      <c r="C18" s="15">
        <v>10526.75</v>
      </c>
      <c r="D18" s="15">
        <v>9761.99</v>
      </c>
      <c r="E18" s="15">
        <v>12307.49</v>
      </c>
      <c r="F18" s="15">
        <v>11844.57</v>
      </c>
      <c r="K18" s="27"/>
      <c r="L18" s="27"/>
      <c r="M18" s="27"/>
      <c r="N18" s="27"/>
      <c r="O18" s="27"/>
      <c r="P18" s="27"/>
      <c r="Q18" s="27"/>
      <c r="R18" s="27"/>
      <c r="S18" s="27"/>
      <c r="T18" s="27"/>
      <c r="U18" s="27"/>
      <c r="V18" s="27"/>
      <c r="W18" s="27"/>
      <c r="X18" s="27"/>
      <c r="Y18" s="27"/>
      <c r="Z18" s="27"/>
    </row>
    <row r="19" spans="1:26" ht="15.75" customHeight="1">
      <c r="A19" s="20" t="s">
        <v>109</v>
      </c>
      <c r="B19" s="22">
        <v>8.34</v>
      </c>
      <c r="C19" s="22">
        <v>5.27</v>
      </c>
      <c r="D19" s="22">
        <v>4.07</v>
      </c>
      <c r="E19" s="22">
        <v>6.61</v>
      </c>
      <c r="F19" s="22">
        <v>5.48</v>
      </c>
      <c r="K19" s="27"/>
      <c r="L19" s="27"/>
      <c r="M19" s="27"/>
      <c r="N19" s="27"/>
      <c r="O19" s="27"/>
      <c r="P19" s="27"/>
      <c r="Q19" s="27"/>
      <c r="R19" s="27"/>
      <c r="S19" s="27"/>
      <c r="T19" s="27"/>
      <c r="U19" s="27"/>
      <c r="V19" s="27"/>
      <c r="W19" s="27"/>
      <c r="X19" s="27"/>
      <c r="Y19" s="27"/>
      <c r="Z19" s="27"/>
    </row>
    <row r="20" spans="1:26" ht="15.75" customHeight="1">
      <c r="A20" s="20" t="s">
        <v>110</v>
      </c>
      <c r="B20" s="15">
        <v>2385.17</v>
      </c>
      <c r="C20" s="22">
        <v>615.65</v>
      </c>
      <c r="D20" s="22">
        <v>101.87</v>
      </c>
      <c r="E20" s="15">
        <v>1589.58</v>
      </c>
      <c r="F20" s="15">
        <v>3739.75</v>
      </c>
      <c r="K20" s="27"/>
      <c r="L20" s="27"/>
      <c r="M20" s="27"/>
      <c r="N20" s="27"/>
      <c r="O20" s="27"/>
      <c r="P20" s="27"/>
      <c r="Q20" s="27"/>
      <c r="R20" s="27"/>
      <c r="S20" s="27"/>
      <c r="T20" s="27"/>
      <c r="U20" s="27"/>
      <c r="V20" s="27"/>
      <c r="W20" s="27"/>
      <c r="X20" s="27"/>
      <c r="Y20" s="27"/>
      <c r="Z20" s="27"/>
    </row>
    <row r="21" spans="1:26" ht="15.75" customHeight="1">
      <c r="A21" s="20" t="s">
        <v>111</v>
      </c>
      <c r="B21" s="22">
        <v>28.53</v>
      </c>
      <c r="C21" s="22">
        <v>38.42</v>
      </c>
      <c r="D21" s="22">
        <v>33.04</v>
      </c>
      <c r="E21" s="22">
        <v>42.3</v>
      </c>
      <c r="F21" s="22">
        <v>66.16</v>
      </c>
      <c r="K21" s="27"/>
      <c r="L21" s="27"/>
      <c r="M21" s="27"/>
      <c r="N21" s="27"/>
      <c r="O21" s="27"/>
      <c r="P21" s="27"/>
      <c r="Q21" s="27"/>
      <c r="R21" s="27"/>
      <c r="S21" s="27"/>
      <c r="T21" s="27"/>
      <c r="U21" s="27"/>
      <c r="V21" s="27"/>
      <c r="W21" s="27"/>
      <c r="X21" s="27"/>
      <c r="Y21" s="27"/>
      <c r="Z21" s="27"/>
    </row>
    <row r="22" spans="1:26" ht="15.75" customHeight="1">
      <c r="A22" s="20" t="s">
        <v>112</v>
      </c>
      <c r="B22" s="22">
        <v>0</v>
      </c>
      <c r="C22" s="22">
        <v>0</v>
      </c>
      <c r="D22" s="22">
        <v>0</v>
      </c>
      <c r="E22" s="22">
        <v>0</v>
      </c>
      <c r="F22" s="22">
        <v>0</v>
      </c>
      <c r="K22" s="27"/>
      <c r="L22" s="27"/>
      <c r="M22" s="27"/>
      <c r="N22" s="27"/>
      <c r="O22" s="27"/>
      <c r="P22" s="27"/>
      <c r="Q22" s="27"/>
      <c r="R22" s="27"/>
      <c r="S22" s="27"/>
      <c r="T22" s="27"/>
      <c r="U22" s="27"/>
      <c r="V22" s="27"/>
      <c r="W22" s="27"/>
      <c r="X22" s="27"/>
      <c r="Y22" s="27"/>
      <c r="Z22" s="27"/>
    </row>
    <row r="23" spans="1:26" ht="15.75" customHeight="1">
      <c r="A23" s="20" t="s">
        <v>113</v>
      </c>
      <c r="B23" s="15">
        <v>2363.13</v>
      </c>
      <c r="C23" s="15">
        <v>1461.24</v>
      </c>
      <c r="D23" s="15">
        <v>1295.48</v>
      </c>
      <c r="E23" s="15">
        <v>1291.22</v>
      </c>
      <c r="F23" s="15">
        <v>1311.95</v>
      </c>
      <c r="K23" s="27"/>
      <c r="L23" s="27"/>
      <c r="M23" s="27"/>
      <c r="N23" s="27"/>
      <c r="O23" s="27"/>
      <c r="P23" s="27"/>
      <c r="Q23" s="27"/>
      <c r="R23" s="27"/>
      <c r="S23" s="27"/>
      <c r="T23" s="27"/>
      <c r="U23" s="27"/>
      <c r="V23" s="27"/>
      <c r="W23" s="27"/>
      <c r="X23" s="27"/>
      <c r="Y23" s="27"/>
      <c r="Z23" s="27"/>
    </row>
    <row r="24" spans="1:26" ht="15.75" customHeight="1">
      <c r="A24" s="20" t="s">
        <v>114</v>
      </c>
      <c r="B24" s="22">
        <v>59.37</v>
      </c>
      <c r="C24" s="22">
        <v>56.29</v>
      </c>
      <c r="D24" s="22">
        <v>58.54</v>
      </c>
      <c r="E24" s="22">
        <v>63.53</v>
      </c>
      <c r="F24" s="22">
        <v>52.02</v>
      </c>
      <c r="K24" s="27"/>
      <c r="L24" s="27"/>
      <c r="M24" s="27"/>
      <c r="N24" s="27"/>
      <c r="O24" s="27"/>
      <c r="P24" s="27"/>
      <c r="Q24" s="27"/>
      <c r="R24" s="27"/>
      <c r="S24" s="27"/>
      <c r="T24" s="27"/>
      <c r="U24" s="27"/>
      <c r="V24" s="27"/>
      <c r="W24" s="27"/>
      <c r="X24" s="27"/>
      <c r="Y24" s="27"/>
      <c r="Z24" s="27"/>
    </row>
    <row r="25" spans="1:26" ht="15.75" customHeight="1">
      <c r="A25" s="32" t="s">
        <v>115</v>
      </c>
      <c r="B25" s="18">
        <v>40051.14</v>
      </c>
      <c r="C25" s="18">
        <v>37861.69</v>
      </c>
      <c r="D25" s="18">
        <v>38827.31</v>
      </c>
      <c r="E25" s="18">
        <v>43027.1</v>
      </c>
      <c r="F25" s="18">
        <v>46212.09</v>
      </c>
      <c r="K25" s="27"/>
      <c r="L25" s="27"/>
      <c r="M25" s="27"/>
      <c r="N25" s="27"/>
      <c r="O25" s="27"/>
      <c r="P25" s="27"/>
      <c r="Q25" s="27"/>
      <c r="R25" s="27"/>
      <c r="S25" s="27"/>
      <c r="T25" s="27"/>
      <c r="U25" s="27"/>
      <c r="V25" s="27"/>
      <c r="W25" s="27"/>
      <c r="X25" s="27"/>
      <c r="Y25" s="27"/>
      <c r="Z25" s="27"/>
    </row>
    <row r="26" spans="1:26" ht="15.75" customHeight="1">
      <c r="A26" s="30" t="s">
        <v>116</v>
      </c>
      <c r="B26" s="20"/>
      <c r="C26" s="20"/>
      <c r="D26" s="20"/>
      <c r="E26" s="20"/>
      <c r="F26" s="20"/>
      <c r="K26" s="27"/>
      <c r="L26" s="27"/>
      <c r="M26" s="27"/>
      <c r="N26" s="27"/>
      <c r="O26" s="27"/>
      <c r="P26" s="27"/>
      <c r="Q26" s="27"/>
      <c r="R26" s="27"/>
      <c r="S26" s="27"/>
      <c r="T26" s="27"/>
      <c r="U26" s="27"/>
      <c r="V26" s="27"/>
      <c r="W26" s="27"/>
      <c r="X26" s="27"/>
      <c r="Y26" s="27"/>
      <c r="Z26" s="27"/>
    </row>
    <row r="27" spans="1:26" ht="15.75" customHeight="1">
      <c r="A27" s="20" t="s">
        <v>117</v>
      </c>
      <c r="B27" s="15">
        <v>7859.56</v>
      </c>
      <c r="C27" s="15">
        <v>8879.33</v>
      </c>
      <c r="D27" s="15">
        <v>10397.16</v>
      </c>
      <c r="E27" s="15">
        <v>10864.15</v>
      </c>
      <c r="F27" s="15">
        <v>11771.16</v>
      </c>
      <c r="K27" s="27"/>
      <c r="L27" s="27"/>
      <c r="M27" s="27"/>
      <c r="N27" s="27"/>
      <c r="O27" s="27"/>
      <c r="P27" s="27"/>
      <c r="Q27" s="27"/>
      <c r="R27" s="27"/>
      <c r="S27" s="27"/>
      <c r="T27" s="27"/>
      <c r="U27" s="27"/>
      <c r="V27" s="27"/>
      <c r="W27" s="27"/>
      <c r="X27" s="27"/>
      <c r="Y27" s="27"/>
      <c r="Z27" s="27"/>
    </row>
    <row r="28" spans="1:26" ht="15.6">
      <c r="A28" s="20" t="s">
        <v>102</v>
      </c>
      <c r="B28" s="22">
        <v>0</v>
      </c>
      <c r="C28" s="22">
        <v>0</v>
      </c>
      <c r="D28" s="22">
        <v>0</v>
      </c>
      <c r="E28" s="22">
        <v>0</v>
      </c>
      <c r="F28" s="22">
        <v>0</v>
      </c>
      <c r="K28" s="27"/>
      <c r="L28" s="27"/>
      <c r="M28" s="27"/>
      <c r="N28" s="27"/>
      <c r="O28" s="27"/>
      <c r="P28" s="27"/>
      <c r="Q28" s="27"/>
      <c r="R28" s="27"/>
      <c r="S28" s="27"/>
      <c r="T28" s="27"/>
      <c r="U28" s="27"/>
      <c r="V28" s="27"/>
      <c r="W28" s="27"/>
      <c r="X28" s="27"/>
      <c r="Y28" s="27"/>
      <c r="Z28" s="27"/>
    </row>
    <row r="29" spans="1:26" ht="15.6">
      <c r="A29" s="20" t="s">
        <v>106</v>
      </c>
      <c r="B29" s="20"/>
      <c r="C29" s="20"/>
      <c r="D29" s="20"/>
      <c r="E29" s="20"/>
      <c r="F29" s="20"/>
      <c r="K29" s="27"/>
      <c r="L29" s="27"/>
      <c r="M29" s="27"/>
      <c r="N29" s="27"/>
      <c r="O29" s="27"/>
      <c r="P29" s="27"/>
      <c r="Q29" s="27"/>
      <c r="R29" s="27"/>
      <c r="S29" s="27"/>
      <c r="T29" s="27"/>
      <c r="U29" s="27"/>
      <c r="V29" s="27"/>
      <c r="W29" s="27"/>
      <c r="X29" s="27"/>
      <c r="Y29" s="27"/>
      <c r="Z29" s="27"/>
    </row>
    <row r="30" spans="1:26" ht="15.6">
      <c r="A30" s="20" t="s">
        <v>118</v>
      </c>
      <c r="B30" s="15">
        <v>13347.5</v>
      </c>
      <c r="C30" s="15">
        <v>17948.330000000002</v>
      </c>
      <c r="D30" s="15">
        <v>14846.33</v>
      </c>
      <c r="E30" s="15">
        <v>12264.28</v>
      </c>
      <c r="F30" s="15">
        <v>17232.86</v>
      </c>
      <c r="K30" s="27"/>
      <c r="L30" s="27"/>
      <c r="M30" s="27"/>
      <c r="N30" s="27"/>
      <c r="O30" s="27"/>
      <c r="P30" s="27"/>
      <c r="Q30" s="27"/>
      <c r="R30" s="27"/>
      <c r="S30" s="27"/>
      <c r="T30" s="27"/>
      <c r="U30" s="27"/>
      <c r="V30" s="27"/>
      <c r="W30" s="27"/>
      <c r="X30" s="27"/>
      <c r="Y30" s="27"/>
      <c r="Z30" s="27"/>
    </row>
    <row r="31" spans="1:26" ht="15.6">
      <c r="A31" s="20" t="s">
        <v>119</v>
      </c>
      <c r="B31" s="15">
        <v>4035.28</v>
      </c>
      <c r="C31" s="15">
        <v>2562.48</v>
      </c>
      <c r="D31" s="15">
        <v>2501.6999999999998</v>
      </c>
      <c r="E31" s="15">
        <v>2461.9</v>
      </c>
      <c r="F31" s="15">
        <v>2956.17</v>
      </c>
      <c r="K31" s="27"/>
      <c r="L31" s="27"/>
      <c r="M31" s="27"/>
      <c r="N31" s="27"/>
      <c r="O31" s="27"/>
      <c r="P31" s="27"/>
      <c r="Q31" s="27"/>
      <c r="R31" s="27"/>
      <c r="S31" s="27"/>
      <c r="T31" s="27"/>
      <c r="U31" s="27"/>
      <c r="V31" s="27"/>
      <c r="W31" s="27"/>
      <c r="X31" s="27"/>
      <c r="Y31" s="27"/>
      <c r="Z31" s="27"/>
    </row>
    <row r="32" spans="1:26" ht="15.6">
      <c r="A32" s="20" t="s">
        <v>120</v>
      </c>
      <c r="B32" s="22">
        <v>317.81</v>
      </c>
      <c r="C32" s="22">
        <v>650.35</v>
      </c>
      <c r="D32" s="22">
        <v>290.42</v>
      </c>
      <c r="E32" s="22">
        <v>271.37</v>
      </c>
      <c r="F32" s="22">
        <v>463.35</v>
      </c>
      <c r="K32" s="27"/>
      <c r="L32" s="27"/>
      <c r="M32" s="27"/>
      <c r="N32" s="27"/>
      <c r="O32" s="27"/>
      <c r="P32" s="27"/>
      <c r="Q32" s="27"/>
      <c r="R32" s="27"/>
      <c r="S32" s="27"/>
      <c r="T32" s="27"/>
      <c r="U32" s="27"/>
      <c r="V32" s="27"/>
      <c r="W32" s="27"/>
      <c r="X32" s="27"/>
      <c r="Y32" s="27"/>
      <c r="Z32" s="27"/>
    </row>
    <row r="33" spans="1:26" ht="15.6">
      <c r="A33" s="20" t="s">
        <v>121</v>
      </c>
      <c r="B33" s="15">
        <v>3834.22</v>
      </c>
      <c r="C33" s="15">
        <v>6626.99</v>
      </c>
      <c r="D33" s="15">
        <v>4368.6000000000004</v>
      </c>
      <c r="E33" s="15">
        <v>4383.05</v>
      </c>
      <c r="F33" s="15">
        <v>4416.84</v>
      </c>
      <c r="K33" s="27"/>
      <c r="L33" s="27"/>
      <c r="M33" s="27"/>
      <c r="N33" s="27"/>
      <c r="O33" s="27"/>
      <c r="P33" s="27"/>
      <c r="Q33" s="27"/>
      <c r="R33" s="27"/>
      <c r="S33" s="27"/>
      <c r="T33" s="27"/>
      <c r="U33" s="27"/>
      <c r="V33" s="27"/>
      <c r="W33" s="27"/>
      <c r="X33" s="27"/>
      <c r="Y33" s="27"/>
      <c r="Z33" s="27"/>
    </row>
    <row r="34" spans="1:26" ht="15.6">
      <c r="A34" s="20" t="s">
        <v>122</v>
      </c>
      <c r="B34" s="22">
        <v>6.75</v>
      </c>
      <c r="C34" s="22">
        <v>6.33</v>
      </c>
      <c r="D34" s="22">
        <v>3.47</v>
      </c>
      <c r="E34" s="22">
        <v>6.77</v>
      </c>
      <c r="F34" s="22">
        <v>7.12</v>
      </c>
      <c r="K34" s="27"/>
      <c r="L34" s="27"/>
      <c r="M34" s="27"/>
      <c r="N34" s="27"/>
      <c r="O34" s="27"/>
      <c r="P34" s="27"/>
      <c r="Q34" s="27"/>
      <c r="R34" s="27"/>
      <c r="S34" s="27"/>
      <c r="T34" s="27"/>
      <c r="U34" s="27"/>
      <c r="V34" s="27"/>
      <c r="W34" s="27"/>
      <c r="X34" s="27"/>
      <c r="Y34" s="27"/>
      <c r="Z34" s="27"/>
    </row>
    <row r="35" spans="1:26" ht="15.6">
      <c r="A35" s="20" t="s">
        <v>123</v>
      </c>
      <c r="B35" s="15">
        <v>1499.68</v>
      </c>
      <c r="C35" s="15">
        <v>1818.54</v>
      </c>
      <c r="D35" s="15">
        <v>1379.02</v>
      </c>
      <c r="E35" s="15">
        <v>2565.41</v>
      </c>
      <c r="F35" s="15">
        <v>1118.67</v>
      </c>
      <c r="K35" s="27"/>
      <c r="L35" s="27"/>
      <c r="M35" s="27"/>
      <c r="N35" s="27"/>
      <c r="O35" s="27"/>
      <c r="P35" s="27"/>
      <c r="Q35" s="27"/>
      <c r="R35" s="27"/>
      <c r="S35" s="27"/>
      <c r="T35" s="27"/>
      <c r="U35" s="27"/>
      <c r="V35" s="27"/>
      <c r="W35" s="27"/>
      <c r="X35" s="27"/>
      <c r="Y35" s="27"/>
      <c r="Z35" s="27"/>
    </row>
    <row r="36" spans="1:26" ht="15.6">
      <c r="A36" s="20" t="s">
        <v>124</v>
      </c>
      <c r="B36" s="22">
        <v>0</v>
      </c>
      <c r="C36" s="22">
        <v>0</v>
      </c>
      <c r="D36" s="22">
        <v>0</v>
      </c>
      <c r="E36" s="22">
        <v>0</v>
      </c>
      <c r="F36" s="22">
        <v>0</v>
      </c>
      <c r="K36" s="27"/>
      <c r="L36" s="27"/>
      <c r="M36" s="27"/>
      <c r="N36" s="27"/>
      <c r="O36" s="27"/>
      <c r="P36" s="27"/>
      <c r="Q36" s="27"/>
      <c r="R36" s="27"/>
      <c r="S36" s="27"/>
      <c r="T36" s="27"/>
      <c r="U36" s="27"/>
      <c r="V36" s="27"/>
      <c r="W36" s="27"/>
      <c r="X36" s="27"/>
      <c r="Y36" s="27"/>
      <c r="Z36" s="27"/>
    </row>
    <row r="37" spans="1:26" ht="15.6">
      <c r="A37" s="20" t="s">
        <v>112</v>
      </c>
      <c r="B37" s="22">
        <v>0</v>
      </c>
      <c r="C37" s="22">
        <v>0</v>
      </c>
      <c r="D37" s="22">
        <v>0</v>
      </c>
      <c r="E37" s="22">
        <v>0</v>
      </c>
      <c r="F37" s="22">
        <v>0</v>
      </c>
      <c r="K37" s="27"/>
      <c r="L37" s="27"/>
      <c r="M37" s="27"/>
      <c r="N37" s="27"/>
      <c r="O37" s="27"/>
      <c r="P37" s="27"/>
      <c r="Q37" s="27"/>
      <c r="R37" s="27"/>
      <c r="S37" s="27"/>
      <c r="T37" s="27"/>
      <c r="U37" s="27"/>
      <c r="V37" s="27"/>
      <c r="W37" s="27"/>
      <c r="X37" s="27"/>
      <c r="Y37" s="27"/>
      <c r="Z37" s="27"/>
    </row>
    <row r="38" spans="1:26" ht="15.6">
      <c r="A38" s="20" t="s">
        <v>125</v>
      </c>
      <c r="B38" s="22">
        <v>762.06</v>
      </c>
      <c r="C38" s="22">
        <v>926.8</v>
      </c>
      <c r="D38" s="15">
        <v>1095.23</v>
      </c>
      <c r="E38" s="15">
        <v>1306.08</v>
      </c>
      <c r="F38" s="15">
        <v>1561.75</v>
      </c>
      <c r="K38" s="27"/>
      <c r="L38" s="27"/>
      <c r="M38" s="27"/>
      <c r="N38" s="27"/>
      <c r="O38" s="27"/>
      <c r="P38" s="27"/>
      <c r="Q38" s="27"/>
      <c r="R38" s="27"/>
      <c r="S38" s="27"/>
      <c r="T38" s="27"/>
      <c r="U38" s="27"/>
      <c r="V38" s="27"/>
      <c r="W38" s="27"/>
      <c r="X38" s="27"/>
      <c r="Y38" s="27"/>
      <c r="Z38" s="27"/>
    </row>
    <row r="39" spans="1:26" ht="15.6">
      <c r="A39" s="20" t="s">
        <v>126</v>
      </c>
      <c r="B39" s="22">
        <v>0</v>
      </c>
      <c r="C39" s="22">
        <v>0</v>
      </c>
      <c r="D39" s="22">
        <v>0</v>
      </c>
      <c r="E39" s="22">
        <v>0</v>
      </c>
      <c r="F39" s="22">
        <v>0</v>
      </c>
      <c r="K39" s="27"/>
      <c r="L39" s="27"/>
      <c r="M39" s="27"/>
      <c r="N39" s="27"/>
      <c r="O39" s="27"/>
      <c r="P39" s="27"/>
      <c r="Q39" s="27"/>
      <c r="R39" s="27"/>
      <c r="S39" s="27"/>
      <c r="T39" s="27"/>
      <c r="U39" s="27"/>
      <c r="V39" s="27"/>
      <c r="W39" s="27"/>
      <c r="X39" s="27"/>
      <c r="Y39" s="27"/>
      <c r="Z39" s="27"/>
    </row>
    <row r="40" spans="1:26" ht="15.6">
      <c r="A40" s="32" t="s">
        <v>127</v>
      </c>
      <c r="B40" s="18">
        <v>31747.27</v>
      </c>
      <c r="C40" s="18">
        <v>39505.35</v>
      </c>
      <c r="D40" s="18">
        <v>34991.99</v>
      </c>
      <c r="E40" s="18">
        <v>34232.449999999997</v>
      </c>
      <c r="F40" s="18">
        <v>39670.89</v>
      </c>
      <c r="K40" s="27"/>
      <c r="L40" s="27"/>
      <c r="M40" s="27"/>
      <c r="N40" s="27"/>
      <c r="O40" s="27"/>
      <c r="P40" s="27"/>
      <c r="Q40" s="27"/>
      <c r="R40" s="27"/>
      <c r="S40" s="27"/>
      <c r="T40" s="27"/>
      <c r="U40" s="27"/>
      <c r="V40" s="27"/>
      <c r="W40" s="27"/>
      <c r="X40" s="27"/>
      <c r="Y40" s="27"/>
      <c r="Z40" s="27"/>
    </row>
    <row r="41" spans="1:26" ht="15.6">
      <c r="A41" s="20"/>
      <c r="B41" s="20"/>
      <c r="C41" s="20"/>
      <c r="D41" s="20"/>
      <c r="E41" s="20"/>
      <c r="F41" s="20"/>
      <c r="K41" s="27"/>
      <c r="L41" s="27"/>
      <c r="M41" s="27"/>
      <c r="N41" s="27"/>
      <c r="O41" s="27"/>
      <c r="P41" s="27"/>
      <c r="Q41" s="27"/>
      <c r="R41" s="27"/>
      <c r="S41" s="27"/>
      <c r="T41" s="27"/>
      <c r="U41" s="27"/>
      <c r="V41" s="27"/>
      <c r="W41" s="27"/>
      <c r="X41" s="27"/>
      <c r="Y41" s="27"/>
      <c r="Z41" s="27"/>
    </row>
    <row r="42" spans="1:26" ht="15.6">
      <c r="A42" s="20" t="s">
        <v>128</v>
      </c>
      <c r="B42" s="22">
        <v>0</v>
      </c>
      <c r="C42" s="22">
        <v>0</v>
      </c>
      <c r="D42" s="22">
        <v>0</v>
      </c>
      <c r="E42" s="22">
        <v>0</v>
      </c>
      <c r="F42" s="22">
        <v>0</v>
      </c>
      <c r="K42" s="27"/>
      <c r="L42" s="27"/>
      <c r="M42" s="27"/>
      <c r="N42" s="27"/>
      <c r="O42" s="27"/>
      <c r="P42" s="27"/>
      <c r="Q42" s="27"/>
      <c r="R42" s="27"/>
      <c r="S42" s="27"/>
      <c r="T42" s="27"/>
      <c r="U42" s="27"/>
      <c r="V42" s="27"/>
      <c r="W42" s="27"/>
      <c r="X42" s="27"/>
      <c r="Y42" s="27"/>
      <c r="Z42" s="27"/>
    </row>
    <row r="43" spans="1:26" ht="15.6">
      <c r="A43" s="20" t="s">
        <v>129</v>
      </c>
      <c r="B43" s="22">
        <v>0</v>
      </c>
      <c r="C43" s="22">
        <v>0</v>
      </c>
      <c r="D43" s="22">
        <v>0</v>
      </c>
      <c r="E43" s="22">
        <v>0</v>
      </c>
      <c r="F43" s="22">
        <v>0</v>
      </c>
      <c r="K43" s="27"/>
      <c r="L43" s="27"/>
      <c r="M43" s="27"/>
      <c r="N43" s="27"/>
      <c r="O43" s="27"/>
      <c r="P43" s="27"/>
      <c r="Q43" s="27"/>
      <c r="R43" s="27"/>
      <c r="S43" s="27"/>
      <c r="T43" s="27"/>
      <c r="U43" s="27"/>
      <c r="V43" s="27"/>
      <c r="W43" s="27"/>
      <c r="X43" s="27"/>
      <c r="Y43" s="27"/>
      <c r="Z43" s="27"/>
    </row>
    <row r="44" spans="1:26" ht="15.6">
      <c r="A44" s="20" t="s">
        <v>130</v>
      </c>
      <c r="B44" s="22">
        <v>0</v>
      </c>
      <c r="C44" s="22">
        <v>0</v>
      </c>
      <c r="D44" s="22">
        <v>0</v>
      </c>
      <c r="E44" s="22">
        <v>0</v>
      </c>
      <c r="F44" s="22">
        <v>0</v>
      </c>
      <c r="K44" s="27"/>
      <c r="L44" s="27"/>
      <c r="M44" s="27"/>
      <c r="N44" s="27"/>
      <c r="O44" s="27"/>
      <c r="P44" s="27"/>
      <c r="Q44" s="27"/>
      <c r="R44" s="27"/>
      <c r="S44" s="27"/>
      <c r="T44" s="27"/>
      <c r="U44" s="27"/>
      <c r="V44" s="27"/>
      <c r="W44" s="27"/>
      <c r="X44" s="27"/>
      <c r="Y44" s="27"/>
      <c r="Z44" s="27"/>
    </row>
    <row r="45" spans="1:26" ht="15.6">
      <c r="A45" s="20" t="s">
        <v>131</v>
      </c>
      <c r="B45" s="22">
        <v>0</v>
      </c>
      <c r="C45" s="22">
        <v>0</v>
      </c>
      <c r="D45" s="22">
        <v>0</v>
      </c>
      <c r="E45" s="22">
        <v>0</v>
      </c>
      <c r="F45" s="22">
        <v>0</v>
      </c>
      <c r="K45" s="27"/>
      <c r="L45" s="27"/>
      <c r="M45" s="27"/>
      <c r="N45" s="27"/>
      <c r="O45" s="27"/>
      <c r="P45" s="27"/>
      <c r="Q45" s="27"/>
      <c r="R45" s="27"/>
      <c r="S45" s="27"/>
      <c r="T45" s="27"/>
      <c r="U45" s="27"/>
      <c r="V45" s="27"/>
      <c r="W45" s="27"/>
      <c r="X45" s="27"/>
      <c r="Y45" s="27"/>
      <c r="Z45" s="27"/>
    </row>
    <row r="46" spans="1:26" ht="15.6">
      <c r="A46" s="20" t="s">
        <v>132</v>
      </c>
      <c r="B46" s="15">
        <v>40051.14</v>
      </c>
      <c r="C46" s="15">
        <v>37861.69</v>
      </c>
      <c r="D46" s="15">
        <v>38827.31</v>
      </c>
      <c r="E46" s="15">
        <v>43027.1</v>
      </c>
      <c r="F46" s="15">
        <v>46212.09</v>
      </c>
      <c r="K46" s="27"/>
      <c r="L46" s="27"/>
      <c r="M46" s="27"/>
      <c r="N46" s="27"/>
      <c r="O46" s="27"/>
      <c r="P46" s="27"/>
      <c r="Q46" s="27"/>
      <c r="R46" s="27"/>
      <c r="S46" s="27"/>
      <c r="T46" s="27"/>
      <c r="U46" s="27"/>
      <c r="V46" s="27"/>
      <c r="W46" s="27"/>
      <c r="X46" s="27"/>
      <c r="Y46" s="27"/>
      <c r="Z46" s="27"/>
    </row>
    <row r="47" spans="1:26" ht="15.6">
      <c r="A47" s="32" t="s">
        <v>133</v>
      </c>
      <c r="B47" s="18">
        <v>71798.41</v>
      </c>
      <c r="C47" s="18">
        <v>77367.039999999994</v>
      </c>
      <c r="D47" s="18">
        <v>73819.3</v>
      </c>
      <c r="E47" s="18">
        <v>77259.55</v>
      </c>
      <c r="F47" s="18">
        <v>85882.98</v>
      </c>
      <c r="K47" s="27"/>
      <c r="L47" s="27"/>
      <c r="M47" s="27"/>
      <c r="N47" s="27"/>
      <c r="O47" s="27"/>
      <c r="P47" s="27"/>
      <c r="Q47" s="27"/>
      <c r="R47" s="27"/>
      <c r="S47" s="27"/>
      <c r="T47" s="27"/>
      <c r="U47" s="27"/>
      <c r="V47" s="27"/>
      <c r="W47" s="27"/>
      <c r="X47" s="27"/>
      <c r="Y47" s="27"/>
      <c r="Z47" s="27"/>
    </row>
    <row r="48" spans="1:26" ht="15.6">
      <c r="A48" s="30" t="s">
        <v>134</v>
      </c>
      <c r="B48" s="20"/>
      <c r="C48" s="20"/>
      <c r="D48" s="20"/>
      <c r="E48" s="20"/>
      <c r="F48" s="20"/>
      <c r="K48" s="27"/>
      <c r="L48" s="27"/>
      <c r="M48" s="27"/>
      <c r="N48" s="27"/>
      <c r="O48" s="27"/>
      <c r="P48" s="27"/>
      <c r="Q48" s="27"/>
      <c r="R48" s="27"/>
      <c r="S48" s="27"/>
      <c r="T48" s="27"/>
      <c r="U48" s="27"/>
      <c r="V48" s="27"/>
      <c r="W48" s="27"/>
      <c r="X48" s="27"/>
      <c r="Y48" s="27"/>
      <c r="Z48" s="27"/>
    </row>
    <row r="49" spans="1:26" ht="15.6">
      <c r="A49" s="20"/>
      <c r="B49" s="20"/>
      <c r="C49" s="20"/>
      <c r="D49" s="20"/>
      <c r="E49" s="20"/>
      <c r="F49" s="20"/>
      <c r="K49" s="27"/>
      <c r="L49" s="27"/>
      <c r="M49" s="27"/>
      <c r="N49" s="27"/>
      <c r="O49" s="27"/>
      <c r="P49" s="27"/>
      <c r="Q49" s="27"/>
      <c r="R49" s="27"/>
      <c r="S49" s="27"/>
      <c r="T49" s="27"/>
      <c r="U49" s="27"/>
      <c r="V49" s="27"/>
      <c r="W49" s="27"/>
      <c r="X49" s="27"/>
      <c r="Y49" s="27"/>
      <c r="Z49" s="27"/>
    </row>
    <row r="50" spans="1:26" ht="15.6">
      <c r="A50" s="20" t="s">
        <v>135</v>
      </c>
      <c r="B50" s="15">
        <v>1225.8599999999999</v>
      </c>
      <c r="C50" s="15">
        <v>1229.22</v>
      </c>
      <c r="D50" s="15">
        <v>1230.8800000000001</v>
      </c>
      <c r="E50" s="15">
        <v>1232.33</v>
      </c>
      <c r="F50" s="15">
        <v>1242.8</v>
      </c>
      <c r="K50" s="27"/>
      <c r="L50" s="27"/>
      <c r="M50" s="27"/>
      <c r="N50" s="27"/>
      <c r="O50" s="27"/>
      <c r="P50" s="27"/>
      <c r="Q50" s="27"/>
      <c r="R50" s="27"/>
      <c r="S50" s="27"/>
      <c r="T50" s="27"/>
      <c r="U50" s="27"/>
      <c r="V50" s="27"/>
      <c r="W50" s="27"/>
      <c r="X50" s="27"/>
      <c r="Y50" s="27"/>
      <c r="Z50" s="27"/>
    </row>
    <row r="51" spans="1:26" ht="15.6">
      <c r="A51" s="20" t="s">
        <v>136</v>
      </c>
      <c r="B51" s="22">
        <v>0</v>
      </c>
      <c r="C51" s="22">
        <v>0</v>
      </c>
      <c r="D51" s="22">
        <v>0</v>
      </c>
      <c r="E51" s="22">
        <v>0</v>
      </c>
      <c r="F51" s="22">
        <v>0</v>
      </c>
      <c r="K51" s="27"/>
      <c r="L51" s="27"/>
      <c r="M51" s="27"/>
      <c r="N51" s="27"/>
      <c r="O51" s="27"/>
      <c r="P51" s="27"/>
      <c r="Q51" s="27"/>
      <c r="R51" s="27"/>
      <c r="S51" s="27"/>
      <c r="T51" s="27"/>
      <c r="U51" s="27"/>
      <c r="V51" s="27"/>
      <c r="W51" s="27"/>
      <c r="X51" s="27"/>
      <c r="Y51" s="27"/>
      <c r="Z51" s="27"/>
    </row>
    <row r="52" spans="1:26" ht="15.6">
      <c r="A52" s="20" t="s">
        <v>137</v>
      </c>
      <c r="B52" s="15">
        <v>1113.1300000000001</v>
      </c>
      <c r="C52" s="15">
        <v>1113.1300000000001</v>
      </c>
      <c r="D52" s="15">
        <v>1113.1300000000001</v>
      </c>
      <c r="E52" s="15">
        <v>1113.1300000000001</v>
      </c>
      <c r="F52" s="15">
        <v>1113.1300000000001</v>
      </c>
      <c r="K52" s="27"/>
      <c r="L52" s="27"/>
      <c r="M52" s="27"/>
      <c r="N52" s="27"/>
      <c r="O52" s="27"/>
      <c r="P52" s="27"/>
      <c r="Q52" s="27"/>
      <c r="R52" s="27"/>
      <c r="S52" s="27"/>
      <c r="T52" s="27"/>
      <c r="U52" s="27"/>
      <c r="V52" s="27"/>
      <c r="W52" s="27"/>
      <c r="X52" s="27"/>
      <c r="Y52" s="27"/>
      <c r="Z52" s="27"/>
    </row>
    <row r="53" spans="1:26" ht="15.6">
      <c r="A53" s="20" t="s">
        <v>138</v>
      </c>
      <c r="B53" s="15">
        <v>1225.8599999999999</v>
      </c>
      <c r="C53" s="15">
        <v>1229.22</v>
      </c>
      <c r="D53" s="15">
        <v>1230.8800000000001</v>
      </c>
      <c r="E53" s="15">
        <v>1232.33</v>
      </c>
      <c r="F53" s="15">
        <v>1242.8</v>
      </c>
      <c r="K53" s="27"/>
      <c r="L53" s="27"/>
      <c r="M53" s="27"/>
      <c r="N53" s="27"/>
      <c r="O53" s="27"/>
      <c r="P53" s="27"/>
      <c r="Q53" s="27"/>
      <c r="R53" s="27"/>
      <c r="S53" s="27"/>
      <c r="T53" s="27"/>
      <c r="U53" s="27"/>
      <c r="V53" s="27"/>
      <c r="W53" s="27"/>
      <c r="X53" s="27"/>
      <c r="Y53" s="27"/>
      <c r="Z53" s="27"/>
    </row>
    <row r="54" spans="1:26" ht="15.6">
      <c r="A54" s="20" t="s">
        <v>139</v>
      </c>
      <c r="B54" s="15">
        <v>1225.8599999999999</v>
      </c>
      <c r="C54" s="15">
        <v>1229.22</v>
      </c>
      <c r="D54" s="15">
        <v>1230.8800000000001</v>
      </c>
      <c r="E54" s="15">
        <v>1232.33</v>
      </c>
      <c r="F54" s="15">
        <v>1242.8</v>
      </c>
      <c r="K54" s="27"/>
      <c r="L54" s="27"/>
      <c r="M54" s="27"/>
      <c r="N54" s="27"/>
      <c r="O54" s="27"/>
      <c r="P54" s="27"/>
      <c r="Q54" s="27"/>
      <c r="R54" s="27"/>
      <c r="S54" s="27"/>
      <c r="T54" s="27"/>
      <c r="U54" s="27"/>
      <c r="V54" s="27"/>
      <c r="W54" s="27"/>
      <c r="X54" s="27"/>
      <c r="Y54" s="27"/>
      <c r="Z54" s="27"/>
    </row>
    <row r="55" spans="1:26" ht="15.6">
      <c r="A55" s="20" t="s">
        <v>140</v>
      </c>
      <c r="B55" s="22">
        <v>0</v>
      </c>
      <c r="C55" s="22">
        <v>0</v>
      </c>
      <c r="D55" s="22">
        <v>0</v>
      </c>
      <c r="E55" s="22">
        <v>0</v>
      </c>
      <c r="F55" s="22">
        <v>0</v>
      </c>
      <c r="K55" s="27"/>
      <c r="L55" s="27"/>
      <c r="M55" s="27"/>
      <c r="N55" s="27"/>
      <c r="O55" s="27"/>
      <c r="P55" s="27"/>
      <c r="Q55" s="27"/>
      <c r="R55" s="27"/>
      <c r="S55" s="27"/>
      <c r="T55" s="27"/>
      <c r="U55" s="27"/>
      <c r="V55" s="27"/>
      <c r="W55" s="27"/>
      <c r="X55" s="27"/>
      <c r="Y55" s="27"/>
      <c r="Z55" s="27"/>
    </row>
    <row r="56" spans="1:26" ht="15.6">
      <c r="A56" s="20" t="s">
        <v>141</v>
      </c>
      <c r="B56" s="22">
        <v>0</v>
      </c>
      <c r="C56" s="22">
        <v>0</v>
      </c>
      <c r="D56" s="22">
        <v>0</v>
      </c>
      <c r="E56" s="22">
        <v>0</v>
      </c>
      <c r="F56" s="22">
        <v>0</v>
      </c>
      <c r="K56" s="27"/>
      <c r="L56" s="27"/>
      <c r="M56" s="27"/>
      <c r="N56" s="27"/>
      <c r="O56" s="27"/>
      <c r="P56" s="27"/>
      <c r="Q56" s="27"/>
      <c r="R56" s="27"/>
      <c r="S56" s="27"/>
      <c r="T56" s="27"/>
      <c r="U56" s="27"/>
      <c r="V56" s="27"/>
      <c r="W56" s="27"/>
      <c r="X56" s="27"/>
      <c r="Y56" s="27"/>
      <c r="Z56" s="27"/>
    </row>
    <row r="57" spans="1:26" ht="15.6">
      <c r="A57" s="20" t="s">
        <v>142</v>
      </c>
      <c r="B57" s="22">
        <v>0</v>
      </c>
      <c r="C57" s="22">
        <v>0</v>
      </c>
      <c r="D57" s="22">
        <v>0</v>
      </c>
      <c r="E57" s="22">
        <v>0</v>
      </c>
      <c r="F57" s="22">
        <v>0</v>
      </c>
      <c r="K57" s="27"/>
      <c r="L57" s="27"/>
      <c r="M57" s="27"/>
      <c r="N57" s="27"/>
      <c r="O57" s="27"/>
      <c r="P57" s="27"/>
      <c r="Q57" s="27"/>
      <c r="R57" s="27"/>
      <c r="S57" s="27"/>
      <c r="T57" s="27"/>
      <c r="U57" s="27"/>
      <c r="V57" s="27"/>
      <c r="W57" s="27"/>
      <c r="X57" s="27"/>
      <c r="Y57" s="27"/>
      <c r="Z57" s="27"/>
    </row>
    <row r="58" spans="1:26" ht="15.6">
      <c r="A58" s="20" t="s">
        <v>143</v>
      </c>
      <c r="B58" s="15">
        <v>57915.01</v>
      </c>
      <c r="C58" s="15">
        <v>64044.04</v>
      </c>
      <c r="D58" s="15">
        <v>59116.46</v>
      </c>
      <c r="E58" s="15">
        <v>61223.24</v>
      </c>
      <c r="F58" s="15">
        <v>67912.460000000006</v>
      </c>
      <c r="K58" s="27"/>
      <c r="L58" s="27"/>
      <c r="M58" s="27"/>
      <c r="N58" s="27"/>
      <c r="O58" s="27"/>
      <c r="P58" s="27"/>
      <c r="Q58" s="27"/>
      <c r="R58" s="27"/>
      <c r="S58" s="27"/>
      <c r="T58" s="27"/>
      <c r="U58" s="27"/>
      <c r="V58" s="27"/>
      <c r="W58" s="27"/>
      <c r="X58" s="27"/>
      <c r="Y58" s="27"/>
      <c r="Z58" s="27"/>
    </row>
    <row r="59" spans="1:26" ht="15.6">
      <c r="A59" s="20" t="s">
        <v>144</v>
      </c>
      <c r="B59" s="22">
        <v>0</v>
      </c>
      <c r="C59" s="22">
        <v>0</v>
      </c>
      <c r="D59" s="22">
        <v>0</v>
      </c>
      <c r="E59" s="22">
        <v>0</v>
      </c>
      <c r="F59" s="22">
        <v>0</v>
      </c>
      <c r="K59" s="27"/>
      <c r="L59" s="27"/>
      <c r="M59" s="27"/>
      <c r="N59" s="27"/>
      <c r="O59" s="27"/>
      <c r="P59" s="27"/>
      <c r="Q59" s="27"/>
      <c r="R59" s="27"/>
      <c r="S59" s="27"/>
      <c r="T59" s="27"/>
      <c r="U59" s="27"/>
      <c r="V59" s="27"/>
      <c r="W59" s="27"/>
      <c r="X59" s="27"/>
      <c r="Y59" s="27"/>
      <c r="Z59" s="27"/>
    </row>
    <row r="60" spans="1:26" ht="15.6">
      <c r="A60" s="20" t="s">
        <v>145</v>
      </c>
      <c r="B60" s="22">
        <v>0</v>
      </c>
      <c r="C60" s="22">
        <v>0</v>
      </c>
      <c r="D60" s="22">
        <v>0</v>
      </c>
      <c r="E60" s="22">
        <v>0</v>
      </c>
      <c r="F60" s="22">
        <v>0</v>
      </c>
      <c r="K60" s="27"/>
      <c r="L60" s="27"/>
      <c r="M60" s="27"/>
      <c r="N60" s="27"/>
      <c r="O60" s="27"/>
      <c r="P60" s="27"/>
      <c r="Q60" s="27"/>
      <c r="R60" s="27"/>
      <c r="S60" s="27"/>
      <c r="T60" s="27"/>
      <c r="U60" s="27"/>
      <c r="V60" s="27"/>
      <c r="W60" s="27"/>
      <c r="X60" s="27"/>
      <c r="Y60" s="27"/>
      <c r="Z60" s="27"/>
    </row>
    <row r="61" spans="1:26" ht="15.6">
      <c r="A61" s="20" t="s">
        <v>146</v>
      </c>
      <c r="B61" s="22">
        <v>0</v>
      </c>
      <c r="C61" s="22">
        <v>0</v>
      </c>
      <c r="D61" s="22">
        <v>0</v>
      </c>
      <c r="E61" s="22">
        <v>0</v>
      </c>
      <c r="F61" s="22">
        <v>0</v>
      </c>
      <c r="K61" s="27"/>
      <c r="L61" s="27"/>
      <c r="M61" s="27"/>
      <c r="N61" s="27"/>
      <c r="O61" s="27"/>
      <c r="P61" s="27"/>
      <c r="Q61" s="27"/>
      <c r="R61" s="27"/>
      <c r="S61" s="27"/>
      <c r="T61" s="27"/>
      <c r="U61" s="27"/>
      <c r="V61" s="27"/>
      <c r="W61" s="27"/>
      <c r="X61" s="27"/>
      <c r="Y61" s="27"/>
      <c r="Z61" s="27"/>
    </row>
    <row r="62" spans="1:26" ht="15.6">
      <c r="A62" s="20" t="s">
        <v>147</v>
      </c>
      <c r="B62" s="15">
        <v>59140.87</v>
      </c>
      <c r="C62" s="15">
        <v>65273.26</v>
      </c>
      <c r="D62" s="15">
        <v>60347.34</v>
      </c>
      <c r="E62" s="15">
        <v>62455.57</v>
      </c>
      <c r="F62" s="15">
        <v>69155.259999999995</v>
      </c>
      <c r="K62" s="27"/>
      <c r="L62" s="27"/>
      <c r="M62" s="27"/>
      <c r="N62" s="27"/>
      <c r="O62" s="27"/>
      <c r="P62" s="27"/>
      <c r="Q62" s="27"/>
      <c r="R62" s="27"/>
      <c r="S62" s="27"/>
      <c r="T62" s="27"/>
      <c r="U62" s="27"/>
      <c r="V62" s="27"/>
      <c r="W62" s="27"/>
      <c r="X62" s="27"/>
      <c r="Y62" s="27"/>
      <c r="Z62" s="27"/>
    </row>
    <row r="63" spans="1:26" ht="15.6">
      <c r="A63" s="20" t="s">
        <v>148</v>
      </c>
      <c r="B63" s="15">
        <v>59140.87</v>
      </c>
      <c r="C63" s="15">
        <v>65273.26</v>
      </c>
      <c r="D63" s="15">
        <v>60347.34</v>
      </c>
      <c r="E63" s="15">
        <v>62455.57</v>
      </c>
      <c r="F63" s="15">
        <v>69155.259999999995</v>
      </c>
      <c r="K63" s="27"/>
      <c r="L63" s="27"/>
      <c r="M63" s="27"/>
      <c r="N63" s="27"/>
      <c r="O63" s="27"/>
      <c r="P63" s="27"/>
      <c r="Q63" s="27"/>
      <c r="R63" s="27"/>
      <c r="S63" s="27"/>
      <c r="T63" s="27"/>
      <c r="U63" s="27"/>
      <c r="V63" s="27"/>
      <c r="W63" s="27"/>
      <c r="X63" s="27"/>
      <c r="Y63" s="27"/>
      <c r="Z63" s="27"/>
    </row>
    <row r="64" spans="1:26" ht="15.6">
      <c r="A64" s="20" t="s">
        <v>149</v>
      </c>
      <c r="B64" s="22">
        <v>343.47</v>
      </c>
      <c r="C64" s="22">
        <v>377.47</v>
      </c>
      <c r="D64" s="22">
        <v>346.81</v>
      </c>
      <c r="E64" s="22">
        <v>366.3</v>
      </c>
      <c r="F64" s="22">
        <v>383.53</v>
      </c>
      <c r="K64" s="27"/>
      <c r="L64" s="27"/>
      <c r="M64" s="27"/>
      <c r="N64" s="27"/>
      <c r="O64" s="27"/>
      <c r="P64" s="27"/>
      <c r="Q64" s="27"/>
      <c r="R64" s="27"/>
      <c r="S64" s="27"/>
      <c r="T64" s="27"/>
      <c r="U64" s="27"/>
      <c r="V64" s="27"/>
      <c r="W64" s="27"/>
      <c r="X64" s="27"/>
      <c r="Y64" s="27"/>
      <c r="Z64" s="27"/>
    </row>
    <row r="65" spans="1:26" ht="15.6">
      <c r="A65" s="32" t="s">
        <v>150</v>
      </c>
      <c r="B65" s="18">
        <v>59484.34</v>
      </c>
      <c r="C65" s="18">
        <v>65650.73</v>
      </c>
      <c r="D65" s="18">
        <v>60694.15</v>
      </c>
      <c r="E65" s="18">
        <v>62821.87</v>
      </c>
      <c r="F65" s="18">
        <v>69538.789999999994</v>
      </c>
      <c r="K65" s="27"/>
      <c r="L65" s="27"/>
      <c r="M65" s="27"/>
      <c r="N65" s="27"/>
      <c r="O65" s="27"/>
      <c r="P65" s="27"/>
      <c r="Q65" s="27"/>
      <c r="R65" s="27"/>
      <c r="S65" s="27"/>
      <c r="T65" s="27"/>
      <c r="U65" s="27"/>
      <c r="V65" s="27"/>
      <c r="W65" s="27"/>
      <c r="X65" s="27"/>
      <c r="Y65" s="27"/>
      <c r="Z65" s="27"/>
    </row>
    <row r="66" spans="1:26" ht="15.6">
      <c r="A66" s="30" t="s">
        <v>151</v>
      </c>
      <c r="B66" s="20"/>
      <c r="C66" s="20"/>
      <c r="D66" s="20"/>
      <c r="E66" s="20"/>
      <c r="F66" s="20"/>
      <c r="K66" s="27"/>
      <c r="L66" s="27"/>
      <c r="M66" s="27"/>
      <c r="N66" s="27"/>
      <c r="O66" s="27"/>
      <c r="P66" s="27"/>
      <c r="Q66" s="27"/>
      <c r="R66" s="27"/>
      <c r="S66" s="27"/>
      <c r="T66" s="27"/>
      <c r="U66" s="27"/>
      <c r="V66" s="27"/>
      <c r="W66" s="27"/>
      <c r="X66" s="27"/>
      <c r="Y66" s="27"/>
      <c r="Z66" s="27"/>
    </row>
    <row r="67" spans="1:26" ht="15.6">
      <c r="A67" s="20" t="s">
        <v>152</v>
      </c>
      <c r="B67" s="22">
        <v>8.15</v>
      </c>
      <c r="C67" s="22">
        <v>5.9</v>
      </c>
      <c r="D67" s="22">
        <v>5.58</v>
      </c>
      <c r="E67" s="22">
        <v>4.8499999999999996</v>
      </c>
      <c r="F67" s="22">
        <v>3.49</v>
      </c>
      <c r="K67" s="27"/>
      <c r="L67" s="27"/>
      <c r="M67" s="27"/>
      <c r="N67" s="27"/>
      <c r="O67" s="27"/>
      <c r="P67" s="27"/>
      <c r="Q67" s="27"/>
      <c r="R67" s="27"/>
      <c r="S67" s="27"/>
      <c r="T67" s="27"/>
      <c r="U67" s="27"/>
      <c r="V67" s="27"/>
      <c r="W67" s="27"/>
      <c r="X67" s="27"/>
      <c r="Y67" s="27"/>
      <c r="Z67" s="27"/>
    </row>
    <row r="68" spans="1:26" ht="15.6">
      <c r="A68" s="20" t="s">
        <v>153</v>
      </c>
      <c r="B68" s="20" t="s">
        <v>97</v>
      </c>
      <c r="C68" s="20" t="s">
        <v>97</v>
      </c>
      <c r="D68" s="20" t="s">
        <v>97</v>
      </c>
      <c r="E68" s="20" t="s">
        <v>97</v>
      </c>
      <c r="F68" s="20" t="s">
        <v>97</v>
      </c>
      <c r="K68" s="27"/>
      <c r="L68" s="27"/>
      <c r="M68" s="27"/>
      <c r="N68" s="27"/>
      <c r="O68" s="27"/>
      <c r="P68" s="27"/>
      <c r="Q68" s="27"/>
      <c r="R68" s="27"/>
      <c r="S68" s="27"/>
      <c r="T68" s="27"/>
      <c r="U68" s="27"/>
      <c r="V68" s="27"/>
      <c r="W68" s="27"/>
      <c r="X68" s="27"/>
      <c r="Y68" s="27"/>
      <c r="Z68" s="27"/>
    </row>
    <row r="69" spans="1:26" ht="15.6">
      <c r="A69" s="20" t="s">
        <v>154</v>
      </c>
      <c r="B69" s="22">
        <v>73.41</v>
      </c>
      <c r="C69" s="22">
        <v>127.87</v>
      </c>
      <c r="D69" s="22">
        <v>283.5</v>
      </c>
      <c r="E69" s="22">
        <v>144.5</v>
      </c>
      <c r="F69" s="22">
        <v>416.87</v>
      </c>
      <c r="K69" s="27"/>
      <c r="L69" s="27"/>
      <c r="M69" s="27"/>
      <c r="N69" s="27"/>
      <c r="O69" s="27"/>
      <c r="P69" s="27"/>
      <c r="Q69" s="27"/>
      <c r="R69" s="27"/>
      <c r="S69" s="27"/>
      <c r="T69" s="27"/>
      <c r="U69" s="27"/>
      <c r="V69" s="27"/>
      <c r="W69" s="27"/>
      <c r="X69" s="27"/>
      <c r="Y69" s="27"/>
      <c r="Z69" s="27"/>
    </row>
    <row r="70" spans="1:26" ht="15.6">
      <c r="A70" s="20" t="s">
        <v>155</v>
      </c>
      <c r="B70" s="22">
        <v>0</v>
      </c>
      <c r="C70" s="22">
        <v>0</v>
      </c>
      <c r="D70" s="22">
        <v>0</v>
      </c>
      <c r="E70" s="22">
        <v>0</v>
      </c>
      <c r="F70" s="22">
        <v>0</v>
      </c>
      <c r="K70" s="27"/>
      <c r="L70" s="27"/>
      <c r="M70" s="27"/>
      <c r="N70" s="27"/>
      <c r="O70" s="27"/>
      <c r="P70" s="27"/>
      <c r="Q70" s="27"/>
      <c r="R70" s="27"/>
      <c r="S70" s="27"/>
      <c r="T70" s="27"/>
      <c r="U70" s="27"/>
      <c r="V70" s="27"/>
      <c r="W70" s="27"/>
      <c r="X70" s="27"/>
      <c r="Y70" s="27"/>
      <c r="Z70" s="27"/>
    </row>
    <row r="71" spans="1:26" ht="15.6">
      <c r="A71" s="20" t="s">
        <v>156</v>
      </c>
      <c r="B71" s="22">
        <v>161.94999999999999</v>
      </c>
      <c r="C71" s="22">
        <v>175.37</v>
      </c>
      <c r="D71" s="22">
        <v>187.5</v>
      </c>
      <c r="E71" s="22">
        <v>221.05</v>
      </c>
      <c r="F71" s="22">
        <v>259.20999999999998</v>
      </c>
      <c r="K71" s="27"/>
      <c r="L71" s="27"/>
      <c r="M71" s="27"/>
      <c r="N71" s="27"/>
      <c r="O71" s="27"/>
      <c r="P71" s="27"/>
      <c r="Q71" s="27"/>
      <c r="R71" s="27"/>
      <c r="S71" s="27"/>
      <c r="T71" s="27"/>
      <c r="U71" s="27"/>
      <c r="V71" s="27"/>
      <c r="W71" s="27"/>
      <c r="X71" s="27"/>
      <c r="Y71" s="27"/>
      <c r="Z71" s="27"/>
    </row>
    <row r="72" spans="1:26" ht="15.6">
      <c r="A72" s="20" t="s">
        <v>157</v>
      </c>
      <c r="B72" s="15">
        <v>2052.06</v>
      </c>
      <c r="C72" s="15">
        <v>1627.2</v>
      </c>
      <c r="D72" s="15">
        <v>1736.39</v>
      </c>
      <c r="E72" s="15">
        <v>1673.47</v>
      </c>
      <c r="F72" s="15">
        <v>1629</v>
      </c>
      <c r="K72" s="27"/>
      <c r="L72" s="27"/>
      <c r="M72" s="27"/>
      <c r="N72" s="27"/>
      <c r="O72" s="27"/>
      <c r="P72" s="27"/>
      <c r="Q72" s="27"/>
      <c r="R72" s="27"/>
      <c r="S72" s="27"/>
      <c r="T72" s="27"/>
      <c r="U72" s="27"/>
      <c r="V72" s="27"/>
      <c r="W72" s="27"/>
      <c r="X72" s="27"/>
      <c r="Y72" s="27"/>
      <c r="Z72" s="27"/>
    </row>
    <row r="73" spans="1:26" ht="15.6">
      <c r="A73" s="20" t="s">
        <v>158</v>
      </c>
      <c r="B73" s="22">
        <v>0</v>
      </c>
      <c r="C73" s="22">
        <v>0</v>
      </c>
      <c r="D73" s="22">
        <v>0</v>
      </c>
      <c r="E73" s="22">
        <v>0</v>
      </c>
      <c r="F73" s="22">
        <v>0</v>
      </c>
      <c r="K73" s="27"/>
      <c r="L73" s="27"/>
      <c r="M73" s="27"/>
      <c r="N73" s="27"/>
      <c r="O73" s="27"/>
      <c r="P73" s="27"/>
      <c r="Q73" s="27"/>
      <c r="R73" s="27"/>
      <c r="S73" s="27"/>
      <c r="T73" s="27"/>
      <c r="U73" s="27"/>
      <c r="V73" s="27"/>
      <c r="W73" s="27"/>
      <c r="X73" s="27"/>
      <c r="Y73" s="27"/>
      <c r="Z73" s="27"/>
    </row>
    <row r="74" spans="1:26" ht="15.6">
      <c r="A74" s="20" t="s">
        <v>159</v>
      </c>
      <c r="B74" s="22">
        <v>6.51</v>
      </c>
      <c r="C74" s="22">
        <v>16.2</v>
      </c>
      <c r="D74" s="22">
        <v>15.54</v>
      </c>
      <c r="E74" s="22">
        <v>36.43</v>
      </c>
      <c r="F74" s="22">
        <v>82.84</v>
      </c>
      <c r="K74" s="27"/>
      <c r="L74" s="27"/>
      <c r="M74" s="27"/>
      <c r="N74" s="27"/>
      <c r="O74" s="27"/>
      <c r="P74" s="27"/>
      <c r="Q74" s="27"/>
      <c r="R74" s="27"/>
      <c r="S74" s="27"/>
      <c r="T74" s="27"/>
      <c r="U74" s="27"/>
      <c r="V74" s="27"/>
      <c r="W74" s="27"/>
      <c r="X74" s="27"/>
      <c r="Y74" s="27"/>
      <c r="Z74" s="27"/>
    </row>
    <row r="75" spans="1:26" ht="15.6">
      <c r="A75" s="32" t="s">
        <v>160</v>
      </c>
      <c r="B75" s="18">
        <v>2302.08</v>
      </c>
      <c r="C75" s="18">
        <v>2156.54</v>
      </c>
      <c r="D75" s="18">
        <v>2435.4699999999998</v>
      </c>
      <c r="E75" s="18">
        <v>2273.9699999999998</v>
      </c>
      <c r="F75" s="18">
        <v>2604.7800000000002</v>
      </c>
      <c r="K75" s="27"/>
      <c r="L75" s="27"/>
      <c r="M75" s="27"/>
      <c r="N75" s="27"/>
      <c r="O75" s="27"/>
      <c r="P75" s="27"/>
      <c r="Q75" s="27"/>
      <c r="R75" s="27"/>
      <c r="S75" s="27"/>
      <c r="T75" s="27"/>
      <c r="U75" s="27"/>
      <c r="V75" s="27"/>
      <c r="W75" s="27"/>
      <c r="X75" s="27"/>
      <c r="Y75" s="27"/>
      <c r="Z75" s="27"/>
    </row>
    <row r="76" spans="1:26" ht="15.6">
      <c r="A76" s="30" t="s">
        <v>161</v>
      </c>
      <c r="B76" s="20"/>
      <c r="C76" s="20"/>
      <c r="D76" s="20"/>
      <c r="E76" s="20"/>
      <c r="F76" s="20"/>
      <c r="K76" s="27"/>
      <c r="L76" s="27"/>
      <c r="M76" s="27"/>
      <c r="N76" s="27"/>
      <c r="O76" s="27"/>
      <c r="P76" s="27"/>
      <c r="Q76" s="27"/>
      <c r="R76" s="27"/>
      <c r="S76" s="27"/>
      <c r="T76" s="27"/>
      <c r="U76" s="27"/>
      <c r="V76" s="27"/>
      <c r="W76" s="27"/>
      <c r="X76" s="27"/>
      <c r="Y76" s="27"/>
      <c r="Z76" s="27"/>
    </row>
    <row r="77" spans="1:26" ht="15.6">
      <c r="A77" s="20" t="s">
        <v>162</v>
      </c>
      <c r="B77" s="22">
        <v>1.86</v>
      </c>
      <c r="C77" s="22">
        <v>1.42</v>
      </c>
      <c r="D77" s="22">
        <v>3.88</v>
      </c>
      <c r="E77" s="22">
        <v>0.74</v>
      </c>
      <c r="F77" s="22">
        <v>35.32</v>
      </c>
      <c r="K77" s="27"/>
      <c r="L77" s="27"/>
      <c r="M77" s="27"/>
      <c r="N77" s="27"/>
      <c r="O77" s="27"/>
      <c r="P77" s="27"/>
      <c r="Q77" s="27"/>
      <c r="R77" s="27"/>
      <c r="S77" s="27"/>
      <c r="T77" s="27"/>
      <c r="U77" s="27"/>
      <c r="V77" s="27"/>
      <c r="W77" s="27"/>
      <c r="X77" s="27"/>
      <c r="Y77" s="27"/>
      <c r="Z77" s="27"/>
    </row>
    <row r="78" spans="1:26" ht="15.6">
      <c r="A78" s="20" t="s">
        <v>153</v>
      </c>
      <c r="B78" s="20" t="s">
        <v>97</v>
      </c>
      <c r="C78" s="20" t="s">
        <v>97</v>
      </c>
      <c r="D78" s="20" t="s">
        <v>97</v>
      </c>
      <c r="E78" s="20" t="s">
        <v>97</v>
      </c>
      <c r="F78" s="20" t="s">
        <v>97</v>
      </c>
      <c r="K78" s="27"/>
      <c r="L78" s="27"/>
      <c r="M78" s="27"/>
      <c r="N78" s="27"/>
      <c r="O78" s="27"/>
      <c r="P78" s="27"/>
      <c r="Q78" s="27"/>
      <c r="R78" s="27"/>
      <c r="S78" s="27"/>
      <c r="T78" s="27"/>
      <c r="U78" s="27"/>
      <c r="V78" s="27"/>
      <c r="W78" s="27"/>
      <c r="X78" s="27"/>
      <c r="Y78" s="27"/>
      <c r="Z78" s="27"/>
    </row>
    <row r="79" spans="1:26" ht="15.6">
      <c r="A79" s="20" t="s">
        <v>163</v>
      </c>
      <c r="B79" s="15">
        <v>3509.58</v>
      </c>
      <c r="C79" s="15">
        <v>3629.83</v>
      </c>
      <c r="D79" s="15">
        <v>4318.7299999999996</v>
      </c>
      <c r="E79" s="15">
        <v>4417.26</v>
      </c>
      <c r="F79" s="15">
        <v>4658.99</v>
      </c>
      <c r="K79" s="27"/>
      <c r="L79" s="27"/>
      <c r="M79" s="27"/>
      <c r="N79" s="27"/>
      <c r="O79" s="27"/>
      <c r="P79" s="27"/>
      <c r="Q79" s="27"/>
      <c r="R79" s="27"/>
      <c r="S79" s="27"/>
      <c r="T79" s="27"/>
      <c r="U79" s="27"/>
      <c r="V79" s="27"/>
      <c r="W79" s="27"/>
      <c r="X79" s="27"/>
      <c r="Y79" s="27"/>
      <c r="Z79" s="27"/>
    </row>
    <row r="80" spans="1:26" ht="15.6">
      <c r="A80" s="20" t="s">
        <v>164</v>
      </c>
      <c r="B80" s="15">
        <v>1187.1600000000001</v>
      </c>
      <c r="C80" s="15">
        <v>1394.88</v>
      </c>
      <c r="D80" s="15">
        <v>1491.85</v>
      </c>
      <c r="E80" s="15">
        <v>1812.85</v>
      </c>
      <c r="F80" s="15">
        <v>2407.71</v>
      </c>
      <c r="K80" s="27"/>
      <c r="L80" s="27"/>
      <c r="M80" s="27"/>
      <c r="N80" s="27"/>
      <c r="O80" s="27"/>
      <c r="P80" s="27"/>
      <c r="Q80" s="27"/>
      <c r="R80" s="27"/>
      <c r="S80" s="27"/>
      <c r="T80" s="27"/>
      <c r="U80" s="27"/>
      <c r="V80" s="27"/>
      <c r="W80" s="27"/>
      <c r="X80" s="27"/>
      <c r="Y80" s="27"/>
      <c r="Z80" s="27"/>
    </row>
    <row r="81" spans="1:26" ht="15.6">
      <c r="A81" s="20" t="s">
        <v>165</v>
      </c>
      <c r="B81" s="22">
        <v>423.69</v>
      </c>
      <c r="C81" s="22">
        <v>248.87</v>
      </c>
      <c r="D81" s="22">
        <v>332.75</v>
      </c>
      <c r="E81" s="22">
        <v>687.09</v>
      </c>
      <c r="F81" s="22">
        <v>911.62</v>
      </c>
      <c r="K81" s="27"/>
      <c r="L81" s="27"/>
      <c r="M81" s="27"/>
      <c r="N81" s="27"/>
      <c r="O81" s="27"/>
      <c r="P81" s="27"/>
      <c r="Q81" s="27"/>
      <c r="R81" s="27"/>
      <c r="S81" s="27"/>
      <c r="T81" s="27"/>
      <c r="U81" s="27"/>
      <c r="V81" s="27"/>
      <c r="W81" s="27"/>
      <c r="X81" s="27"/>
      <c r="Y81" s="27"/>
      <c r="Z81" s="27"/>
    </row>
    <row r="82" spans="1:26" ht="15.6">
      <c r="A82" s="20" t="s">
        <v>166</v>
      </c>
      <c r="B82" s="22">
        <v>51.38</v>
      </c>
      <c r="C82" s="22">
        <v>148.18</v>
      </c>
      <c r="D82" s="22">
        <v>194.01</v>
      </c>
      <c r="E82" s="22">
        <v>79.56</v>
      </c>
      <c r="F82" s="22">
        <v>100.56</v>
      </c>
      <c r="K82" s="27"/>
      <c r="L82" s="27"/>
      <c r="M82" s="27"/>
      <c r="N82" s="27"/>
      <c r="O82" s="27"/>
      <c r="P82" s="27"/>
      <c r="Q82" s="27"/>
      <c r="R82" s="27"/>
      <c r="S82" s="27"/>
      <c r="T82" s="27"/>
      <c r="U82" s="27"/>
      <c r="V82" s="27"/>
      <c r="W82" s="27"/>
      <c r="X82" s="27"/>
      <c r="Y82" s="27"/>
      <c r="Z82" s="27"/>
    </row>
    <row r="83" spans="1:26" ht="15.6">
      <c r="A83" s="20" t="s">
        <v>158</v>
      </c>
      <c r="B83" s="22">
        <v>0</v>
      </c>
      <c r="C83" s="22">
        <v>0</v>
      </c>
      <c r="D83" s="22">
        <v>0</v>
      </c>
      <c r="E83" s="22">
        <v>0</v>
      </c>
      <c r="F83" s="22">
        <v>0</v>
      </c>
      <c r="K83" s="27"/>
      <c r="L83" s="27"/>
      <c r="M83" s="27"/>
      <c r="N83" s="27"/>
      <c r="O83" s="27"/>
      <c r="P83" s="27"/>
      <c r="Q83" s="27"/>
      <c r="R83" s="27"/>
      <c r="S83" s="27"/>
      <c r="T83" s="27"/>
      <c r="U83" s="27"/>
      <c r="V83" s="27"/>
      <c r="W83" s="27"/>
      <c r="X83" s="27"/>
      <c r="Y83" s="27"/>
      <c r="Z83" s="27"/>
    </row>
    <row r="84" spans="1:26" ht="15.6">
      <c r="A84" s="20" t="s">
        <v>167</v>
      </c>
      <c r="B84" s="15">
        <v>4838.32</v>
      </c>
      <c r="C84" s="15">
        <v>4072.72</v>
      </c>
      <c r="D84" s="15">
        <v>4294.3999999999996</v>
      </c>
      <c r="E84" s="15">
        <v>5116.03</v>
      </c>
      <c r="F84" s="15">
        <v>5571.35</v>
      </c>
      <c r="K84" s="27"/>
      <c r="L84" s="27"/>
      <c r="M84" s="27"/>
      <c r="N84" s="27"/>
      <c r="O84" s="27"/>
      <c r="P84" s="27"/>
      <c r="Q84" s="27"/>
      <c r="R84" s="27"/>
      <c r="S84" s="27"/>
      <c r="T84" s="27"/>
      <c r="U84" s="27"/>
      <c r="V84" s="27"/>
      <c r="W84" s="27"/>
      <c r="X84" s="27"/>
      <c r="Y84" s="27"/>
      <c r="Z84" s="27"/>
    </row>
    <row r="85" spans="1:26" ht="15.6">
      <c r="A85" s="20" t="s">
        <v>168</v>
      </c>
      <c r="B85" s="22">
        <v>0</v>
      </c>
      <c r="C85" s="22">
        <v>0</v>
      </c>
      <c r="D85" s="22">
        <v>0</v>
      </c>
      <c r="E85" s="22">
        <v>0</v>
      </c>
      <c r="F85" s="22">
        <v>0</v>
      </c>
      <c r="K85" s="27"/>
      <c r="L85" s="27"/>
      <c r="M85" s="27"/>
      <c r="N85" s="27"/>
      <c r="O85" s="27"/>
      <c r="P85" s="27"/>
      <c r="Q85" s="27"/>
      <c r="R85" s="27"/>
      <c r="S85" s="27"/>
      <c r="T85" s="27"/>
      <c r="U85" s="27"/>
      <c r="V85" s="27"/>
      <c r="W85" s="27"/>
      <c r="X85" s="27"/>
      <c r="Y85" s="27"/>
      <c r="Z85" s="27"/>
    </row>
    <row r="86" spans="1:26" ht="15.6">
      <c r="A86" s="30" t="s">
        <v>169</v>
      </c>
      <c r="B86" s="12">
        <v>10011.99</v>
      </c>
      <c r="C86" s="12">
        <v>9559.77</v>
      </c>
      <c r="D86" s="12">
        <v>10689.68</v>
      </c>
      <c r="E86" s="12">
        <v>12163.71</v>
      </c>
      <c r="F86" s="12">
        <v>13739.41</v>
      </c>
      <c r="K86" s="27"/>
      <c r="L86" s="27"/>
      <c r="M86" s="27"/>
      <c r="N86" s="27"/>
      <c r="O86" s="27"/>
      <c r="P86" s="27"/>
      <c r="Q86" s="27"/>
      <c r="R86" s="27"/>
      <c r="S86" s="27"/>
      <c r="T86" s="27"/>
      <c r="U86" s="27"/>
      <c r="V86" s="27"/>
      <c r="W86" s="27"/>
      <c r="X86" s="27"/>
      <c r="Y86" s="27"/>
      <c r="Z86" s="27"/>
    </row>
    <row r="87" spans="1:26" ht="15.6">
      <c r="A87" s="20" t="s">
        <v>170</v>
      </c>
      <c r="B87" s="22">
        <v>0</v>
      </c>
      <c r="C87" s="22">
        <v>0</v>
      </c>
      <c r="D87" s="22">
        <v>0</v>
      </c>
      <c r="E87" s="22">
        <v>0</v>
      </c>
      <c r="F87" s="22">
        <v>0</v>
      </c>
      <c r="K87" s="27"/>
      <c r="L87" s="27"/>
      <c r="M87" s="27"/>
      <c r="N87" s="27"/>
      <c r="O87" s="27"/>
      <c r="P87" s="27"/>
      <c r="Q87" s="27"/>
      <c r="R87" s="27"/>
      <c r="S87" s="27"/>
      <c r="T87" s="27"/>
      <c r="U87" s="27"/>
      <c r="V87" s="27"/>
      <c r="W87" s="27"/>
      <c r="X87" s="27"/>
      <c r="Y87" s="27"/>
      <c r="Z87" s="27"/>
    </row>
    <row r="88" spans="1:26" ht="15.6">
      <c r="A88" s="20" t="s">
        <v>171</v>
      </c>
      <c r="B88" s="22">
        <v>0</v>
      </c>
      <c r="C88" s="22">
        <v>0</v>
      </c>
      <c r="D88" s="22">
        <v>0</v>
      </c>
      <c r="E88" s="22">
        <v>0</v>
      </c>
      <c r="F88" s="22">
        <v>0</v>
      </c>
      <c r="K88" s="27"/>
      <c r="L88" s="27"/>
      <c r="M88" s="27"/>
      <c r="N88" s="27"/>
      <c r="O88" s="27"/>
      <c r="P88" s="27"/>
      <c r="Q88" s="27"/>
      <c r="R88" s="27"/>
      <c r="S88" s="27"/>
      <c r="T88" s="27"/>
      <c r="U88" s="27"/>
      <c r="V88" s="27"/>
      <c r="W88" s="27"/>
      <c r="X88" s="27"/>
      <c r="Y88" s="27"/>
      <c r="Z88" s="27"/>
    </row>
    <row r="89" spans="1:26" ht="15.6">
      <c r="A89" s="20" t="s">
        <v>172</v>
      </c>
      <c r="B89" s="22">
        <v>0</v>
      </c>
      <c r="C89" s="22">
        <v>0</v>
      </c>
      <c r="D89" s="22">
        <v>0</v>
      </c>
      <c r="E89" s="22">
        <v>0</v>
      </c>
      <c r="F89" s="22">
        <v>0</v>
      </c>
      <c r="K89" s="27"/>
      <c r="L89" s="27"/>
      <c r="M89" s="27"/>
      <c r="N89" s="27"/>
      <c r="O89" s="27"/>
      <c r="P89" s="27"/>
      <c r="Q89" s="27"/>
      <c r="R89" s="27"/>
      <c r="S89" s="27"/>
      <c r="T89" s="27"/>
      <c r="U89" s="27"/>
      <c r="V89" s="27"/>
      <c r="W89" s="27"/>
      <c r="X89" s="27"/>
      <c r="Y89" s="27"/>
      <c r="Z89" s="27"/>
    </row>
    <row r="90" spans="1:26" ht="15.6">
      <c r="A90" s="20" t="s">
        <v>173</v>
      </c>
      <c r="B90" s="22">
        <v>0</v>
      </c>
      <c r="C90" s="22">
        <v>0</v>
      </c>
      <c r="D90" s="22">
        <v>0</v>
      </c>
      <c r="E90" s="22">
        <v>0</v>
      </c>
      <c r="F90" s="22">
        <v>0</v>
      </c>
      <c r="K90" s="27"/>
      <c r="L90" s="27"/>
      <c r="M90" s="27"/>
      <c r="N90" s="27"/>
      <c r="O90" s="27"/>
      <c r="P90" s="27"/>
      <c r="Q90" s="27"/>
      <c r="R90" s="27"/>
      <c r="S90" s="27"/>
      <c r="T90" s="27"/>
      <c r="U90" s="27"/>
      <c r="V90" s="27"/>
      <c r="W90" s="27"/>
      <c r="X90" s="27"/>
      <c r="Y90" s="27"/>
      <c r="Z90" s="27"/>
    </row>
    <row r="91" spans="1:26" ht="15.6">
      <c r="A91" s="32" t="s">
        <v>174</v>
      </c>
      <c r="B91" s="18">
        <v>71798.41</v>
      </c>
      <c r="C91" s="18">
        <v>77367.039999999994</v>
      </c>
      <c r="D91" s="18">
        <v>73819.3</v>
      </c>
      <c r="E91" s="18">
        <v>77259.55</v>
      </c>
      <c r="F91" s="18">
        <v>85882.98</v>
      </c>
      <c r="K91" s="27"/>
      <c r="L91" s="27"/>
      <c r="M91" s="27"/>
      <c r="N91" s="27"/>
      <c r="O91" s="27"/>
      <c r="P91" s="27"/>
      <c r="Q91" s="27"/>
      <c r="R91" s="27"/>
      <c r="S91" s="27"/>
      <c r="T91" s="27"/>
      <c r="U91" s="27"/>
      <c r="V91" s="27"/>
      <c r="W91" s="27"/>
      <c r="X91" s="27"/>
      <c r="Y91" s="27"/>
      <c r="Z91" s="27"/>
    </row>
    <row r="92" spans="1:26" ht="15.6">
      <c r="A92" s="20" t="s">
        <v>175</v>
      </c>
      <c r="B92" s="15">
        <v>1748.3</v>
      </c>
      <c r="C92" s="15">
        <v>1545.14</v>
      </c>
      <c r="D92" s="15">
        <v>1959.09</v>
      </c>
      <c r="E92" s="15">
        <v>1991.12</v>
      </c>
      <c r="F92" s="15">
        <v>1988.36</v>
      </c>
      <c r="K92" s="27"/>
      <c r="L92" s="27"/>
      <c r="M92" s="27"/>
      <c r="N92" s="27"/>
      <c r="O92" s="27"/>
      <c r="P92" s="27"/>
      <c r="Q92" s="27"/>
      <c r="R92" s="27"/>
      <c r="S92" s="27"/>
      <c r="T92" s="27"/>
      <c r="U92" s="27"/>
      <c r="V92" s="27"/>
      <c r="W92" s="27"/>
      <c r="X92" s="27"/>
      <c r="Y92" s="27"/>
      <c r="Z92" s="27"/>
    </row>
    <row r="93" spans="1:26" ht="15.6">
      <c r="A93" s="20" t="s">
        <v>176</v>
      </c>
      <c r="B93" s="22">
        <v>47.95</v>
      </c>
      <c r="C93" s="22">
        <v>52.81</v>
      </c>
      <c r="D93" s="22">
        <v>48.73</v>
      </c>
      <c r="E93" s="22">
        <v>50.39</v>
      </c>
      <c r="F93" s="22">
        <v>55.35</v>
      </c>
      <c r="K93" s="27"/>
      <c r="L93" s="27"/>
      <c r="M93" s="27"/>
      <c r="N93" s="27"/>
      <c r="O93" s="27"/>
      <c r="P93" s="27"/>
      <c r="Q93" s="27"/>
      <c r="R93" s="27"/>
      <c r="S93" s="27"/>
      <c r="T93" s="27"/>
      <c r="U93" s="27"/>
      <c r="V93" s="27"/>
      <c r="W93" s="27"/>
      <c r="X93" s="27"/>
      <c r="Y93" s="27"/>
      <c r="Z93" s="27"/>
    </row>
    <row r="94" spans="1:26" ht="15">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1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1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1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1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1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1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5">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5">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5">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5">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5">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5">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5">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5">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5">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5">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5">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5">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5">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5">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5">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5">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5">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5">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5">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5">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5">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5">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5">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5">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5">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5">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5">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5">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5">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5">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5">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5">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5">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5">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5">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5">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5">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5">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5">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5">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5">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5">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5">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5">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5">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5">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5">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5">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5">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5">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5">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5">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5">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5">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5">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5">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5">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5">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5">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5">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5">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5">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5">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5">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5">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5">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5">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5">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5">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5">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5">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5">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5">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5">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5">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5">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5">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5">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5">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5">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5">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5">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5">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5">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5">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5">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5">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5">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5">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5">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5">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5">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5">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5">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5">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5">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5">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5">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5">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5">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5">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5">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5">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5">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5">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5">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5">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5">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5">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5">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5">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5">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5">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5">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5">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5">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5">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5">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5">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5">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5">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5">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5">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5">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5">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5">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5">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5">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5">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5">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5">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5">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5">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5">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5">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5">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5">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5">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5">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5">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5">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5">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5">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5">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5">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5">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5">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5">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5">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5">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5">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5">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5">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5">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5">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5">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5">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5">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5">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5">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5">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5">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5">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5">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5">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5">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5">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5">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5">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5">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5">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5">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5">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5">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5">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5">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5">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5">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5">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5">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5">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5">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5">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5">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5">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5">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5">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5">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5">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5">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5">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5">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5">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5">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5">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5">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5">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5">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5">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5">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5">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5">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5">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5">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5">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5">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5">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5">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5">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5">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5">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5">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5">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5">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5">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5">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5">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5">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5">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5">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5">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5">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5">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5">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5">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5">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5">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5">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5">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5">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5">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5">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5">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5">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5">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5">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5">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5">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5">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5">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5">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5">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5">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5">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5">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5">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5">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5">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5">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5">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5">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5">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5">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5">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5">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5">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5">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5">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5">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5">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5">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5">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5">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5">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5">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5">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5">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5">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5">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5">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5">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5">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5">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5">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5">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5">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5">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5">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5">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5">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5">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5">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5">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5">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5">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5">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5">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5">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5">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5">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5">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5">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5">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5">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5">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5">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5">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5">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5">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5">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5">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5">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5">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5">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5">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5">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5">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5">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5">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5">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5">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5">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5">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5">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5">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5">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5">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5">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5">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5">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5">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5">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5">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5">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5">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5">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5">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5">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5">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5">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5">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5">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5">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5">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5">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5">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5">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5">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5">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5">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5">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5">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5">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5">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5">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5">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5">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5">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5">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5">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5">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5">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5">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5">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5">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5">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5">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5">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5">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5">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5">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5">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5">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5">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5">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5">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5">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5">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5">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5">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5">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5">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5">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5">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5">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5">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5">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5">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5">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5">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5">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5">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5">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5">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5">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5">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5">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5">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5">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5">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5">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5">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5">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5">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5">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5">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5">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5">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5">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5">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5">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5">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5">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5">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5">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5">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5">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5">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5">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5">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5">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5">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5">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5">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5">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5">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5">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5">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5">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5">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5">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5">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5">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5">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5">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5">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5">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5">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5">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5">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5">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5">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5">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5">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5">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5">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5">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5">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5">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5">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5">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5">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5">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5">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5">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5">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5">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5">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5">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5">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5">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5">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5">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5">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5">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5">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5">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5">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5">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5">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5">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5">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5">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5">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5">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5">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5">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5">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5">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5">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5">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5">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5">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5">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5">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5">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5">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5">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5">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5">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5">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5">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5">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5">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5">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5">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5">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5">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5">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5">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5">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5">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5">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5">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5">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5">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5">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5">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5">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5">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5">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5">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5">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5">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5">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5">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5">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5">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5">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5">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5">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5">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5">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5">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5">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5">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5">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5">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5">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5">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5">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5">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5">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5">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5">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5">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5">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5">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5">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5">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5">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5">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5">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5">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5">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5">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5">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5">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5">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5">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5">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5">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5">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5">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5">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5">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5">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5">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5">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5">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5">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5">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5">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5">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5">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5">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5">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5">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5">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5">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5">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5">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5">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5">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5">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5">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5">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5">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5">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5">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5">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5">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5">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5">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5">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5">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5">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5">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5">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5">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5">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5">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5">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5">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5">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5">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5">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5">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5">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5">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5">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5">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5">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5">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5">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5">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5">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5">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5">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5">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5">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5">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5">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5">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5">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5">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5">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5">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5">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5">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5">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5">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5">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5">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5">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5">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5">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5">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5">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5">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5">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5">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5">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5">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5">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5">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5">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5">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5">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5">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5">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5">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5">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5">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5">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5">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5">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5">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5">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5">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5">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5">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5">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5">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5">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5">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5">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5">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5">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5">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5">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5">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5">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5">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5">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5">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5">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5">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5">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5">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5">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5">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5">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5">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5">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5">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5">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5">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5">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5">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5">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5">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5">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5">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5">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5">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5">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5">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5">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5">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5">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5">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5">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5">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5">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5">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5">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5">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5">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5">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5">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5">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5">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5">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5">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5">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5">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5">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5">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5">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5">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5">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5">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5">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5">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5">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5">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5">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5">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5">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5">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5">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5">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5">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5">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5">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5">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5">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5">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5">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5">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5">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5">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5">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5">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5">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5">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ht="15">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ht="15">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ht="1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ht="15">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ht="15">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ht="15">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ht="15">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ht="15">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84"/>
  <sheetViews>
    <sheetView workbookViewId="0">
      <selection sqref="A1:F1"/>
    </sheetView>
  </sheetViews>
  <sheetFormatPr defaultColWidth="12.6640625" defaultRowHeight="15.75" customHeight="1"/>
  <cols>
    <col min="1" max="1" width="47.109375" bestFit="1" customWidth="1"/>
  </cols>
  <sheetData>
    <row r="1" spans="1:10" ht="15.75" customHeight="1">
      <c r="A1" s="100" t="s">
        <v>365</v>
      </c>
      <c r="B1" s="101"/>
      <c r="C1" s="101"/>
      <c r="D1" s="101"/>
      <c r="E1" s="101"/>
      <c r="F1" s="101"/>
      <c r="G1" s="7"/>
      <c r="H1" s="7"/>
      <c r="I1" s="7"/>
      <c r="J1" s="7"/>
    </row>
    <row r="2" spans="1:10" ht="15.75" customHeight="1">
      <c r="A2" s="8" t="s">
        <v>0</v>
      </c>
      <c r="B2" s="9">
        <v>45370</v>
      </c>
      <c r="C2" s="10">
        <v>45371</v>
      </c>
      <c r="D2" s="10">
        <v>45372</v>
      </c>
      <c r="E2" s="10">
        <v>45373</v>
      </c>
      <c r="F2" s="10">
        <v>45374</v>
      </c>
    </row>
    <row r="3" spans="1:10" ht="15.75" customHeight="1">
      <c r="A3" s="11" t="s">
        <v>177</v>
      </c>
      <c r="B3" s="20"/>
      <c r="C3" s="21"/>
      <c r="D3" s="21"/>
      <c r="E3" s="21"/>
      <c r="F3" s="21"/>
    </row>
    <row r="4" spans="1:10" ht="15.75" customHeight="1">
      <c r="A4" s="14" t="s">
        <v>178</v>
      </c>
      <c r="B4" s="22">
        <v>173.79</v>
      </c>
      <c r="C4" s="23">
        <v>342.88</v>
      </c>
      <c r="D4" s="23">
        <v>677.04</v>
      </c>
      <c r="E4" s="23">
        <v>310.16000000000003</v>
      </c>
      <c r="F4" s="23">
        <v>266.68</v>
      </c>
    </row>
    <row r="5" spans="1:10" ht="15.75" customHeight="1">
      <c r="A5" s="17" t="s">
        <v>179</v>
      </c>
      <c r="B5" s="18">
        <v>12583.41</v>
      </c>
      <c r="C5" s="19">
        <v>14689.66</v>
      </c>
      <c r="D5" s="19">
        <v>12526.97</v>
      </c>
      <c r="E5" s="19">
        <v>15775.51</v>
      </c>
      <c r="F5" s="19">
        <v>18877.55</v>
      </c>
    </row>
    <row r="6" spans="1:10" ht="15.75" customHeight="1">
      <c r="A6" s="14" t="s">
        <v>180</v>
      </c>
      <c r="B6" s="22">
        <v>19149.82</v>
      </c>
      <c r="C6" s="23">
        <v>20034.57</v>
      </c>
      <c r="D6" s="23">
        <v>17938.169999999998</v>
      </c>
      <c r="E6" s="23">
        <v>20740.47</v>
      </c>
      <c r="F6" s="23">
        <v>25915.119999999999</v>
      </c>
    </row>
    <row r="7" spans="1:10" ht="15.75" customHeight="1">
      <c r="A7" s="14" t="s">
        <v>181</v>
      </c>
      <c r="B7" s="22">
        <v>1396.61</v>
      </c>
      <c r="C7" s="23">
        <v>1644.91</v>
      </c>
      <c r="D7" s="23">
        <v>1645.59</v>
      </c>
      <c r="E7" s="23">
        <v>1732.41</v>
      </c>
      <c r="F7" s="23">
        <v>1809.01</v>
      </c>
    </row>
    <row r="8" spans="1:10" ht="15.75" customHeight="1">
      <c r="A8" s="14" t="s">
        <v>182</v>
      </c>
      <c r="B8" s="22">
        <v>-1267.3699999999999</v>
      </c>
      <c r="C8" s="23">
        <v>-1467.45</v>
      </c>
      <c r="D8" s="23">
        <v>-1253.33</v>
      </c>
      <c r="E8" s="23">
        <v>-1043.27</v>
      </c>
      <c r="F8" s="23">
        <v>-1490.8</v>
      </c>
    </row>
    <row r="9" spans="1:10" ht="15.75" customHeight="1">
      <c r="A9" s="14" t="s">
        <v>183</v>
      </c>
      <c r="B9" s="22">
        <v>-8.3800000000000008</v>
      </c>
      <c r="C9" s="23">
        <v>-8.31</v>
      </c>
      <c r="D9" s="23">
        <v>-7.0000000000000007E-2</v>
      </c>
      <c r="E9" s="23">
        <v>-0.01</v>
      </c>
      <c r="F9" s="23">
        <v>-0.02</v>
      </c>
    </row>
    <row r="10" spans="1:10" ht="15.75" customHeight="1">
      <c r="A10" s="14" t="s">
        <v>184</v>
      </c>
      <c r="B10" s="22">
        <v>105.05</v>
      </c>
      <c r="C10" s="23">
        <v>56.68</v>
      </c>
      <c r="D10" s="23">
        <v>54.61</v>
      </c>
      <c r="E10" s="23">
        <v>-56.22</v>
      </c>
      <c r="F10" s="23">
        <v>4.4000000000000004</v>
      </c>
    </row>
    <row r="11" spans="1:10" ht="15.75" customHeight="1">
      <c r="A11" s="14" t="s">
        <v>185</v>
      </c>
      <c r="B11" s="22">
        <v>-9.4</v>
      </c>
      <c r="C11" s="23">
        <v>0</v>
      </c>
      <c r="D11" s="23">
        <v>0</v>
      </c>
      <c r="E11" s="23">
        <v>0</v>
      </c>
      <c r="F11" s="23">
        <v>0</v>
      </c>
    </row>
    <row r="12" spans="1:10" ht="15.75" customHeight="1">
      <c r="A12" s="14" t="s">
        <v>186</v>
      </c>
      <c r="B12" s="22">
        <v>38.57</v>
      </c>
      <c r="C12" s="23">
        <v>34.76</v>
      </c>
      <c r="D12" s="23">
        <v>58.68</v>
      </c>
      <c r="E12" s="23">
        <v>15.91</v>
      </c>
      <c r="F12" s="23">
        <v>8.1300000000000008</v>
      </c>
    </row>
    <row r="13" spans="1:10" ht="15.75" customHeight="1">
      <c r="A13" s="14" t="s">
        <v>187</v>
      </c>
      <c r="B13" s="22">
        <v>6.85</v>
      </c>
      <c r="C13" s="23">
        <v>-9.49</v>
      </c>
      <c r="D13" s="23">
        <v>-6.42</v>
      </c>
      <c r="E13" s="23">
        <v>-8.98</v>
      </c>
      <c r="F13" s="23">
        <v>31.37</v>
      </c>
    </row>
    <row r="14" spans="1:10" ht="15.75" customHeight="1">
      <c r="A14" s="14" t="s">
        <v>188</v>
      </c>
      <c r="B14" s="22">
        <v>0</v>
      </c>
      <c r="C14" s="23">
        <v>0</v>
      </c>
      <c r="D14" s="23">
        <v>0</v>
      </c>
      <c r="E14" s="23">
        <v>0</v>
      </c>
      <c r="F14" s="23">
        <v>0</v>
      </c>
    </row>
    <row r="15" spans="1:10" ht="15.75" customHeight="1">
      <c r="A15" s="14" t="s">
        <v>33</v>
      </c>
      <c r="B15" s="22">
        <v>-549.35</v>
      </c>
      <c r="C15" s="23">
        <v>-869.26</v>
      </c>
      <c r="D15" s="23">
        <v>-1110.83</v>
      </c>
      <c r="E15" s="23">
        <v>-523.29999999999995</v>
      </c>
      <c r="F15" s="23">
        <v>-382.6</v>
      </c>
    </row>
    <row r="16" spans="1:10" ht="15.75" customHeight="1">
      <c r="A16" s="14" t="s">
        <v>189</v>
      </c>
      <c r="B16" s="22">
        <v>-287.42</v>
      </c>
      <c r="C16" s="23">
        <v>-618.16</v>
      </c>
      <c r="D16" s="23">
        <v>-611.77</v>
      </c>
      <c r="E16" s="23">
        <v>116.54</v>
      </c>
      <c r="F16" s="23">
        <v>-20.51</v>
      </c>
    </row>
    <row r="17" spans="1:6" ht="15.75" customHeight="1">
      <c r="A17" s="14" t="s">
        <v>190</v>
      </c>
      <c r="B17" s="22">
        <v>18862.400000000001</v>
      </c>
      <c r="C17" s="23">
        <v>19416.41</v>
      </c>
      <c r="D17" s="23">
        <v>17326.400000000001</v>
      </c>
      <c r="E17" s="23">
        <v>20857.009999999998</v>
      </c>
      <c r="F17" s="23">
        <v>25894.61</v>
      </c>
    </row>
    <row r="18" spans="1:6" ht="15.75" customHeight="1">
      <c r="A18" s="14" t="s">
        <v>191</v>
      </c>
      <c r="B18" s="22">
        <v>-754.69</v>
      </c>
      <c r="C18" s="23">
        <v>1411</v>
      </c>
      <c r="D18" s="23">
        <v>-65.58</v>
      </c>
      <c r="E18" s="23">
        <v>-732.29</v>
      </c>
      <c r="F18" s="23">
        <v>-884.21</v>
      </c>
    </row>
    <row r="19" spans="1:6" ht="15.75" customHeight="1">
      <c r="A19" s="14" t="s">
        <v>117</v>
      </c>
      <c r="B19" s="22">
        <v>-359.44</v>
      </c>
      <c r="C19" s="23">
        <v>-507.99</v>
      </c>
      <c r="D19" s="23">
        <v>-1459.78</v>
      </c>
      <c r="E19" s="23">
        <v>-466.37</v>
      </c>
      <c r="F19" s="23">
        <v>-940.54</v>
      </c>
    </row>
    <row r="20" spans="1:6" ht="15.75" customHeight="1">
      <c r="A20" s="14" t="s">
        <v>163</v>
      </c>
      <c r="B20" s="22">
        <v>638.6</v>
      </c>
      <c r="C20" s="23">
        <v>-606.87</v>
      </c>
      <c r="D20" s="23">
        <v>1112.46</v>
      </c>
      <c r="E20" s="23">
        <v>1099.1099999999999</v>
      </c>
      <c r="F20" s="23">
        <v>1057.93</v>
      </c>
    </row>
    <row r="21" spans="1:6" ht="15.75" customHeight="1">
      <c r="A21" s="14" t="s">
        <v>192</v>
      </c>
      <c r="B21" s="22">
        <v>0</v>
      </c>
      <c r="C21" s="23">
        <v>0</v>
      </c>
      <c r="D21" s="23">
        <v>0</v>
      </c>
      <c r="E21" s="23">
        <v>0</v>
      </c>
      <c r="F21" s="23">
        <v>0</v>
      </c>
    </row>
    <row r="22" spans="1:6" ht="15.75" customHeight="1">
      <c r="A22" s="14" t="s">
        <v>193</v>
      </c>
      <c r="B22" s="22">
        <v>0</v>
      </c>
      <c r="C22" s="23">
        <v>0</v>
      </c>
      <c r="D22" s="23">
        <v>0</v>
      </c>
      <c r="E22" s="23">
        <v>0</v>
      </c>
      <c r="F22" s="23">
        <v>0</v>
      </c>
    </row>
    <row r="23" spans="1:6" ht="15.75" customHeight="1">
      <c r="A23" s="14" t="s">
        <v>194</v>
      </c>
      <c r="B23" s="22">
        <v>0</v>
      </c>
      <c r="C23" s="23">
        <v>0</v>
      </c>
      <c r="D23" s="23">
        <v>0</v>
      </c>
      <c r="E23" s="23">
        <v>0</v>
      </c>
      <c r="F23" s="23">
        <v>0</v>
      </c>
    </row>
    <row r="24" spans="1:6" ht="15.75" customHeight="1">
      <c r="A24" s="14" t="s">
        <v>195</v>
      </c>
      <c r="B24" s="22">
        <v>0</v>
      </c>
      <c r="C24" s="23">
        <v>0</v>
      </c>
      <c r="D24" s="23">
        <v>0</v>
      </c>
      <c r="E24" s="23">
        <v>0</v>
      </c>
      <c r="F24" s="23">
        <v>0</v>
      </c>
    </row>
    <row r="25" spans="1:6" ht="15.75" customHeight="1">
      <c r="A25" s="14" t="s">
        <v>196</v>
      </c>
      <c r="B25" s="22">
        <v>0</v>
      </c>
      <c r="C25" s="23">
        <v>0</v>
      </c>
      <c r="D25" s="23">
        <v>0</v>
      </c>
      <c r="E25" s="23">
        <v>0</v>
      </c>
      <c r="F25" s="23">
        <v>0</v>
      </c>
    </row>
    <row r="26" spans="1:6" ht="15.75" customHeight="1">
      <c r="A26" s="14" t="s">
        <v>197</v>
      </c>
      <c r="B26" s="22">
        <v>0</v>
      </c>
      <c r="C26" s="23">
        <v>0</v>
      </c>
      <c r="D26" s="23">
        <v>0</v>
      </c>
      <c r="E26" s="23">
        <v>0</v>
      </c>
      <c r="F26" s="23">
        <v>0</v>
      </c>
    </row>
    <row r="27" spans="1:6" ht="15.75" customHeight="1">
      <c r="A27" s="14" t="s">
        <v>198</v>
      </c>
      <c r="B27" s="22">
        <v>0</v>
      </c>
      <c r="C27" s="23">
        <v>0</v>
      </c>
      <c r="D27" s="23">
        <v>0</v>
      </c>
      <c r="E27" s="23">
        <v>0</v>
      </c>
      <c r="F27" s="23">
        <v>0</v>
      </c>
    </row>
    <row r="28" spans="1:6" ht="15.6">
      <c r="A28" s="14" t="s">
        <v>33</v>
      </c>
      <c r="B28" s="22">
        <v>0</v>
      </c>
      <c r="C28" s="23">
        <v>0</v>
      </c>
      <c r="D28" s="23">
        <v>0</v>
      </c>
      <c r="E28" s="23">
        <v>0</v>
      </c>
      <c r="F28" s="23">
        <v>0</v>
      </c>
    </row>
    <row r="29" spans="1:6" ht="15.6">
      <c r="A29" s="14" t="s">
        <v>199</v>
      </c>
      <c r="B29" s="22">
        <v>-475.53</v>
      </c>
      <c r="C29" s="23">
        <v>296.14</v>
      </c>
      <c r="D29" s="23">
        <v>-412.9</v>
      </c>
      <c r="E29" s="23">
        <v>-99.55</v>
      </c>
      <c r="F29" s="23">
        <v>-766.82</v>
      </c>
    </row>
    <row r="30" spans="1:6" ht="15.6">
      <c r="A30" s="17" t="s">
        <v>200</v>
      </c>
      <c r="B30" s="33">
        <v>18386.87</v>
      </c>
      <c r="C30" s="34">
        <v>19712.55</v>
      </c>
      <c r="D30" s="34">
        <v>16913.5</v>
      </c>
      <c r="E30" s="34">
        <v>20757.46</v>
      </c>
      <c r="F30" s="34">
        <v>25127.79</v>
      </c>
    </row>
    <row r="31" spans="1:6" ht="15.6">
      <c r="A31" s="14" t="s">
        <v>201</v>
      </c>
      <c r="B31" s="22">
        <v>0</v>
      </c>
      <c r="C31" s="23">
        <v>0</v>
      </c>
      <c r="D31" s="23">
        <v>0</v>
      </c>
      <c r="E31" s="23">
        <v>0</v>
      </c>
      <c r="F31" s="23">
        <v>0</v>
      </c>
    </row>
    <row r="32" spans="1:6" ht="15.6">
      <c r="A32" s="14" t="s">
        <v>202</v>
      </c>
      <c r="B32" s="22">
        <v>-5803.46</v>
      </c>
      <c r="C32" s="23">
        <v>-5022.8900000000003</v>
      </c>
      <c r="D32" s="23">
        <v>-4386.53</v>
      </c>
      <c r="E32" s="23">
        <v>-4981.95</v>
      </c>
      <c r="F32" s="23">
        <v>-6250.24</v>
      </c>
    </row>
    <row r="33" spans="1:6" ht="15.6">
      <c r="A33" s="14" t="s">
        <v>203</v>
      </c>
      <c r="B33" s="22">
        <v>0</v>
      </c>
      <c r="C33" s="23">
        <v>0</v>
      </c>
      <c r="D33" s="23">
        <v>0</v>
      </c>
      <c r="E33" s="23">
        <v>0</v>
      </c>
      <c r="F33" s="23">
        <v>0</v>
      </c>
    </row>
    <row r="34" spans="1:6" ht="15.6">
      <c r="A34" s="14" t="s">
        <v>33</v>
      </c>
      <c r="B34" s="22">
        <v>0</v>
      </c>
      <c r="C34" s="23">
        <v>0</v>
      </c>
      <c r="D34" s="23">
        <v>0</v>
      </c>
      <c r="E34" s="23">
        <v>0</v>
      </c>
      <c r="F34" s="23">
        <v>0</v>
      </c>
    </row>
    <row r="35" spans="1:6" ht="15.6">
      <c r="A35" s="14" t="s">
        <v>204</v>
      </c>
      <c r="B35" s="22">
        <v>-5803.46</v>
      </c>
      <c r="C35" s="23">
        <v>-5022.8900000000003</v>
      </c>
      <c r="D35" s="23">
        <v>-4386.53</v>
      </c>
      <c r="E35" s="23">
        <v>-4981.95</v>
      </c>
      <c r="F35" s="23">
        <v>-6250.24</v>
      </c>
    </row>
    <row r="36" spans="1:6" ht="15.6">
      <c r="A36" s="14" t="s">
        <v>205</v>
      </c>
      <c r="B36" s="22">
        <v>12583.41</v>
      </c>
      <c r="C36" s="23">
        <v>14689.66</v>
      </c>
      <c r="D36" s="23">
        <v>12526.97</v>
      </c>
      <c r="E36" s="23">
        <v>15775.51</v>
      </c>
      <c r="F36" s="23">
        <v>18877.55</v>
      </c>
    </row>
    <row r="37" spans="1:6" ht="15.6">
      <c r="A37" s="14" t="s">
        <v>206</v>
      </c>
      <c r="B37" s="22">
        <v>0</v>
      </c>
      <c r="C37" s="23">
        <v>0</v>
      </c>
      <c r="D37" s="23">
        <v>0</v>
      </c>
      <c r="E37" s="23">
        <v>0</v>
      </c>
      <c r="F37" s="23">
        <v>0</v>
      </c>
    </row>
    <row r="38" spans="1:6" ht="15.6">
      <c r="A38" s="14" t="s">
        <v>207</v>
      </c>
      <c r="B38" s="22">
        <v>0</v>
      </c>
      <c r="C38" s="23">
        <v>0</v>
      </c>
      <c r="D38" s="23">
        <v>0</v>
      </c>
      <c r="E38" s="23">
        <v>0</v>
      </c>
      <c r="F38" s="23">
        <v>0</v>
      </c>
    </row>
    <row r="39" spans="1:6" ht="15.6">
      <c r="A39" s="14" t="s">
        <v>208</v>
      </c>
      <c r="B39" s="22">
        <v>0</v>
      </c>
      <c r="C39" s="23">
        <v>0</v>
      </c>
      <c r="D39" s="23">
        <v>0</v>
      </c>
      <c r="E39" s="23">
        <v>0</v>
      </c>
      <c r="F39" s="23">
        <v>0</v>
      </c>
    </row>
    <row r="40" spans="1:6" ht="15.6">
      <c r="A40" s="14" t="s">
        <v>209</v>
      </c>
      <c r="B40" s="22">
        <v>0</v>
      </c>
      <c r="C40" s="23">
        <v>0</v>
      </c>
      <c r="D40" s="23">
        <v>0</v>
      </c>
      <c r="E40" s="23">
        <v>0</v>
      </c>
      <c r="F40" s="23">
        <v>0</v>
      </c>
    </row>
    <row r="41" spans="1:6" ht="15.6">
      <c r="A41" s="14" t="s">
        <v>210</v>
      </c>
      <c r="B41" s="22">
        <v>0</v>
      </c>
      <c r="C41" s="23">
        <v>0</v>
      </c>
      <c r="D41" s="23">
        <v>0</v>
      </c>
      <c r="E41" s="23">
        <v>0</v>
      </c>
      <c r="F41" s="23">
        <v>0</v>
      </c>
    </row>
    <row r="42" spans="1:6" ht="15.6">
      <c r="A42" s="14" t="s">
        <v>33</v>
      </c>
      <c r="B42" s="22">
        <v>0</v>
      </c>
      <c r="C42" s="23">
        <v>0</v>
      </c>
      <c r="D42" s="23">
        <v>0</v>
      </c>
      <c r="E42" s="23">
        <v>0</v>
      </c>
      <c r="F42" s="23">
        <v>0</v>
      </c>
    </row>
    <row r="43" spans="1:6" ht="15.6">
      <c r="A43" s="17" t="s">
        <v>211</v>
      </c>
      <c r="B43" s="18">
        <v>-5545.68</v>
      </c>
      <c r="C43" s="19">
        <v>-6174.02</v>
      </c>
      <c r="D43" s="19">
        <v>5739.98</v>
      </c>
      <c r="E43" s="19">
        <v>-2238.4899999999998</v>
      </c>
      <c r="F43" s="19">
        <v>-5732.29</v>
      </c>
    </row>
    <row r="44" spans="1:6" ht="15.6">
      <c r="A44" s="14" t="s">
        <v>212</v>
      </c>
      <c r="B44" s="22">
        <v>-3169.12</v>
      </c>
      <c r="C44" s="23">
        <v>-2441.15</v>
      </c>
      <c r="D44" s="23">
        <v>-1836.64</v>
      </c>
      <c r="E44" s="23">
        <v>-2141.64</v>
      </c>
      <c r="F44" s="23">
        <v>-2742.99</v>
      </c>
    </row>
    <row r="45" spans="1:6" ht="15.6">
      <c r="A45" s="14" t="s">
        <v>213</v>
      </c>
      <c r="B45" s="22">
        <v>27.82</v>
      </c>
      <c r="C45" s="23">
        <v>27.02</v>
      </c>
      <c r="D45" s="23">
        <v>2.5299999999999998</v>
      </c>
      <c r="E45" s="23">
        <v>133.1</v>
      </c>
      <c r="F45" s="23">
        <v>49.17</v>
      </c>
    </row>
    <row r="46" spans="1:6" ht="15.6">
      <c r="A46" s="14" t="s">
        <v>214</v>
      </c>
      <c r="B46" s="22">
        <v>0</v>
      </c>
      <c r="C46" s="23">
        <v>0</v>
      </c>
      <c r="D46" s="23">
        <v>0</v>
      </c>
      <c r="E46" s="23">
        <v>0</v>
      </c>
      <c r="F46" s="23">
        <v>0</v>
      </c>
    </row>
    <row r="47" spans="1:6" ht="15.6">
      <c r="A47" s="14" t="s">
        <v>215</v>
      </c>
      <c r="B47" s="22">
        <v>0</v>
      </c>
      <c r="C47" s="23">
        <v>0</v>
      </c>
      <c r="D47" s="23">
        <v>0</v>
      </c>
      <c r="E47" s="23">
        <v>0</v>
      </c>
      <c r="F47" s="23">
        <v>0</v>
      </c>
    </row>
    <row r="48" spans="1:6" ht="15.6">
      <c r="A48" s="14" t="s">
        <v>216</v>
      </c>
      <c r="B48" s="22">
        <v>0</v>
      </c>
      <c r="C48" s="23">
        <v>0</v>
      </c>
      <c r="D48" s="23">
        <v>0</v>
      </c>
      <c r="E48" s="23">
        <v>0</v>
      </c>
      <c r="F48" s="23">
        <v>0</v>
      </c>
    </row>
    <row r="49" spans="1:6" ht="15.6">
      <c r="A49" s="14" t="s">
        <v>217</v>
      </c>
      <c r="B49" s="22">
        <v>-94186.78</v>
      </c>
      <c r="C49" s="23">
        <v>-79835.42</v>
      </c>
      <c r="D49" s="23">
        <v>-57553.26</v>
      </c>
      <c r="E49" s="23">
        <v>-69776.34</v>
      </c>
      <c r="F49" s="23">
        <v>-80932.45</v>
      </c>
    </row>
    <row r="50" spans="1:6" ht="15.6">
      <c r="A50" s="14" t="s">
        <v>218</v>
      </c>
      <c r="B50" s="22">
        <v>92454.38</v>
      </c>
      <c r="C50" s="23">
        <v>75835.100000000006</v>
      </c>
      <c r="D50" s="23">
        <v>62796.52</v>
      </c>
      <c r="E50" s="23">
        <v>70991.91</v>
      </c>
      <c r="F50" s="23">
        <v>77230.399999999994</v>
      </c>
    </row>
    <row r="51" spans="1:6" ht="15.6">
      <c r="A51" s="14" t="s">
        <v>219</v>
      </c>
      <c r="B51" s="22">
        <v>0</v>
      </c>
      <c r="C51" s="23">
        <v>0</v>
      </c>
      <c r="D51" s="23">
        <v>0</v>
      </c>
      <c r="E51" s="23">
        <v>0</v>
      </c>
      <c r="F51" s="23">
        <v>0</v>
      </c>
    </row>
    <row r="52" spans="1:6" ht="15.6">
      <c r="A52" s="14" t="s">
        <v>220</v>
      </c>
      <c r="B52" s="22">
        <v>1183.95</v>
      </c>
      <c r="C52" s="23">
        <v>1513.35</v>
      </c>
      <c r="D52" s="23">
        <v>1274.92</v>
      </c>
      <c r="E52" s="23">
        <v>1034.55</v>
      </c>
      <c r="F52" s="23">
        <v>1323.74</v>
      </c>
    </row>
    <row r="53" spans="1:6" ht="15.6">
      <c r="A53" s="14" t="s">
        <v>183</v>
      </c>
      <c r="B53" s="22">
        <v>13.35</v>
      </c>
      <c r="C53" s="23">
        <v>16.649999999999999</v>
      </c>
      <c r="D53" s="23">
        <v>7.25</v>
      </c>
      <c r="E53" s="23">
        <v>16.07</v>
      </c>
      <c r="F53" s="23">
        <v>18.579999999999998</v>
      </c>
    </row>
    <row r="54" spans="1:6" ht="15.6">
      <c r="A54" s="14" t="s">
        <v>221</v>
      </c>
      <c r="B54" s="22">
        <v>0</v>
      </c>
      <c r="C54" s="23">
        <v>0</v>
      </c>
      <c r="D54" s="23">
        <v>0</v>
      </c>
      <c r="E54" s="23">
        <v>0</v>
      </c>
      <c r="F54" s="23">
        <v>0</v>
      </c>
    </row>
    <row r="55" spans="1:6" ht="15.6">
      <c r="A55" s="14" t="s">
        <v>222</v>
      </c>
      <c r="B55" s="22">
        <v>0</v>
      </c>
      <c r="C55" s="23">
        <v>0</v>
      </c>
      <c r="D55" s="23">
        <v>0</v>
      </c>
      <c r="E55" s="23">
        <v>0</v>
      </c>
      <c r="F55" s="23">
        <v>0</v>
      </c>
    </row>
    <row r="56" spans="1:6" ht="15.6">
      <c r="A56" s="14" t="s">
        <v>223</v>
      </c>
      <c r="B56" s="22">
        <v>0</v>
      </c>
      <c r="C56" s="23">
        <v>0</v>
      </c>
      <c r="D56" s="23">
        <v>-1.87</v>
      </c>
      <c r="E56" s="23">
        <v>-1.87</v>
      </c>
      <c r="F56" s="23">
        <v>-1.88</v>
      </c>
    </row>
    <row r="57" spans="1:6" ht="15.6">
      <c r="A57" s="14" t="s">
        <v>224</v>
      </c>
      <c r="B57" s="22">
        <v>0</v>
      </c>
      <c r="C57" s="23">
        <v>0</v>
      </c>
      <c r="D57" s="23">
        <v>0</v>
      </c>
      <c r="E57" s="23">
        <v>0</v>
      </c>
      <c r="F57" s="23">
        <v>0</v>
      </c>
    </row>
    <row r="58" spans="1:6" ht="15.6">
      <c r="A58" s="14" t="s">
        <v>225</v>
      </c>
      <c r="B58" s="22">
        <v>17.75</v>
      </c>
      <c r="C58" s="23">
        <v>0</v>
      </c>
      <c r="D58" s="23">
        <v>0</v>
      </c>
      <c r="E58" s="23">
        <v>0</v>
      </c>
      <c r="F58" s="23">
        <v>56</v>
      </c>
    </row>
    <row r="59" spans="1:6" ht="15.6">
      <c r="A59" s="14" t="s">
        <v>226</v>
      </c>
      <c r="B59" s="22">
        <v>0</v>
      </c>
      <c r="C59" s="23">
        <v>0</v>
      </c>
      <c r="D59" s="23">
        <v>0</v>
      </c>
      <c r="E59" s="23">
        <v>0</v>
      </c>
      <c r="F59" s="23">
        <v>0</v>
      </c>
    </row>
    <row r="60" spans="1:6" ht="15.6">
      <c r="A60" s="14" t="s">
        <v>227</v>
      </c>
      <c r="B60" s="22">
        <v>0</v>
      </c>
      <c r="C60" s="23">
        <v>0</v>
      </c>
      <c r="D60" s="23">
        <v>0</v>
      </c>
      <c r="E60" s="23">
        <v>0</v>
      </c>
      <c r="F60" s="23">
        <v>0</v>
      </c>
    </row>
    <row r="61" spans="1:6" ht="15.6">
      <c r="A61" s="14" t="s">
        <v>33</v>
      </c>
      <c r="B61" s="22">
        <v>-1887.03</v>
      </c>
      <c r="C61" s="23">
        <v>-1289.57</v>
      </c>
      <c r="D61" s="23">
        <v>1050.53</v>
      </c>
      <c r="E61" s="23">
        <v>-2494.27</v>
      </c>
      <c r="F61" s="23">
        <v>-732.86</v>
      </c>
    </row>
    <row r="62" spans="1:6" ht="15.6">
      <c r="A62" s="17" t="s">
        <v>228</v>
      </c>
      <c r="B62" s="18">
        <v>-6868.64</v>
      </c>
      <c r="C62" s="19">
        <v>-8181.48</v>
      </c>
      <c r="D62" s="19">
        <v>-18633.830000000002</v>
      </c>
      <c r="E62" s="19">
        <v>-13580.5</v>
      </c>
      <c r="F62" s="19">
        <v>-13006.03</v>
      </c>
    </row>
    <row r="63" spans="1:6" ht="15.6">
      <c r="A63" s="14" t="s">
        <v>229</v>
      </c>
      <c r="B63" s="22">
        <v>969.13</v>
      </c>
      <c r="C63" s="23">
        <v>625.29999999999995</v>
      </c>
      <c r="D63" s="23">
        <v>290.64999999999998</v>
      </c>
      <c r="E63" s="23">
        <v>291.82</v>
      </c>
      <c r="F63" s="23">
        <v>2477.39</v>
      </c>
    </row>
    <row r="64" spans="1:6" ht="15.6">
      <c r="A64" s="14" t="s">
        <v>230</v>
      </c>
      <c r="B64" s="22">
        <v>0</v>
      </c>
      <c r="C64" s="23">
        <v>0</v>
      </c>
      <c r="D64" s="23">
        <v>0</v>
      </c>
      <c r="E64" s="23">
        <v>0</v>
      </c>
      <c r="F64" s="23">
        <v>0</v>
      </c>
    </row>
    <row r="65" spans="1:6" ht="15.6">
      <c r="A65" s="14" t="s">
        <v>231</v>
      </c>
      <c r="B65" s="22">
        <v>0</v>
      </c>
      <c r="C65" s="23">
        <v>0</v>
      </c>
      <c r="D65" s="23">
        <v>0</v>
      </c>
      <c r="E65" s="23">
        <v>0</v>
      </c>
      <c r="F65" s="23">
        <v>0</v>
      </c>
    </row>
    <row r="66" spans="1:6" ht="15.6">
      <c r="A66" s="14" t="s">
        <v>232</v>
      </c>
      <c r="B66" s="22">
        <v>0</v>
      </c>
      <c r="C66" s="23">
        <v>0</v>
      </c>
      <c r="D66" s="23">
        <v>0</v>
      </c>
      <c r="E66" s="23">
        <v>0</v>
      </c>
      <c r="F66" s="23">
        <v>0</v>
      </c>
    </row>
    <row r="67" spans="1:6" ht="15.6">
      <c r="A67" s="14" t="s">
        <v>233</v>
      </c>
      <c r="B67" s="22">
        <v>0</v>
      </c>
      <c r="C67" s="23">
        <v>0</v>
      </c>
      <c r="D67" s="23">
        <v>0</v>
      </c>
      <c r="E67" s="23">
        <v>0</v>
      </c>
      <c r="F67" s="23">
        <v>0</v>
      </c>
    </row>
    <row r="68" spans="1:6" ht="15.6">
      <c r="A68" s="14" t="s">
        <v>234</v>
      </c>
      <c r="B68" s="22">
        <v>0</v>
      </c>
      <c r="C68" s="23">
        <v>0</v>
      </c>
      <c r="D68" s="23">
        <v>0</v>
      </c>
      <c r="E68" s="23">
        <v>0</v>
      </c>
      <c r="F68" s="23">
        <v>0</v>
      </c>
    </row>
    <row r="69" spans="1:6" ht="15.6">
      <c r="A69" s="14" t="s">
        <v>235</v>
      </c>
      <c r="B69" s="22">
        <v>0</v>
      </c>
      <c r="C69" s="23">
        <v>0</v>
      </c>
      <c r="D69" s="23">
        <v>0</v>
      </c>
      <c r="E69" s="23">
        <v>0</v>
      </c>
      <c r="F69" s="23">
        <v>0</v>
      </c>
    </row>
    <row r="70" spans="1:6" ht="15.6">
      <c r="A70" s="14" t="s">
        <v>236</v>
      </c>
      <c r="B70" s="22">
        <v>0</v>
      </c>
      <c r="C70" s="23">
        <v>0</v>
      </c>
      <c r="D70" s="23">
        <v>0</v>
      </c>
      <c r="E70" s="23">
        <v>0</v>
      </c>
      <c r="F70" s="23">
        <v>0</v>
      </c>
    </row>
    <row r="71" spans="1:6" ht="15.6">
      <c r="A71" s="14" t="s">
        <v>237</v>
      </c>
      <c r="B71" s="22">
        <v>0</v>
      </c>
      <c r="C71" s="23">
        <v>0</v>
      </c>
      <c r="D71" s="23">
        <v>0</v>
      </c>
      <c r="E71" s="23">
        <v>0</v>
      </c>
      <c r="F71" s="23">
        <v>0</v>
      </c>
    </row>
    <row r="72" spans="1:6" ht="15.6">
      <c r="A72" s="14" t="s">
        <v>238</v>
      </c>
      <c r="B72" s="22">
        <v>0</v>
      </c>
      <c r="C72" s="23">
        <v>0</v>
      </c>
      <c r="D72" s="23">
        <v>0</v>
      </c>
      <c r="E72" s="23">
        <v>0</v>
      </c>
      <c r="F72" s="23">
        <v>0</v>
      </c>
    </row>
    <row r="73" spans="1:6" ht="15.6">
      <c r="A73" s="14" t="s">
        <v>239</v>
      </c>
      <c r="B73" s="22">
        <v>0</v>
      </c>
      <c r="C73" s="23">
        <v>0</v>
      </c>
      <c r="D73" s="23">
        <v>0</v>
      </c>
      <c r="E73" s="23">
        <v>0</v>
      </c>
      <c r="F73" s="23">
        <v>0</v>
      </c>
    </row>
    <row r="74" spans="1:6" ht="15.6">
      <c r="A74" s="14" t="s">
        <v>240</v>
      </c>
      <c r="B74" s="22">
        <v>-7.07</v>
      </c>
      <c r="C74" s="23">
        <v>-3.42</v>
      </c>
      <c r="D74" s="23">
        <v>-2.2799999999999998</v>
      </c>
      <c r="E74" s="23">
        <v>-0.69</v>
      </c>
      <c r="F74" s="23">
        <v>-0.73</v>
      </c>
    </row>
    <row r="75" spans="1:6" ht="15.6">
      <c r="A75" s="14" t="s">
        <v>241</v>
      </c>
      <c r="B75" s="22">
        <v>-10.56</v>
      </c>
      <c r="C75" s="23">
        <v>0</v>
      </c>
      <c r="D75" s="23">
        <v>0</v>
      </c>
      <c r="E75" s="23">
        <v>0</v>
      </c>
      <c r="F75" s="23">
        <v>0</v>
      </c>
    </row>
    <row r="76" spans="1:6" ht="15.6">
      <c r="A76" s="14" t="s">
        <v>242</v>
      </c>
      <c r="B76" s="22">
        <v>0</v>
      </c>
      <c r="C76" s="23">
        <v>-49.35</v>
      </c>
      <c r="D76" s="23">
        <v>-54.73</v>
      </c>
      <c r="E76" s="23">
        <v>-59.02</v>
      </c>
      <c r="F76" s="23">
        <v>-59.11</v>
      </c>
    </row>
    <row r="77" spans="1:6" ht="15.6">
      <c r="A77" s="14" t="s">
        <v>243</v>
      </c>
      <c r="B77" s="22">
        <v>-6519.23</v>
      </c>
      <c r="C77" s="23">
        <v>-7301.62</v>
      </c>
      <c r="D77" s="23">
        <v>-18881.39</v>
      </c>
      <c r="E77" s="23">
        <v>-13788.32</v>
      </c>
      <c r="F77" s="23">
        <v>-15417.53</v>
      </c>
    </row>
    <row r="78" spans="1:6" ht="15.6">
      <c r="A78" s="14" t="s">
        <v>244</v>
      </c>
      <c r="B78" s="22">
        <v>0</v>
      </c>
      <c r="C78" s="23">
        <v>0</v>
      </c>
      <c r="D78" s="23">
        <v>0</v>
      </c>
      <c r="E78" s="23">
        <v>0</v>
      </c>
      <c r="F78" s="23">
        <v>0</v>
      </c>
    </row>
    <row r="79" spans="1:6" ht="15.6">
      <c r="A79" s="14" t="s">
        <v>245</v>
      </c>
      <c r="B79" s="22">
        <v>-98.06</v>
      </c>
      <c r="C79" s="23">
        <v>-43.84</v>
      </c>
      <c r="D79" s="23">
        <v>-41.23</v>
      </c>
      <c r="E79" s="23">
        <v>-39.549999999999997</v>
      </c>
      <c r="F79" s="23">
        <v>-41.42</v>
      </c>
    </row>
    <row r="80" spans="1:6" ht="15.6">
      <c r="A80" s="14" t="s">
        <v>33</v>
      </c>
      <c r="B80" s="22">
        <v>-1202.8499999999999</v>
      </c>
      <c r="C80" s="23">
        <v>-1408.55</v>
      </c>
      <c r="D80" s="23">
        <v>55.15</v>
      </c>
      <c r="E80" s="23">
        <v>15.26</v>
      </c>
      <c r="F80" s="23">
        <v>35.369999999999997</v>
      </c>
    </row>
    <row r="81" spans="1:10" ht="15.6">
      <c r="A81" s="17" t="s">
        <v>228</v>
      </c>
      <c r="B81" s="33">
        <v>-6868.64</v>
      </c>
      <c r="C81" s="34">
        <v>-8181.48</v>
      </c>
      <c r="D81" s="34">
        <v>-18633.830000000002</v>
      </c>
      <c r="E81" s="34">
        <v>-13580.5</v>
      </c>
      <c r="F81" s="34">
        <v>-13006.03</v>
      </c>
    </row>
    <row r="82" spans="1:10" ht="15.6">
      <c r="A82" s="14" t="s">
        <v>246</v>
      </c>
      <c r="B82" s="22">
        <v>169.09</v>
      </c>
      <c r="C82" s="23">
        <v>334.16</v>
      </c>
      <c r="D82" s="23">
        <v>-366.88</v>
      </c>
      <c r="E82" s="23">
        <v>-43.48</v>
      </c>
      <c r="F82" s="23">
        <v>139.22999999999999</v>
      </c>
    </row>
    <row r="83" spans="1:10" ht="15.6">
      <c r="A83" s="32" t="s">
        <v>247</v>
      </c>
      <c r="B83" s="33">
        <v>342.88</v>
      </c>
      <c r="C83" s="33">
        <v>677.04</v>
      </c>
      <c r="D83" s="33">
        <v>310.16000000000003</v>
      </c>
      <c r="E83" s="33">
        <v>266.68</v>
      </c>
      <c r="F83" s="33">
        <v>405.91</v>
      </c>
    </row>
    <row r="84" spans="1:10" ht="15.6">
      <c r="A84" s="26"/>
      <c r="B84" s="26"/>
      <c r="C84" s="26"/>
      <c r="D84" s="26"/>
      <c r="E84" s="26"/>
      <c r="F84" s="26"/>
      <c r="G84" s="26"/>
      <c r="H84" s="26"/>
      <c r="I84" s="26"/>
      <c r="J84" s="26"/>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G2:L10"/>
  <sheetViews>
    <sheetView topLeftCell="A6" zoomScale="76" workbookViewId="0">
      <selection activeCell="G12" sqref="G12"/>
    </sheetView>
  </sheetViews>
  <sheetFormatPr defaultColWidth="12.6640625" defaultRowHeight="15.75" customHeight="1"/>
  <cols>
    <col min="7" max="7" width="76.109375" customWidth="1"/>
  </cols>
  <sheetData>
    <row r="2" spans="7:12" ht="15.75" customHeight="1">
      <c r="H2" s="90"/>
      <c r="I2" s="90"/>
      <c r="J2" s="90"/>
      <c r="K2" s="90"/>
      <c r="L2" s="90"/>
    </row>
    <row r="3" spans="7:12" ht="15.6">
      <c r="G3" s="90" t="s">
        <v>248</v>
      </c>
    </row>
    <row r="4" spans="7:12" ht="15.75" customHeight="1">
      <c r="G4" s="36"/>
      <c r="H4" s="92"/>
      <c r="I4" s="92"/>
      <c r="J4" s="92"/>
      <c r="K4" s="92"/>
      <c r="L4" s="92"/>
    </row>
    <row r="5" spans="7:12" ht="15.6">
      <c r="G5" s="92" t="s">
        <v>249</v>
      </c>
    </row>
    <row r="6" spans="7:12" ht="63" customHeight="1">
      <c r="G6" s="91" t="s">
        <v>250</v>
      </c>
    </row>
    <row r="7" spans="7:12" ht="62.4">
      <c r="G7" s="91" t="s">
        <v>251</v>
      </c>
    </row>
    <row r="8" spans="7:12" ht="49.8" customHeight="1">
      <c r="G8" s="91" t="s">
        <v>252</v>
      </c>
    </row>
    <row r="9" spans="7:12" ht="46.8">
      <c r="G9" s="91" t="s">
        <v>253</v>
      </c>
    </row>
    <row r="10" spans="7:12" ht="13.2"/>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1000"/>
  <sheetViews>
    <sheetView workbookViewId="0">
      <selection sqref="A1:F1"/>
    </sheetView>
  </sheetViews>
  <sheetFormatPr defaultColWidth="12.6640625" defaultRowHeight="15.75" customHeight="1"/>
  <cols>
    <col min="1" max="1" width="73.77734375" bestFit="1" customWidth="1"/>
  </cols>
  <sheetData>
    <row r="1" spans="1:15" ht="15.75" customHeight="1">
      <c r="A1" s="100" t="s">
        <v>364</v>
      </c>
      <c r="B1" s="101"/>
      <c r="C1" s="101"/>
      <c r="D1" s="101"/>
      <c r="E1" s="101"/>
      <c r="F1" s="102"/>
      <c r="H1" s="104" t="s">
        <v>254</v>
      </c>
      <c r="I1" s="101"/>
      <c r="J1" s="101"/>
      <c r="K1" s="101"/>
      <c r="L1" s="101"/>
      <c r="M1" s="101"/>
      <c r="N1" s="101"/>
      <c r="O1" s="102"/>
    </row>
    <row r="2" spans="1:15" ht="15.75" customHeight="1">
      <c r="A2" s="8" t="s">
        <v>0</v>
      </c>
      <c r="B2" s="9">
        <v>45370</v>
      </c>
      <c r="C2" s="10">
        <v>45371</v>
      </c>
      <c r="D2" s="10">
        <v>45372</v>
      </c>
      <c r="E2" s="10">
        <v>45373</v>
      </c>
      <c r="F2" s="10">
        <v>45374</v>
      </c>
      <c r="H2" s="37" t="s">
        <v>255</v>
      </c>
      <c r="I2" s="38" t="s">
        <v>256</v>
      </c>
      <c r="J2" s="37" t="s">
        <v>255</v>
      </c>
      <c r="K2" s="38" t="s">
        <v>257</v>
      </c>
      <c r="L2" s="37" t="s">
        <v>255</v>
      </c>
      <c r="M2" s="38" t="s">
        <v>258</v>
      </c>
      <c r="N2" s="37" t="s">
        <v>255</v>
      </c>
      <c r="O2" s="38" t="s">
        <v>259</v>
      </c>
    </row>
    <row r="3" spans="1:15" ht="15.75" customHeight="1">
      <c r="A3" s="11" t="s">
        <v>1</v>
      </c>
      <c r="B3" s="12">
        <v>49862.11</v>
      </c>
      <c r="C3" s="13">
        <v>51393.47</v>
      </c>
      <c r="D3" s="13">
        <v>53155.12</v>
      </c>
      <c r="E3" s="13">
        <v>65204.959999999999</v>
      </c>
      <c r="F3" s="13">
        <v>76518.210000000006</v>
      </c>
      <c r="H3" s="39">
        <f t="shared" ref="H3:H7" si="0">F3-B3</f>
        <v>26656.100000000006</v>
      </c>
      <c r="I3" s="40">
        <f t="shared" ref="I3:I7" si="1">H3/B3</f>
        <v>0.53459630970289873</v>
      </c>
      <c r="J3" s="39">
        <f t="shared" ref="J3:J7" si="2">E3-B3</f>
        <v>15342.849999999999</v>
      </c>
      <c r="K3" s="40">
        <f t="shared" ref="K3:K7" si="3">J3/B3</f>
        <v>0.30770559047741858</v>
      </c>
      <c r="L3" s="39">
        <f t="shared" ref="L3:L7" si="4">D3-B3</f>
        <v>3293.010000000002</v>
      </c>
      <c r="M3" s="40">
        <f t="shared" ref="M3:M7" si="5">L3/B3</f>
        <v>6.6042331541926361E-2</v>
      </c>
      <c r="N3" s="39">
        <f t="shared" ref="N3:N7" si="6">C3-B3</f>
        <v>1531.3600000000006</v>
      </c>
      <c r="O3" s="40">
        <f t="shared" ref="O3:O7" si="7">N3/B3</f>
        <v>3.0711897270292023E-2</v>
      </c>
    </row>
    <row r="4" spans="1:15" ht="15.75" customHeight="1">
      <c r="A4" s="14" t="s">
        <v>2</v>
      </c>
      <c r="B4" s="15">
        <v>1509.43</v>
      </c>
      <c r="C4" s="16">
        <v>1989.42</v>
      </c>
      <c r="D4" s="16">
        <v>3882.34</v>
      </c>
      <c r="E4" s="16">
        <v>4536.87</v>
      </c>
      <c r="F4" s="16">
        <v>5581.36</v>
      </c>
      <c r="H4" s="39">
        <f t="shared" si="0"/>
        <v>4071.9299999999994</v>
      </c>
      <c r="I4" s="40">
        <f t="shared" si="1"/>
        <v>2.6976607063593536</v>
      </c>
      <c r="J4" s="39">
        <f t="shared" si="2"/>
        <v>3027.4399999999996</v>
      </c>
      <c r="K4" s="40">
        <f t="shared" si="3"/>
        <v>2.0056842649211952</v>
      </c>
      <c r="L4" s="39">
        <f t="shared" si="4"/>
        <v>2372.91</v>
      </c>
      <c r="M4" s="40">
        <f t="shared" si="5"/>
        <v>1.5720570016496291</v>
      </c>
      <c r="N4" s="39">
        <f t="shared" si="6"/>
        <v>479.99</v>
      </c>
      <c r="O4" s="40">
        <f t="shared" si="7"/>
        <v>0.31799420973480053</v>
      </c>
    </row>
    <row r="5" spans="1:15" ht="15.75" customHeight="1">
      <c r="A5" s="14" t="s">
        <v>3</v>
      </c>
      <c r="B5" s="15">
        <v>48352.68</v>
      </c>
      <c r="C5" s="16">
        <v>49404.05</v>
      </c>
      <c r="D5" s="16">
        <v>49272.78</v>
      </c>
      <c r="E5" s="16">
        <v>60668.09</v>
      </c>
      <c r="F5" s="16">
        <v>70936.850000000006</v>
      </c>
      <c r="H5" s="39">
        <f t="shared" si="0"/>
        <v>22584.170000000006</v>
      </c>
      <c r="I5" s="40">
        <f t="shared" si="1"/>
        <v>0.46707173211495218</v>
      </c>
      <c r="J5" s="39">
        <f t="shared" si="2"/>
        <v>12315.409999999996</v>
      </c>
      <c r="K5" s="40">
        <f t="shared" si="3"/>
        <v>0.25469963609049168</v>
      </c>
      <c r="L5" s="39">
        <f t="shared" si="4"/>
        <v>920.09999999999854</v>
      </c>
      <c r="M5" s="40">
        <f t="shared" si="5"/>
        <v>1.9028934900816221E-2</v>
      </c>
      <c r="N5" s="39">
        <f t="shared" si="6"/>
        <v>1051.3700000000026</v>
      </c>
      <c r="O5" s="40">
        <f t="shared" si="7"/>
        <v>2.1743779248637359E-2</v>
      </c>
    </row>
    <row r="6" spans="1:15" ht="15.75" customHeight="1">
      <c r="A6" s="14" t="s">
        <v>4</v>
      </c>
      <c r="B6" s="15">
        <v>2173.79</v>
      </c>
      <c r="C6" s="16">
        <v>2597.89</v>
      </c>
      <c r="D6" s="16">
        <v>2632.56</v>
      </c>
      <c r="E6" s="16">
        <v>1836.35</v>
      </c>
      <c r="F6" s="16">
        <v>1980.49</v>
      </c>
      <c r="H6" s="39">
        <f t="shared" si="0"/>
        <v>-193.29999999999995</v>
      </c>
      <c r="I6" s="40">
        <f t="shared" si="1"/>
        <v>-8.8923033043670247E-2</v>
      </c>
      <c r="J6" s="39">
        <f t="shared" si="2"/>
        <v>-337.44000000000005</v>
      </c>
      <c r="K6" s="40">
        <f t="shared" si="3"/>
        <v>-0.15523118608513245</v>
      </c>
      <c r="L6" s="39">
        <f t="shared" si="4"/>
        <v>458.77</v>
      </c>
      <c r="M6" s="40">
        <f t="shared" si="5"/>
        <v>0.211046145211819</v>
      </c>
      <c r="N6" s="39">
        <f t="shared" si="6"/>
        <v>424.09999999999991</v>
      </c>
      <c r="O6" s="40">
        <f t="shared" si="7"/>
        <v>0.19509704249260504</v>
      </c>
    </row>
    <row r="7" spans="1:15" ht="15.75" customHeight="1">
      <c r="A7" s="17" t="s">
        <v>5</v>
      </c>
      <c r="B7" s="18">
        <v>50526.47</v>
      </c>
      <c r="C7" s="19">
        <v>52001.94</v>
      </c>
      <c r="D7" s="19">
        <v>51905.34</v>
      </c>
      <c r="E7" s="19">
        <v>62504.44</v>
      </c>
      <c r="F7" s="19">
        <v>72917.34</v>
      </c>
      <c r="H7" s="41">
        <f t="shared" si="0"/>
        <v>22390.869999999995</v>
      </c>
      <c r="I7" s="42">
        <f t="shared" si="1"/>
        <v>0.44315128288202194</v>
      </c>
      <c r="J7" s="41">
        <f t="shared" si="2"/>
        <v>11977.970000000001</v>
      </c>
      <c r="K7" s="42">
        <f t="shared" si="3"/>
        <v>0.23706326604649011</v>
      </c>
      <c r="L7" s="41">
        <f t="shared" si="4"/>
        <v>1378.8699999999953</v>
      </c>
      <c r="M7" s="42">
        <f t="shared" si="5"/>
        <v>2.7290052125153317E-2</v>
      </c>
      <c r="N7" s="41">
        <f t="shared" si="6"/>
        <v>1475.4700000000012</v>
      </c>
      <c r="O7" s="42">
        <f t="shared" si="7"/>
        <v>2.9201921289969419E-2</v>
      </c>
    </row>
    <row r="8" spans="1:15" ht="15.75" customHeight="1">
      <c r="A8" s="11" t="s">
        <v>6</v>
      </c>
      <c r="B8" s="20"/>
      <c r="C8" s="21"/>
      <c r="D8" s="21"/>
      <c r="E8" s="21"/>
      <c r="F8" s="21"/>
      <c r="H8" s="39"/>
      <c r="I8" s="40"/>
      <c r="J8" s="43"/>
      <c r="K8" s="40"/>
      <c r="L8" s="43"/>
      <c r="M8" s="40"/>
      <c r="N8" s="43"/>
      <c r="O8" s="40"/>
    </row>
    <row r="9" spans="1:15" ht="15.75" customHeight="1">
      <c r="A9" s="14" t="s">
        <v>7</v>
      </c>
      <c r="B9" s="15">
        <v>13403.01</v>
      </c>
      <c r="C9" s="16">
        <v>13810.7</v>
      </c>
      <c r="D9" s="16">
        <v>13939.84</v>
      </c>
      <c r="E9" s="16">
        <v>16399.939999999999</v>
      </c>
      <c r="F9" s="16">
        <v>20275.990000000002</v>
      </c>
      <c r="H9" s="39">
        <f t="shared" ref="H9:H105" si="8">F9-B9</f>
        <v>6872.9800000000014</v>
      </c>
      <c r="I9" s="40">
        <f>H9/B9</f>
        <v>0.51279376796704634</v>
      </c>
      <c r="J9" s="39">
        <f t="shared" ref="J9:J105" si="9">E9-B9</f>
        <v>2996.9299999999985</v>
      </c>
      <c r="K9" s="40">
        <f>J9/B9</f>
        <v>0.2236012656858421</v>
      </c>
      <c r="L9" s="39">
        <f t="shared" ref="L9:L105" si="10">D9-B9</f>
        <v>536.82999999999993</v>
      </c>
      <c r="M9" s="40">
        <f>L9/B9</f>
        <v>4.0052943331386003E-2</v>
      </c>
      <c r="N9" s="39">
        <f t="shared" ref="N9:N105" si="11">C9-B9</f>
        <v>407.69000000000051</v>
      </c>
      <c r="O9" s="40">
        <f>N9/B9</f>
        <v>3.0417794211897217E-2</v>
      </c>
    </row>
    <row r="10" spans="1:15" ht="15.75" customHeight="1">
      <c r="A10" s="14" t="s">
        <v>8</v>
      </c>
      <c r="B10" s="22">
        <v>0</v>
      </c>
      <c r="C10" s="23">
        <v>0</v>
      </c>
      <c r="D10" s="23">
        <v>0</v>
      </c>
      <c r="E10" s="23">
        <v>0</v>
      </c>
      <c r="F10" s="23">
        <v>0</v>
      </c>
      <c r="H10" s="39">
        <f t="shared" si="8"/>
        <v>0</v>
      </c>
      <c r="I10" s="40">
        <v>0</v>
      </c>
      <c r="J10" s="43">
        <f t="shared" si="9"/>
        <v>0</v>
      </c>
      <c r="K10" s="40">
        <v>0</v>
      </c>
      <c r="L10" s="43">
        <f t="shared" si="10"/>
        <v>0</v>
      </c>
      <c r="M10" s="40">
        <v>0</v>
      </c>
      <c r="N10" s="43">
        <f t="shared" si="11"/>
        <v>0</v>
      </c>
      <c r="O10" s="40">
        <v>0</v>
      </c>
    </row>
    <row r="11" spans="1:15" ht="15.75" customHeight="1">
      <c r="A11" s="14" t="s">
        <v>9</v>
      </c>
      <c r="B11" s="15">
        <v>4220.51</v>
      </c>
      <c r="C11" s="16">
        <v>4237.8999999999996</v>
      </c>
      <c r="D11" s="16">
        <v>6836.87</v>
      </c>
      <c r="E11" s="16">
        <v>10671.13</v>
      </c>
      <c r="F11" s="16">
        <v>9088.3700000000008</v>
      </c>
      <c r="H11" s="39">
        <f t="shared" si="8"/>
        <v>4867.8600000000006</v>
      </c>
      <c r="I11" s="40">
        <f t="shared" ref="I11:I18" si="12">H11/B11</f>
        <v>1.1533819372540286</v>
      </c>
      <c r="J11" s="39">
        <f t="shared" si="9"/>
        <v>6450.619999999999</v>
      </c>
      <c r="K11" s="40">
        <f t="shared" ref="K11:K18" si="13">J11/B11</f>
        <v>1.5283982267545861</v>
      </c>
      <c r="L11" s="39">
        <f t="shared" si="10"/>
        <v>2616.3599999999997</v>
      </c>
      <c r="M11" s="40">
        <f t="shared" ref="M11:M18" si="14">L11/B11</f>
        <v>0.61991560261674528</v>
      </c>
      <c r="N11" s="39">
        <f t="shared" si="11"/>
        <v>17.389999999999418</v>
      </c>
      <c r="O11" s="40">
        <f t="shared" ref="O11:O18" si="15">N11/B11</f>
        <v>4.1203551229589356E-3</v>
      </c>
    </row>
    <row r="12" spans="1:15" ht="15.75" customHeight="1">
      <c r="A12" s="14" t="s">
        <v>10</v>
      </c>
      <c r="B12" s="22">
        <v>-203.19</v>
      </c>
      <c r="C12" s="23">
        <v>-703.13</v>
      </c>
      <c r="D12" s="23">
        <v>-645.27</v>
      </c>
      <c r="E12" s="23">
        <v>-686</v>
      </c>
      <c r="F12" s="23">
        <v>-358.59</v>
      </c>
      <c r="H12" s="39">
        <f t="shared" si="8"/>
        <v>-155.39999999999998</v>
      </c>
      <c r="I12" s="40">
        <f t="shared" si="12"/>
        <v>0.76480141739258811</v>
      </c>
      <c r="J12" s="43">
        <f t="shared" si="9"/>
        <v>-482.81</v>
      </c>
      <c r="K12" s="40">
        <f t="shared" si="13"/>
        <v>2.3761504011024166</v>
      </c>
      <c r="L12" s="43">
        <f t="shared" si="10"/>
        <v>-442.08</v>
      </c>
      <c r="M12" s="40">
        <f t="shared" si="14"/>
        <v>2.1756976229145133</v>
      </c>
      <c r="N12" s="43">
        <f t="shared" si="11"/>
        <v>-499.94</v>
      </c>
      <c r="O12" s="40">
        <f t="shared" si="15"/>
        <v>2.4604557310891284</v>
      </c>
    </row>
    <row r="13" spans="1:15" ht="15.75" customHeight="1">
      <c r="A13" s="14" t="s">
        <v>11</v>
      </c>
      <c r="B13" s="15">
        <v>4177.88</v>
      </c>
      <c r="C13" s="16">
        <v>4295.79</v>
      </c>
      <c r="D13" s="16">
        <v>4463.33</v>
      </c>
      <c r="E13" s="16">
        <v>4890.55</v>
      </c>
      <c r="F13" s="16">
        <v>5736.22</v>
      </c>
      <c r="H13" s="39">
        <f t="shared" si="8"/>
        <v>1558.3400000000001</v>
      </c>
      <c r="I13" s="40">
        <f t="shared" si="12"/>
        <v>0.37299778835198716</v>
      </c>
      <c r="J13" s="39">
        <f t="shared" si="9"/>
        <v>712.67000000000007</v>
      </c>
      <c r="K13" s="40">
        <f t="shared" si="13"/>
        <v>0.17058173044702099</v>
      </c>
      <c r="L13" s="39">
        <f t="shared" si="10"/>
        <v>285.44999999999982</v>
      </c>
      <c r="M13" s="40">
        <f t="shared" si="14"/>
        <v>6.8324126111807854E-2</v>
      </c>
      <c r="N13" s="39">
        <f t="shared" si="11"/>
        <v>117.90999999999985</v>
      </c>
      <c r="O13" s="40">
        <f t="shared" si="15"/>
        <v>2.822244774861888E-2</v>
      </c>
    </row>
    <row r="14" spans="1:15" ht="15.75" customHeight="1">
      <c r="A14" s="14" t="s">
        <v>12</v>
      </c>
      <c r="B14" s="22">
        <v>45.42</v>
      </c>
      <c r="C14" s="23">
        <v>54.68</v>
      </c>
      <c r="D14" s="23">
        <v>44.58</v>
      </c>
      <c r="E14" s="23">
        <v>39.36</v>
      </c>
      <c r="F14" s="23">
        <v>43.2</v>
      </c>
      <c r="H14" s="39">
        <f t="shared" si="8"/>
        <v>-2.2199999999999989</v>
      </c>
      <c r="I14" s="40">
        <f t="shared" si="12"/>
        <v>-4.8877146631439869E-2</v>
      </c>
      <c r="J14" s="43">
        <f t="shared" si="9"/>
        <v>-6.0600000000000023</v>
      </c>
      <c r="K14" s="40">
        <f t="shared" si="13"/>
        <v>-0.13342140026420085</v>
      </c>
      <c r="L14" s="43">
        <f t="shared" si="10"/>
        <v>-0.84000000000000341</v>
      </c>
      <c r="M14" s="40">
        <f t="shared" si="14"/>
        <v>-1.8494055482166521E-2</v>
      </c>
      <c r="N14" s="43">
        <f t="shared" si="11"/>
        <v>9.259999999999998</v>
      </c>
      <c r="O14" s="40">
        <f t="shared" si="15"/>
        <v>0.20387494495816816</v>
      </c>
    </row>
    <row r="15" spans="1:15" ht="15.75" customHeight="1">
      <c r="A15" s="14" t="s">
        <v>13</v>
      </c>
      <c r="B15" s="15">
        <v>1396.61</v>
      </c>
      <c r="C15" s="16">
        <v>1644.91</v>
      </c>
      <c r="D15" s="16">
        <v>1645.59</v>
      </c>
      <c r="E15" s="16">
        <v>1732.41</v>
      </c>
      <c r="F15" s="16">
        <v>1809.01</v>
      </c>
      <c r="H15" s="39">
        <f t="shared" si="8"/>
        <v>412.40000000000009</v>
      </c>
      <c r="I15" s="40">
        <f t="shared" si="12"/>
        <v>0.29528644360272382</v>
      </c>
      <c r="J15" s="39">
        <f t="shared" si="9"/>
        <v>335.80000000000018</v>
      </c>
      <c r="K15" s="40">
        <f t="shared" si="13"/>
        <v>0.24043934956788238</v>
      </c>
      <c r="L15" s="39">
        <f t="shared" si="10"/>
        <v>248.98000000000002</v>
      </c>
      <c r="M15" s="40">
        <f t="shared" si="14"/>
        <v>0.17827453619836606</v>
      </c>
      <c r="N15" s="39">
        <f t="shared" si="11"/>
        <v>248.30000000000018</v>
      </c>
      <c r="O15" s="40">
        <f t="shared" si="15"/>
        <v>0.1777876429353937</v>
      </c>
    </row>
    <row r="16" spans="1:15" ht="15.75" customHeight="1">
      <c r="A16" s="14" t="s">
        <v>14</v>
      </c>
      <c r="B16" s="15">
        <v>8348.11</v>
      </c>
      <c r="C16" s="16">
        <v>8502.6299999999992</v>
      </c>
      <c r="D16" s="16">
        <v>7675.31</v>
      </c>
      <c r="E16" s="16">
        <v>8734.06</v>
      </c>
      <c r="F16" s="16">
        <v>10529.93</v>
      </c>
      <c r="H16" s="39">
        <f t="shared" si="8"/>
        <v>2181.8199999999997</v>
      </c>
      <c r="I16" s="40">
        <f t="shared" si="12"/>
        <v>0.26135496537539632</v>
      </c>
      <c r="J16" s="39">
        <f t="shared" si="9"/>
        <v>385.94999999999891</v>
      </c>
      <c r="K16" s="40">
        <f t="shared" si="13"/>
        <v>4.6232021379689403E-2</v>
      </c>
      <c r="L16" s="39">
        <f t="shared" si="10"/>
        <v>-672.80000000000018</v>
      </c>
      <c r="M16" s="40">
        <f t="shared" si="14"/>
        <v>-8.0593092328682794E-2</v>
      </c>
      <c r="N16" s="39">
        <f t="shared" si="11"/>
        <v>154.51999999999862</v>
      </c>
      <c r="O16" s="40">
        <f t="shared" si="15"/>
        <v>1.850957881484535E-2</v>
      </c>
    </row>
    <row r="17" spans="1:15" ht="15.75" customHeight="1">
      <c r="A17" s="17" t="s">
        <v>15</v>
      </c>
      <c r="B17" s="18">
        <v>31388.35</v>
      </c>
      <c r="C17" s="19">
        <v>31843.48</v>
      </c>
      <c r="D17" s="19">
        <v>33960.25</v>
      </c>
      <c r="E17" s="19">
        <v>41781.449999999997</v>
      </c>
      <c r="F17" s="19">
        <v>47124.13</v>
      </c>
      <c r="H17" s="41">
        <f t="shared" si="8"/>
        <v>15735.779999999999</v>
      </c>
      <c r="I17" s="42">
        <f t="shared" si="12"/>
        <v>0.5013254917827793</v>
      </c>
      <c r="J17" s="41">
        <f t="shared" si="9"/>
        <v>10393.099999999999</v>
      </c>
      <c r="K17" s="42">
        <f t="shared" si="13"/>
        <v>0.33111329521940464</v>
      </c>
      <c r="L17" s="41">
        <f t="shared" si="10"/>
        <v>2571.9000000000015</v>
      </c>
      <c r="M17" s="42">
        <f t="shared" si="14"/>
        <v>8.1938043892081036E-2</v>
      </c>
      <c r="N17" s="41">
        <f t="shared" si="11"/>
        <v>455.13000000000102</v>
      </c>
      <c r="O17" s="42">
        <f t="shared" si="15"/>
        <v>1.4499965751624442E-2</v>
      </c>
    </row>
    <row r="18" spans="1:15" ht="15.75" customHeight="1">
      <c r="A18" s="14" t="s">
        <v>16</v>
      </c>
      <c r="B18" s="22">
        <v>11.7</v>
      </c>
      <c r="C18" s="23">
        <v>8.2200000000000006</v>
      </c>
      <c r="D18" s="23">
        <v>-6.92</v>
      </c>
      <c r="E18" s="23">
        <v>17.48</v>
      </c>
      <c r="F18" s="23">
        <v>49.04</v>
      </c>
      <c r="H18" s="39">
        <f t="shared" si="8"/>
        <v>37.340000000000003</v>
      </c>
      <c r="I18" s="40">
        <f t="shared" si="12"/>
        <v>3.1914529914529921</v>
      </c>
      <c r="J18" s="43">
        <f t="shared" si="9"/>
        <v>5.7800000000000011</v>
      </c>
      <c r="K18" s="40">
        <f t="shared" si="13"/>
        <v>0.49401709401709415</v>
      </c>
      <c r="L18" s="43">
        <f t="shared" si="10"/>
        <v>-18.619999999999997</v>
      </c>
      <c r="M18" s="40">
        <f t="shared" si="14"/>
        <v>-1.5914529914529914</v>
      </c>
      <c r="N18" s="43">
        <f t="shared" si="11"/>
        <v>-3.4799999999999986</v>
      </c>
      <c r="O18" s="40">
        <f t="shared" si="15"/>
        <v>-0.29743589743589732</v>
      </c>
    </row>
    <row r="19" spans="1:15" ht="15.75" customHeight="1">
      <c r="A19" s="14" t="s">
        <v>17</v>
      </c>
      <c r="B19" s="22">
        <v>0</v>
      </c>
      <c r="C19" s="23">
        <v>0</v>
      </c>
      <c r="D19" s="23">
        <v>0</v>
      </c>
      <c r="E19" s="23">
        <v>0</v>
      </c>
      <c r="F19" s="23">
        <v>0</v>
      </c>
      <c r="H19" s="39">
        <f t="shared" si="8"/>
        <v>0</v>
      </c>
      <c r="I19" s="40">
        <v>0</v>
      </c>
      <c r="J19" s="43">
        <f t="shared" si="9"/>
        <v>0</v>
      </c>
      <c r="K19" s="40">
        <v>0</v>
      </c>
      <c r="L19" s="43">
        <f t="shared" si="10"/>
        <v>0</v>
      </c>
      <c r="M19" s="40">
        <v>0</v>
      </c>
      <c r="N19" s="43">
        <f t="shared" si="11"/>
        <v>0</v>
      </c>
      <c r="O19" s="40">
        <v>0</v>
      </c>
    </row>
    <row r="20" spans="1:15" ht="15.75" customHeight="1">
      <c r="A20" s="14" t="s">
        <v>18</v>
      </c>
      <c r="B20" s="15">
        <v>19149.82</v>
      </c>
      <c r="C20" s="16">
        <v>20166.68</v>
      </c>
      <c r="D20" s="16">
        <v>17938.169999999998</v>
      </c>
      <c r="E20" s="16">
        <v>20740.47</v>
      </c>
      <c r="F20" s="16">
        <v>25842.25</v>
      </c>
      <c r="H20" s="39">
        <f t="shared" si="8"/>
        <v>6692.43</v>
      </c>
      <c r="I20" s="40">
        <f>H20/B20</f>
        <v>0.34947743634143824</v>
      </c>
      <c r="J20" s="39">
        <f t="shared" si="9"/>
        <v>1590.6500000000015</v>
      </c>
      <c r="K20" s="40">
        <f>J20/B20</f>
        <v>8.3063443938376516E-2</v>
      </c>
      <c r="L20" s="39">
        <f t="shared" si="10"/>
        <v>-1211.6500000000015</v>
      </c>
      <c r="M20" s="40">
        <f>L20/B20</f>
        <v>-6.327213519500452E-2</v>
      </c>
      <c r="N20" s="39">
        <f t="shared" si="11"/>
        <v>1016.8600000000006</v>
      </c>
      <c r="O20" s="40">
        <f>N20/B20</f>
        <v>5.3100238017903069E-2</v>
      </c>
    </row>
    <row r="21" spans="1:15" ht="15.75" customHeight="1">
      <c r="A21" s="14" t="s">
        <v>19</v>
      </c>
      <c r="B21" s="22">
        <v>0</v>
      </c>
      <c r="C21" s="23">
        <v>-132.11000000000001</v>
      </c>
      <c r="D21" s="23">
        <v>0</v>
      </c>
      <c r="E21" s="23">
        <v>0</v>
      </c>
      <c r="F21" s="23">
        <v>72.87</v>
      </c>
      <c r="H21" s="39">
        <f t="shared" si="8"/>
        <v>72.87</v>
      </c>
      <c r="I21" s="40">
        <v>0</v>
      </c>
      <c r="J21" s="43">
        <f t="shared" si="9"/>
        <v>0</v>
      </c>
      <c r="K21" s="40">
        <v>0</v>
      </c>
      <c r="L21" s="43">
        <f t="shared" si="10"/>
        <v>0</v>
      </c>
      <c r="M21" s="40">
        <v>0</v>
      </c>
      <c r="N21" s="43">
        <f t="shared" si="11"/>
        <v>-132.11000000000001</v>
      </c>
      <c r="O21" s="40">
        <v>0</v>
      </c>
    </row>
    <row r="22" spans="1:15" ht="15.75" customHeight="1">
      <c r="A22" s="14" t="s">
        <v>20</v>
      </c>
      <c r="B22" s="15">
        <v>19149.82</v>
      </c>
      <c r="C22" s="16">
        <v>20034.57</v>
      </c>
      <c r="D22" s="16">
        <v>17938.169999999998</v>
      </c>
      <c r="E22" s="16">
        <v>20740.47</v>
      </c>
      <c r="F22" s="16">
        <v>25915.119999999999</v>
      </c>
      <c r="H22" s="39">
        <f t="shared" si="8"/>
        <v>6765.2999999999993</v>
      </c>
      <c r="I22" s="40">
        <f>H22/B22</f>
        <v>0.35328269404098833</v>
      </c>
      <c r="J22" s="39">
        <f t="shared" si="9"/>
        <v>1590.6500000000015</v>
      </c>
      <c r="K22" s="40">
        <f>J22/B22</f>
        <v>8.3063443938376516E-2</v>
      </c>
      <c r="L22" s="39">
        <f t="shared" si="10"/>
        <v>-1211.6500000000015</v>
      </c>
      <c r="M22" s="40">
        <f>L22/B22</f>
        <v>-6.327213519500452E-2</v>
      </c>
      <c r="N22" s="39">
        <f t="shared" si="11"/>
        <v>884.75</v>
      </c>
      <c r="O22" s="40">
        <f>N22/B22</f>
        <v>4.6201478656196247E-2</v>
      </c>
    </row>
    <row r="23" spans="1:15" ht="15.75" customHeight="1">
      <c r="A23" s="14" t="s">
        <v>21</v>
      </c>
      <c r="B23" s="22">
        <v>0</v>
      </c>
      <c r="C23" s="23">
        <v>0</v>
      </c>
      <c r="D23" s="23">
        <v>0</v>
      </c>
      <c r="E23" s="23">
        <v>0</v>
      </c>
      <c r="F23" s="23">
        <v>0</v>
      </c>
      <c r="H23" s="39">
        <f t="shared" si="8"/>
        <v>0</v>
      </c>
      <c r="I23" s="40">
        <v>0</v>
      </c>
      <c r="J23" s="43">
        <f t="shared" si="9"/>
        <v>0</v>
      </c>
      <c r="K23" s="40">
        <v>0</v>
      </c>
      <c r="L23" s="43">
        <f t="shared" si="10"/>
        <v>0</v>
      </c>
      <c r="M23" s="40">
        <v>0</v>
      </c>
      <c r="N23" s="43">
        <f t="shared" si="11"/>
        <v>0</v>
      </c>
      <c r="O23" s="40">
        <v>0</v>
      </c>
    </row>
    <row r="24" spans="1:15" ht="15.75" customHeight="1">
      <c r="A24" s="14" t="s">
        <v>22</v>
      </c>
      <c r="B24" s="22">
        <v>0</v>
      </c>
      <c r="C24" s="23">
        <v>0</v>
      </c>
      <c r="D24" s="23">
        <v>0</v>
      </c>
      <c r="E24" s="23">
        <v>0</v>
      </c>
      <c r="F24" s="23">
        <v>0</v>
      </c>
      <c r="H24" s="39">
        <f t="shared" si="8"/>
        <v>0</v>
      </c>
      <c r="I24" s="40">
        <v>0</v>
      </c>
      <c r="J24" s="43">
        <f t="shared" si="9"/>
        <v>0</v>
      </c>
      <c r="K24" s="40">
        <v>0</v>
      </c>
      <c r="L24" s="43">
        <f t="shared" si="10"/>
        <v>0</v>
      </c>
      <c r="M24" s="40">
        <v>0</v>
      </c>
      <c r="N24" s="43">
        <f t="shared" si="11"/>
        <v>0</v>
      </c>
      <c r="O24" s="40">
        <v>0</v>
      </c>
    </row>
    <row r="25" spans="1:15" ht="15.75" customHeight="1">
      <c r="A25" s="14" t="s">
        <v>23</v>
      </c>
      <c r="B25" s="22">
        <v>0</v>
      </c>
      <c r="C25" s="23">
        <v>0</v>
      </c>
      <c r="D25" s="23">
        <v>0</v>
      </c>
      <c r="E25" s="23">
        <v>0</v>
      </c>
      <c r="F25" s="23">
        <v>0</v>
      </c>
      <c r="H25" s="39">
        <f t="shared" si="8"/>
        <v>0</v>
      </c>
      <c r="I25" s="40">
        <v>0</v>
      </c>
      <c r="J25" s="43">
        <f t="shared" si="9"/>
        <v>0</v>
      </c>
      <c r="K25" s="40">
        <v>0</v>
      </c>
      <c r="L25" s="43">
        <f t="shared" si="10"/>
        <v>0</v>
      </c>
      <c r="M25" s="40">
        <v>0</v>
      </c>
      <c r="N25" s="43">
        <f t="shared" si="11"/>
        <v>0</v>
      </c>
      <c r="O25" s="40">
        <v>0</v>
      </c>
    </row>
    <row r="26" spans="1:15" ht="15.75" customHeight="1">
      <c r="A26" s="17" t="s">
        <v>24</v>
      </c>
      <c r="B26" s="18">
        <v>19149.82</v>
      </c>
      <c r="C26" s="19">
        <v>20034.57</v>
      </c>
      <c r="D26" s="19">
        <v>17938.169999999998</v>
      </c>
      <c r="E26" s="19">
        <v>20740.47</v>
      </c>
      <c r="F26" s="19">
        <v>25915.119999999999</v>
      </c>
      <c r="H26" s="41">
        <f t="shared" si="8"/>
        <v>6765.2999999999993</v>
      </c>
      <c r="I26" s="42">
        <f t="shared" ref="I26:I30" si="16">H26/B26</f>
        <v>0.35328269404098833</v>
      </c>
      <c r="J26" s="41">
        <f t="shared" si="9"/>
        <v>1590.6500000000015</v>
      </c>
      <c r="K26" s="42">
        <f t="shared" ref="K26:K30" si="17">J26/B26</f>
        <v>8.3063443938376516E-2</v>
      </c>
      <c r="L26" s="41">
        <f t="shared" si="10"/>
        <v>-1211.6500000000015</v>
      </c>
      <c r="M26" s="42">
        <f t="shared" ref="M26:M30" si="18">L26/B26</f>
        <v>-6.327213519500452E-2</v>
      </c>
      <c r="N26" s="41">
        <f t="shared" si="11"/>
        <v>884.75</v>
      </c>
      <c r="O26" s="42">
        <f t="shared" ref="O26:O30" si="19">N26/B26</f>
        <v>4.6201478656196247E-2</v>
      </c>
    </row>
    <row r="27" spans="1:15" ht="15.75" customHeight="1">
      <c r="A27" s="14" t="s">
        <v>25</v>
      </c>
      <c r="B27" s="15">
        <v>6313.92</v>
      </c>
      <c r="C27" s="16">
        <v>4441.79</v>
      </c>
      <c r="D27" s="16">
        <v>4555.29</v>
      </c>
      <c r="E27" s="16">
        <v>5237.34</v>
      </c>
      <c r="F27" s="16">
        <v>6438.4</v>
      </c>
      <c r="H27" s="39">
        <f t="shared" si="8"/>
        <v>124.47999999999956</v>
      </c>
      <c r="I27" s="40">
        <f t="shared" si="16"/>
        <v>1.971516902336418E-2</v>
      </c>
      <c r="J27" s="39">
        <f t="shared" si="9"/>
        <v>-1076.58</v>
      </c>
      <c r="K27" s="40">
        <f t="shared" si="17"/>
        <v>-0.17050897065531395</v>
      </c>
      <c r="L27" s="39">
        <f t="shared" si="10"/>
        <v>-1758.63</v>
      </c>
      <c r="M27" s="40">
        <f t="shared" si="18"/>
        <v>-0.27853219552987685</v>
      </c>
      <c r="N27" s="39">
        <f t="shared" si="11"/>
        <v>-1872.13</v>
      </c>
      <c r="O27" s="40">
        <f t="shared" si="19"/>
        <v>-0.29650834980487561</v>
      </c>
    </row>
    <row r="28" spans="1:15" ht="15.6">
      <c r="A28" s="14" t="s">
        <v>26</v>
      </c>
      <c r="B28" s="15">
        <v>6322.55</v>
      </c>
      <c r="C28" s="16">
        <v>4977.63</v>
      </c>
      <c r="D28" s="16">
        <v>4387.0600000000004</v>
      </c>
      <c r="E28" s="16">
        <v>5280.88</v>
      </c>
      <c r="F28" s="16">
        <v>6449.33</v>
      </c>
      <c r="H28" s="39">
        <f t="shared" si="8"/>
        <v>126.77999999999975</v>
      </c>
      <c r="I28" s="40">
        <f t="shared" si="16"/>
        <v>2.0052035966500816E-2</v>
      </c>
      <c r="J28" s="39">
        <f t="shared" si="9"/>
        <v>-1041.67</v>
      </c>
      <c r="K28" s="40">
        <f t="shared" si="17"/>
        <v>-0.16475472712750394</v>
      </c>
      <c r="L28" s="39">
        <f t="shared" si="10"/>
        <v>-1935.4899999999998</v>
      </c>
      <c r="M28" s="40">
        <f t="shared" si="18"/>
        <v>-0.30612490213600518</v>
      </c>
      <c r="N28" s="39">
        <f t="shared" si="11"/>
        <v>-1344.92</v>
      </c>
      <c r="O28" s="40">
        <f t="shared" si="19"/>
        <v>-0.2127179698064863</v>
      </c>
    </row>
    <row r="29" spans="1:15" ht="15.6">
      <c r="A29" s="14" t="s">
        <v>27</v>
      </c>
      <c r="B29" s="22">
        <v>90.67</v>
      </c>
      <c r="C29" s="23">
        <v>-432.06</v>
      </c>
      <c r="D29" s="23">
        <v>172.1</v>
      </c>
      <c r="E29" s="23">
        <v>-33.72</v>
      </c>
      <c r="F29" s="23">
        <v>1.78</v>
      </c>
      <c r="H29" s="39">
        <f t="shared" si="8"/>
        <v>-88.89</v>
      </c>
      <c r="I29" s="40">
        <f t="shared" si="16"/>
        <v>-0.98036836880997025</v>
      </c>
      <c r="J29" s="43">
        <f t="shared" si="9"/>
        <v>-124.39</v>
      </c>
      <c r="K29" s="40">
        <f t="shared" si="17"/>
        <v>-1.3718980919819124</v>
      </c>
      <c r="L29" s="43">
        <f t="shared" si="10"/>
        <v>81.429999999999993</v>
      </c>
      <c r="M29" s="40">
        <f t="shared" si="18"/>
        <v>0.89809198191242956</v>
      </c>
      <c r="N29" s="43">
        <f t="shared" si="11"/>
        <v>-522.73</v>
      </c>
      <c r="O29" s="40">
        <f t="shared" si="19"/>
        <v>-5.7651924561597001</v>
      </c>
    </row>
    <row r="30" spans="1:15" ht="15.6">
      <c r="A30" s="14" t="s">
        <v>28</v>
      </c>
      <c r="B30" s="22">
        <v>-99.3</v>
      </c>
      <c r="C30" s="23">
        <v>-103.78</v>
      </c>
      <c r="D30" s="23">
        <v>-3.87</v>
      </c>
      <c r="E30" s="23">
        <v>-9.82</v>
      </c>
      <c r="F30" s="23">
        <v>-12.71</v>
      </c>
      <c r="H30" s="39">
        <f t="shared" si="8"/>
        <v>86.59</v>
      </c>
      <c r="I30" s="40">
        <f t="shared" si="16"/>
        <v>-0.87200402819738176</v>
      </c>
      <c r="J30" s="43">
        <f t="shared" si="9"/>
        <v>89.47999999999999</v>
      </c>
      <c r="K30" s="40">
        <f t="shared" si="17"/>
        <v>-0.90110775427995959</v>
      </c>
      <c r="L30" s="43">
        <f t="shared" si="10"/>
        <v>95.429999999999993</v>
      </c>
      <c r="M30" s="40">
        <f t="shared" si="18"/>
        <v>-0.9610271903323262</v>
      </c>
      <c r="N30" s="43">
        <f t="shared" si="11"/>
        <v>-4.480000000000004</v>
      </c>
      <c r="O30" s="40">
        <f t="shared" si="19"/>
        <v>4.5115810674723103E-2</v>
      </c>
    </row>
    <row r="31" spans="1:15" ht="15.6">
      <c r="A31" s="14" t="s">
        <v>29</v>
      </c>
      <c r="B31" s="22">
        <v>0</v>
      </c>
      <c r="C31" s="23">
        <v>3.15</v>
      </c>
      <c r="D31" s="23">
        <v>-2.58</v>
      </c>
      <c r="E31" s="23">
        <v>-2.76</v>
      </c>
      <c r="F31" s="23">
        <v>-2.62</v>
      </c>
      <c r="H31" s="39">
        <f t="shared" si="8"/>
        <v>-2.62</v>
      </c>
      <c r="I31" s="40">
        <v>0</v>
      </c>
      <c r="J31" s="43">
        <f t="shared" si="9"/>
        <v>-2.76</v>
      </c>
      <c r="K31" s="40">
        <v>0</v>
      </c>
      <c r="L31" s="43">
        <f t="shared" si="10"/>
        <v>-2.58</v>
      </c>
      <c r="M31" s="40">
        <v>0</v>
      </c>
      <c r="N31" s="43">
        <f t="shared" si="11"/>
        <v>3.15</v>
      </c>
      <c r="O31" s="40">
        <v>0</v>
      </c>
    </row>
    <row r="32" spans="1:15" ht="15.6">
      <c r="A32" s="14" t="s">
        <v>30</v>
      </c>
      <c r="B32" s="22">
        <v>0</v>
      </c>
      <c r="C32" s="23">
        <v>0</v>
      </c>
      <c r="D32" s="23">
        <v>0</v>
      </c>
      <c r="E32" s="23">
        <v>0</v>
      </c>
      <c r="F32" s="23">
        <v>0</v>
      </c>
      <c r="H32" s="39">
        <f t="shared" si="8"/>
        <v>0</v>
      </c>
      <c r="I32" s="40">
        <v>0</v>
      </c>
      <c r="J32" s="43">
        <f t="shared" si="9"/>
        <v>0</v>
      </c>
      <c r="K32" s="40">
        <v>0</v>
      </c>
      <c r="L32" s="43">
        <f t="shared" si="10"/>
        <v>0</v>
      </c>
      <c r="M32" s="40">
        <v>0</v>
      </c>
      <c r="N32" s="43">
        <f t="shared" si="11"/>
        <v>0</v>
      </c>
      <c r="O32" s="40">
        <v>0</v>
      </c>
    </row>
    <row r="33" spans="1:15" ht="15.6">
      <c r="A33" s="14" t="s">
        <v>31</v>
      </c>
      <c r="B33" s="22">
        <v>0</v>
      </c>
      <c r="C33" s="23">
        <v>0</v>
      </c>
      <c r="D33" s="23">
        <v>0</v>
      </c>
      <c r="E33" s="23">
        <v>0</v>
      </c>
      <c r="F33" s="23">
        <v>0</v>
      </c>
      <c r="H33" s="39">
        <f t="shared" si="8"/>
        <v>0</v>
      </c>
      <c r="I33" s="40">
        <v>0</v>
      </c>
      <c r="J33" s="43">
        <f t="shared" si="9"/>
        <v>0</v>
      </c>
      <c r="K33" s="40">
        <v>0</v>
      </c>
      <c r="L33" s="43">
        <f t="shared" si="10"/>
        <v>0</v>
      </c>
      <c r="M33" s="40">
        <v>0</v>
      </c>
      <c r="N33" s="43">
        <f t="shared" si="11"/>
        <v>0</v>
      </c>
      <c r="O33" s="40">
        <v>0</v>
      </c>
    </row>
    <row r="34" spans="1:15" ht="15.6">
      <c r="A34" s="14" t="s">
        <v>32</v>
      </c>
      <c r="B34" s="22">
        <v>-99.3</v>
      </c>
      <c r="C34" s="23">
        <v>-106.93</v>
      </c>
      <c r="D34" s="23">
        <v>-1.29</v>
      </c>
      <c r="E34" s="23">
        <v>-7.06</v>
      </c>
      <c r="F34" s="23">
        <v>-10.09</v>
      </c>
      <c r="H34" s="39">
        <f t="shared" si="8"/>
        <v>89.21</v>
      </c>
      <c r="I34" s="40">
        <f>H34/B34</f>
        <v>-0.89838872104733125</v>
      </c>
      <c r="J34" s="43">
        <f t="shared" si="9"/>
        <v>92.24</v>
      </c>
      <c r="K34" s="40">
        <f>J34/B34</f>
        <v>-0.92890231621349439</v>
      </c>
      <c r="L34" s="43">
        <f t="shared" si="10"/>
        <v>98.009999999999991</v>
      </c>
      <c r="M34" s="40">
        <f>L34/B34</f>
        <v>-0.98700906344410866</v>
      </c>
      <c r="N34" s="43">
        <f t="shared" si="11"/>
        <v>-7.6300000000000097</v>
      </c>
      <c r="O34" s="40">
        <f>N34/B34</f>
        <v>7.6837865055387811E-2</v>
      </c>
    </row>
    <row r="35" spans="1:15" ht="15.6">
      <c r="A35" s="14" t="s">
        <v>33</v>
      </c>
      <c r="B35" s="22">
        <v>0</v>
      </c>
      <c r="C35" s="23">
        <v>0</v>
      </c>
      <c r="D35" s="23">
        <v>0</v>
      </c>
      <c r="E35" s="23">
        <v>0</v>
      </c>
      <c r="F35" s="23">
        <v>0</v>
      </c>
      <c r="H35" s="39">
        <f t="shared" si="8"/>
        <v>0</v>
      </c>
      <c r="I35" s="40">
        <v>0</v>
      </c>
      <c r="J35" s="43">
        <f t="shared" si="9"/>
        <v>0</v>
      </c>
      <c r="K35" s="40">
        <v>0</v>
      </c>
      <c r="L35" s="43">
        <f t="shared" si="10"/>
        <v>0</v>
      </c>
      <c r="M35" s="40">
        <v>0</v>
      </c>
      <c r="N35" s="43">
        <f t="shared" si="11"/>
        <v>0</v>
      </c>
      <c r="O35" s="40">
        <v>0</v>
      </c>
    </row>
    <row r="36" spans="1:15" ht="15.6">
      <c r="A36" s="17" t="s">
        <v>34</v>
      </c>
      <c r="B36" s="18">
        <v>12835.9</v>
      </c>
      <c r="C36" s="19">
        <v>15592.78</v>
      </c>
      <c r="D36" s="19">
        <v>13382.88</v>
      </c>
      <c r="E36" s="19">
        <v>15503.13</v>
      </c>
      <c r="F36" s="19">
        <v>19476.72</v>
      </c>
      <c r="H36" s="41">
        <f t="shared" si="8"/>
        <v>6640.8200000000015</v>
      </c>
      <c r="I36" s="42">
        <f t="shared" ref="I36:I37" si="20">H36/B36</f>
        <v>0.51736302090231323</v>
      </c>
      <c r="J36" s="41">
        <f t="shared" si="9"/>
        <v>2667.2299999999996</v>
      </c>
      <c r="K36" s="42">
        <f t="shared" ref="K36:K37" si="21">J36/B36</f>
        <v>0.20779454498710645</v>
      </c>
      <c r="L36" s="41">
        <f t="shared" si="10"/>
        <v>546.97999999999956</v>
      </c>
      <c r="M36" s="42">
        <f t="shared" ref="M36:M37" si="22">L36/B36</f>
        <v>4.2613295522713604E-2</v>
      </c>
      <c r="N36" s="41">
        <f t="shared" si="11"/>
        <v>2756.880000000001</v>
      </c>
      <c r="O36" s="42">
        <f t="shared" ref="O36:O37" si="23">N36/B36</f>
        <v>0.21477886240933641</v>
      </c>
    </row>
    <row r="37" spans="1:15" ht="15.6">
      <c r="A37" s="14" t="s">
        <v>35</v>
      </c>
      <c r="B37" s="22">
        <v>-243.57</v>
      </c>
      <c r="C37" s="23">
        <v>-286.55</v>
      </c>
      <c r="D37" s="23">
        <v>-221.69</v>
      </c>
      <c r="E37" s="23">
        <v>-260.47000000000003</v>
      </c>
      <c r="F37" s="23">
        <v>-285.06</v>
      </c>
      <c r="H37" s="39">
        <f t="shared" si="8"/>
        <v>-41.490000000000009</v>
      </c>
      <c r="I37" s="40">
        <f t="shared" si="20"/>
        <v>0.17034117502155441</v>
      </c>
      <c r="J37" s="43">
        <f t="shared" si="9"/>
        <v>-16.900000000000034</v>
      </c>
      <c r="K37" s="40">
        <f t="shared" si="21"/>
        <v>6.9384571170505546E-2</v>
      </c>
      <c r="L37" s="43">
        <f t="shared" si="10"/>
        <v>21.879999999999995</v>
      </c>
      <c r="M37" s="40">
        <f t="shared" si="22"/>
        <v>-8.9830438888204606E-2</v>
      </c>
      <c r="N37" s="43">
        <f t="shared" si="11"/>
        <v>-42.980000000000018</v>
      </c>
      <c r="O37" s="40">
        <f t="shared" si="23"/>
        <v>0.17645851295315523</v>
      </c>
    </row>
    <row r="38" spans="1:15" ht="15.6">
      <c r="A38" s="14" t="s">
        <v>36</v>
      </c>
      <c r="B38" s="22">
        <v>0</v>
      </c>
      <c r="C38" s="23">
        <v>0</v>
      </c>
      <c r="D38" s="23">
        <v>0</v>
      </c>
      <c r="E38" s="23">
        <v>0</v>
      </c>
      <c r="F38" s="23">
        <v>0</v>
      </c>
      <c r="H38" s="39">
        <f t="shared" si="8"/>
        <v>0</v>
      </c>
      <c r="I38" s="40">
        <v>0</v>
      </c>
      <c r="J38" s="43">
        <f t="shared" si="9"/>
        <v>0</v>
      </c>
      <c r="K38" s="40">
        <v>0</v>
      </c>
      <c r="L38" s="43">
        <f t="shared" si="10"/>
        <v>0</v>
      </c>
      <c r="M38" s="40">
        <v>0</v>
      </c>
      <c r="N38" s="43">
        <f t="shared" si="11"/>
        <v>0</v>
      </c>
      <c r="O38" s="40">
        <v>0</v>
      </c>
    </row>
    <row r="39" spans="1:15" ht="15.6">
      <c r="A39" s="14" t="s">
        <v>37</v>
      </c>
      <c r="B39" s="22">
        <v>0</v>
      </c>
      <c r="C39" s="23">
        <v>0</v>
      </c>
      <c r="D39" s="23">
        <v>0</v>
      </c>
      <c r="E39" s="23">
        <v>0</v>
      </c>
      <c r="F39" s="23">
        <v>0</v>
      </c>
      <c r="H39" s="39">
        <f t="shared" si="8"/>
        <v>0</v>
      </c>
      <c r="I39" s="40">
        <v>0</v>
      </c>
      <c r="J39" s="43">
        <f t="shared" si="9"/>
        <v>0</v>
      </c>
      <c r="K39" s="40">
        <v>0</v>
      </c>
      <c r="L39" s="43">
        <f t="shared" si="10"/>
        <v>0</v>
      </c>
      <c r="M39" s="40">
        <v>0</v>
      </c>
      <c r="N39" s="43">
        <f t="shared" si="11"/>
        <v>0</v>
      </c>
      <c r="O39" s="40">
        <v>0</v>
      </c>
    </row>
    <row r="40" spans="1:15" ht="15.6">
      <c r="A40" s="14" t="s">
        <v>38</v>
      </c>
      <c r="B40" s="15">
        <v>12592.33</v>
      </c>
      <c r="C40" s="16">
        <v>15306.23</v>
      </c>
      <c r="D40" s="16">
        <v>13161.19</v>
      </c>
      <c r="E40" s="16">
        <v>15242.66</v>
      </c>
      <c r="F40" s="16">
        <v>19191.66</v>
      </c>
      <c r="H40" s="39">
        <f t="shared" si="8"/>
        <v>6599.33</v>
      </c>
      <c r="I40" s="40">
        <f>H40/B40</f>
        <v>0.52407536968932678</v>
      </c>
      <c r="J40" s="39">
        <f t="shared" si="9"/>
        <v>2650.33</v>
      </c>
      <c r="K40" s="40">
        <f>J40/B40</f>
        <v>0.21047177130840758</v>
      </c>
      <c r="L40" s="39">
        <f t="shared" si="10"/>
        <v>568.86000000000058</v>
      </c>
      <c r="M40" s="40">
        <f>L40/B40</f>
        <v>4.5175118504677099E-2</v>
      </c>
      <c r="N40" s="39">
        <f t="shared" si="11"/>
        <v>2713.8999999999996</v>
      </c>
      <c r="O40" s="40">
        <f>N40/B40</f>
        <v>0.21552008246289603</v>
      </c>
    </row>
    <row r="41" spans="1:15" ht="15.6">
      <c r="A41" s="14" t="s">
        <v>39</v>
      </c>
      <c r="B41" s="22">
        <v>0</v>
      </c>
      <c r="C41" s="23">
        <v>0</v>
      </c>
      <c r="D41" s="23">
        <v>0</v>
      </c>
      <c r="E41" s="23">
        <v>0</v>
      </c>
      <c r="F41" s="23">
        <v>0</v>
      </c>
      <c r="H41" s="39">
        <f t="shared" si="8"/>
        <v>0</v>
      </c>
      <c r="I41" s="40">
        <v>0</v>
      </c>
      <c r="J41" s="43">
        <f t="shared" si="9"/>
        <v>0</v>
      </c>
      <c r="K41" s="40">
        <v>0</v>
      </c>
      <c r="L41" s="43">
        <f t="shared" si="10"/>
        <v>0</v>
      </c>
      <c r="M41" s="40">
        <v>0</v>
      </c>
      <c r="N41" s="43">
        <f t="shared" si="11"/>
        <v>0</v>
      </c>
      <c r="O41" s="40">
        <v>0</v>
      </c>
    </row>
    <row r="42" spans="1:15" ht="15.6">
      <c r="A42" s="17" t="s">
        <v>40</v>
      </c>
      <c r="B42" s="18">
        <v>12592.33</v>
      </c>
      <c r="C42" s="19">
        <v>15306.23</v>
      </c>
      <c r="D42" s="19">
        <v>13161.19</v>
      </c>
      <c r="E42" s="19">
        <v>15242.66</v>
      </c>
      <c r="F42" s="19">
        <v>19191.66</v>
      </c>
      <c r="H42" s="41">
        <f t="shared" si="8"/>
        <v>6599.33</v>
      </c>
      <c r="I42" s="42">
        <f>H42/B42</f>
        <v>0.52407536968932678</v>
      </c>
      <c r="J42" s="41">
        <f t="shared" si="9"/>
        <v>2650.33</v>
      </c>
      <c r="K42" s="42">
        <f>J42/B42</f>
        <v>0.21047177130840758</v>
      </c>
      <c r="L42" s="41">
        <f t="shared" si="10"/>
        <v>568.86000000000058</v>
      </c>
      <c r="M42" s="42">
        <f>L42/B42</f>
        <v>4.5175118504677099E-2</v>
      </c>
      <c r="N42" s="41">
        <f t="shared" si="11"/>
        <v>2713.8999999999996</v>
      </c>
      <c r="O42" s="42">
        <f>N42/B42</f>
        <v>0.21552008246289603</v>
      </c>
    </row>
    <row r="43" spans="1:15" ht="15.6">
      <c r="A43" s="14" t="s">
        <v>41</v>
      </c>
      <c r="B43" s="22">
        <v>0</v>
      </c>
      <c r="C43" s="23">
        <v>0</v>
      </c>
      <c r="D43" s="23">
        <v>0</v>
      </c>
      <c r="E43" s="23">
        <v>0</v>
      </c>
      <c r="F43" s="23">
        <v>0</v>
      </c>
      <c r="H43" s="39">
        <f t="shared" si="8"/>
        <v>0</v>
      </c>
      <c r="I43" s="40">
        <v>0</v>
      </c>
      <c r="J43" s="43">
        <f t="shared" si="9"/>
        <v>0</v>
      </c>
      <c r="K43" s="40">
        <v>0</v>
      </c>
      <c r="L43" s="43">
        <f t="shared" si="10"/>
        <v>0</v>
      </c>
      <c r="M43" s="40">
        <v>0</v>
      </c>
      <c r="N43" s="43">
        <f t="shared" si="11"/>
        <v>0</v>
      </c>
      <c r="O43" s="40">
        <v>0</v>
      </c>
    </row>
    <row r="44" spans="1:15" ht="15.6">
      <c r="A44" s="14" t="s">
        <v>42</v>
      </c>
      <c r="B44" s="22">
        <v>0</v>
      </c>
      <c r="C44" s="23">
        <v>0</v>
      </c>
      <c r="D44" s="23">
        <v>0</v>
      </c>
      <c r="E44" s="23">
        <v>0</v>
      </c>
      <c r="F44" s="23">
        <v>0</v>
      </c>
      <c r="H44" s="39">
        <f t="shared" si="8"/>
        <v>0</v>
      </c>
      <c r="I44" s="40">
        <v>0</v>
      </c>
      <c r="J44" s="43">
        <f t="shared" si="9"/>
        <v>0</v>
      </c>
      <c r="K44" s="40">
        <v>0</v>
      </c>
      <c r="L44" s="43">
        <f t="shared" si="10"/>
        <v>0</v>
      </c>
      <c r="M44" s="40">
        <v>0</v>
      </c>
      <c r="N44" s="43">
        <f t="shared" si="11"/>
        <v>0</v>
      </c>
      <c r="O44" s="40">
        <v>0</v>
      </c>
    </row>
    <row r="45" spans="1:15" ht="15.6">
      <c r="A45" s="14" t="s">
        <v>43</v>
      </c>
      <c r="B45" s="22">
        <v>0</v>
      </c>
      <c r="C45" s="23">
        <v>0</v>
      </c>
      <c r="D45" s="23">
        <v>0</v>
      </c>
      <c r="E45" s="23">
        <v>0</v>
      </c>
      <c r="F45" s="23">
        <v>0</v>
      </c>
      <c r="H45" s="39">
        <f t="shared" si="8"/>
        <v>0</v>
      </c>
      <c r="I45" s="40">
        <v>0</v>
      </c>
      <c r="J45" s="43">
        <f t="shared" si="9"/>
        <v>0</v>
      </c>
      <c r="K45" s="40">
        <v>0</v>
      </c>
      <c r="L45" s="43">
        <f t="shared" si="10"/>
        <v>0</v>
      </c>
      <c r="M45" s="40">
        <v>0</v>
      </c>
      <c r="N45" s="43">
        <f t="shared" si="11"/>
        <v>0</v>
      </c>
      <c r="O45" s="40">
        <v>0</v>
      </c>
    </row>
    <row r="46" spans="1:15" ht="15.6">
      <c r="A46" s="14" t="s">
        <v>44</v>
      </c>
      <c r="B46" s="22">
        <v>0</v>
      </c>
      <c r="C46" s="23">
        <v>0</v>
      </c>
      <c r="D46" s="23">
        <v>0</v>
      </c>
      <c r="E46" s="23">
        <v>0</v>
      </c>
      <c r="F46" s="23">
        <v>0</v>
      </c>
      <c r="H46" s="39">
        <f t="shared" si="8"/>
        <v>0</v>
      </c>
      <c r="I46" s="40">
        <v>0</v>
      </c>
      <c r="J46" s="43">
        <f t="shared" si="9"/>
        <v>0</v>
      </c>
      <c r="K46" s="40">
        <v>0</v>
      </c>
      <c r="L46" s="43">
        <f t="shared" si="10"/>
        <v>0</v>
      </c>
      <c r="M46" s="40">
        <v>0</v>
      </c>
      <c r="N46" s="43">
        <f t="shared" si="11"/>
        <v>0</v>
      </c>
      <c r="O46" s="40">
        <v>0</v>
      </c>
    </row>
    <row r="47" spans="1:15" ht="15.6">
      <c r="A47" s="14" t="s">
        <v>45</v>
      </c>
      <c r="B47" s="15">
        <v>12592.33</v>
      </c>
      <c r="C47" s="16">
        <v>15306.23</v>
      </c>
      <c r="D47" s="16">
        <v>13161.19</v>
      </c>
      <c r="E47" s="16">
        <v>15242.66</v>
      </c>
      <c r="F47" s="16">
        <v>19191.66</v>
      </c>
      <c r="H47" s="39">
        <f t="shared" si="8"/>
        <v>6599.33</v>
      </c>
      <c r="I47" s="40">
        <f>H47/B47</f>
        <v>0.52407536968932678</v>
      </c>
      <c r="J47" s="39">
        <f t="shared" si="9"/>
        <v>2650.33</v>
      </c>
      <c r="K47" s="40">
        <f>J47/B47</f>
        <v>0.21047177130840758</v>
      </c>
      <c r="L47" s="39">
        <f t="shared" si="10"/>
        <v>568.86000000000058</v>
      </c>
      <c r="M47" s="40">
        <f>L47/B47</f>
        <v>4.5175118504677099E-2</v>
      </c>
      <c r="N47" s="39">
        <f t="shared" si="11"/>
        <v>2713.8999999999996</v>
      </c>
      <c r="O47" s="40">
        <f>N47/B47</f>
        <v>0.21552008246289603</v>
      </c>
    </row>
    <row r="48" spans="1:15" ht="15.6">
      <c r="A48" s="14" t="s">
        <v>46</v>
      </c>
      <c r="B48" s="22">
        <v>0</v>
      </c>
      <c r="C48" s="23">
        <v>0</v>
      </c>
      <c r="D48" s="23">
        <v>0</v>
      </c>
      <c r="E48" s="23">
        <v>0</v>
      </c>
      <c r="F48" s="23">
        <v>0</v>
      </c>
      <c r="H48" s="39">
        <f t="shared" si="8"/>
        <v>0</v>
      </c>
      <c r="I48" s="40">
        <v>0</v>
      </c>
      <c r="J48" s="43">
        <f t="shared" si="9"/>
        <v>0</v>
      </c>
      <c r="K48" s="40">
        <v>0</v>
      </c>
      <c r="L48" s="43">
        <f t="shared" si="10"/>
        <v>0</v>
      </c>
      <c r="M48" s="40">
        <v>0</v>
      </c>
      <c r="N48" s="43">
        <f t="shared" si="11"/>
        <v>0</v>
      </c>
      <c r="O48" s="40">
        <v>0</v>
      </c>
    </row>
    <row r="49" spans="1:15" ht="15.6">
      <c r="A49" s="14" t="s">
        <v>47</v>
      </c>
      <c r="B49" s="22">
        <v>0</v>
      </c>
      <c r="C49" s="23">
        <v>0</v>
      </c>
      <c r="D49" s="23">
        <v>0</v>
      </c>
      <c r="E49" s="23">
        <v>0</v>
      </c>
      <c r="F49" s="23">
        <v>0</v>
      </c>
      <c r="H49" s="39">
        <f t="shared" si="8"/>
        <v>0</v>
      </c>
      <c r="I49" s="40">
        <v>0</v>
      </c>
      <c r="J49" s="43">
        <f t="shared" si="9"/>
        <v>0</v>
      </c>
      <c r="K49" s="40">
        <v>0</v>
      </c>
      <c r="L49" s="43">
        <f t="shared" si="10"/>
        <v>0</v>
      </c>
      <c r="M49" s="40">
        <v>0</v>
      </c>
      <c r="N49" s="43">
        <f t="shared" si="11"/>
        <v>0</v>
      </c>
      <c r="O49" s="40">
        <v>0</v>
      </c>
    </row>
    <row r="50" spans="1:15" ht="15.6">
      <c r="A50" s="14" t="s">
        <v>48</v>
      </c>
      <c r="B50" s="22">
        <v>0</v>
      </c>
      <c r="C50" s="23">
        <v>0</v>
      </c>
      <c r="D50" s="23">
        <v>0</v>
      </c>
      <c r="E50" s="23">
        <v>0</v>
      </c>
      <c r="F50" s="23">
        <v>0</v>
      </c>
      <c r="H50" s="39">
        <f t="shared" si="8"/>
        <v>0</v>
      </c>
      <c r="I50" s="40">
        <v>0</v>
      </c>
      <c r="J50" s="43">
        <f t="shared" si="9"/>
        <v>0</v>
      </c>
      <c r="K50" s="40">
        <v>0</v>
      </c>
      <c r="L50" s="43">
        <f t="shared" si="10"/>
        <v>0</v>
      </c>
      <c r="M50" s="40">
        <v>0</v>
      </c>
      <c r="N50" s="43">
        <f t="shared" si="11"/>
        <v>0</v>
      </c>
      <c r="O50" s="40">
        <v>0</v>
      </c>
    </row>
    <row r="51" spans="1:15" ht="15.6">
      <c r="A51" s="14" t="s">
        <v>49</v>
      </c>
      <c r="B51" s="22">
        <v>0</v>
      </c>
      <c r="C51" s="23">
        <v>0</v>
      </c>
      <c r="D51" s="23">
        <v>0</v>
      </c>
      <c r="E51" s="23">
        <v>0</v>
      </c>
      <c r="F51" s="23">
        <v>0</v>
      </c>
      <c r="H51" s="39">
        <f t="shared" si="8"/>
        <v>0</v>
      </c>
      <c r="I51" s="40">
        <v>0</v>
      </c>
      <c r="J51" s="43">
        <f t="shared" si="9"/>
        <v>0</v>
      </c>
      <c r="K51" s="40">
        <v>0</v>
      </c>
      <c r="L51" s="43">
        <f t="shared" si="10"/>
        <v>0</v>
      </c>
      <c r="M51" s="40">
        <v>0</v>
      </c>
      <c r="N51" s="43">
        <f t="shared" si="11"/>
        <v>0</v>
      </c>
      <c r="O51" s="40">
        <v>0</v>
      </c>
    </row>
    <row r="52" spans="1:15" ht="15.6">
      <c r="A52" s="14" t="s">
        <v>50</v>
      </c>
      <c r="B52" s="22">
        <v>0</v>
      </c>
      <c r="C52" s="23">
        <v>0</v>
      </c>
      <c r="D52" s="23">
        <v>0</v>
      </c>
      <c r="E52" s="23">
        <v>0</v>
      </c>
      <c r="F52" s="23">
        <v>0</v>
      </c>
      <c r="H52" s="39">
        <f t="shared" si="8"/>
        <v>0</v>
      </c>
      <c r="I52" s="40">
        <v>0</v>
      </c>
      <c r="J52" s="43">
        <f t="shared" si="9"/>
        <v>0</v>
      </c>
      <c r="K52" s="40">
        <v>0</v>
      </c>
      <c r="L52" s="43">
        <f t="shared" si="10"/>
        <v>0</v>
      </c>
      <c r="M52" s="40">
        <v>0</v>
      </c>
      <c r="N52" s="43">
        <f t="shared" si="11"/>
        <v>0</v>
      </c>
      <c r="O52" s="40">
        <v>0</v>
      </c>
    </row>
    <row r="53" spans="1:15" ht="15.6">
      <c r="A53" s="14" t="s">
        <v>51</v>
      </c>
      <c r="B53" s="22">
        <v>0</v>
      </c>
      <c r="C53" s="23">
        <v>0</v>
      </c>
      <c r="D53" s="23">
        <v>0</v>
      </c>
      <c r="E53" s="23">
        <v>0</v>
      </c>
      <c r="F53" s="23">
        <v>0</v>
      </c>
      <c r="H53" s="39">
        <f t="shared" si="8"/>
        <v>0</v>
      </c>
      <c r="I53" s="40">
        <v>0</v>
      </c>
      <c r="J53" s="43">
        <f t="shared" si="9"/>
        <v>0</v>
      </c>
      <c r="K53" s="40">
        <v>0</v>
      </c>
      <c r="L53" s="43">
        <f t="shared" si="10"/>
        <v>0</v>
      </c>
      <c r="M53" s="40">
        <v>0</v>
      </c>
      <c r="N53" s="43">
        <f t="shared" si="11"/>
        <v>0</v>
      </c>
      <c r="O53" s="40">
        <v>0</v>
      </c>
    </row>
    <row r="54" spans="1:15" ht="15.6">
      <c r="A54" s="14" t="s">
        <v>52</v>
      </c>
      <c r="B54" s="15">
        <v>12592.33</v>
      </c>
      <c r="C54" s="16">
        <v>15306.23</v>
      </c>
      <c r="D54" s="16">
        <v>13161.19</v>
      </c>
      <c r="E54" s="16">
        <v>15242.66</v>
      </c>
      <c r="F54" s="16">
        <v>19191.66</v>
      </c>
      <c r="H54" s="39">
        <f t="shared" si="8"/>
        <v>6599.33</v>
      </c>
      <c r="I54" s="40">
        <f>H54/B54</f>
        <v>0.52407536968932678</v>
      </c>
      <c r="J54" s="39">
        <f t="shared" si="9"/>
        <v>2650.33</v>
      </c>
      <c r="K54" s="40">
        <f>J54/D54</f>
        <v>0.20137464773322167</v>
      </c>
      <c r="L54" s="39">
        <f t="shared" si="10"/>
        <v>568.86000000000058</v>
      </c>
      <c r="M54" s="40">
        <f>L54/B54</f>
        <v>4.5175118504677099E-2</v>
      </c>
      <c r="N54" s="39">
        <f t="shared" si="11"/>
        <v>2713.8999999999996</v>
      </c>
      <c r="O54" s="40">
        <f>N54/B54</f>
        <v>0.21552008246289603</v>
      </c>
    </row>
    <row r="55" spans="1:15" ht="15.6">
      <c r="A55" s="14" t="s">
        <v>33</v>
      </c>
      <c r="B55" s="22">
        <v>0</v>
      </c>
      <c r="C55" s="23">
        <v>0</v>
      </c>
      <c r="D55" s="23">
        <v>0</v>
      </c>
      <c r="E55" s="23">
        <v>0</v>
      </c>
      <c r="F55" s="23">
        <v>0</v>
      </c>
      <c r="H55" s="39">
        <f t="shared" si="8"/>
        <v>0</v>
      </c>
      <c r="I55" s="40">
        <v>0</v>
      </c>
      <c r="J55" s="43">
        <f t="shared" si="9"/>
        <v>0</v>
      </c>
      <c r="K55" s="40">
        <v>0</v>
      </c>
      <c r="L55" s="43">
        <f t="shared" si="10"/>
        <v>0</v>
      </c>
      <c r="M55" s="40">
        <v>0</v>
      </c>
      <c r="N55" s="43">
        <f t="shared" si="11"/>
        <v>0</v>
      </c>
      <c r="O55" s="40">
        <v>0</v>
      </c>
    </row>
    <row r="56" spans="1:15" ht="15.6">
      <c r="A56" s="14" t="s">
        <v>53</v>
      </c>
      <c r="B56" s="22">
        <v>0</v>
      </c>
      <c r="C56" s="23">
        <v>0</v>
      </c>
      <c r="D56" s="23">
        <v>0</v>
      </c>
      <c r="E56" s="23">
        <v>0</v>
      </c>
      <c r="F56" s="23">
        <v>0</v>
      </c>
      <c r="H56" s="39">
        <f t="shared" si="8"/>
        <v>0</v>
      </c>
      <c r="I56" s="40">
        <v>0</v>
      </c>
      <c r="J56" s="43">
        <f t="shared" si="9"/>
        <v>0</v>
      </c>
      <c r="K56" s="40">
        <v>0</v>
      </c>
      <c r="L56" s="43">
        <f t="shared" si="10"/>
        <v>0</v>
      </c>
      <c r="M56" s="40">
        <v>0</v>
      </c>
      <c r="N56" s="43">
        <f t="shared" si="11"/>
        <v>0</v>
      </c>
      <c r="O56" s="40">
        <v>0</v>
      </c>
    </row>
    <row r="57" spans="1:15" ht="15.6">
      <c r="A57" s="14" t="s">
        <v>54</v>
      </c>
      <c r="B57" s="22">
        <v>0</v>
      </c>
      <c r="C57" s="23">
        <v>0</v>
      </c>
      <c r="D57" s="23">
        <v>0</v>
      </c>
      <c r="E57" s="23">
        <v>0</v>
      </c>
      <c r="F57" s="23">
        <v>0</v>
      </c>
      <c r="H57" s="39">
        <f t="shared" si="8"/>
        <v>0</v>
      </c>
      <c r="I57" s="40">
        <v>0</v>
      </c>
      <c r="J57" s="43">
        <f t="shared" si="9"/>
        <v>0</v>
      </c>
      <c r="K57" s="40">
        <v>0</v>
      </c>
      <c r="L57" s="43">
        <f t="shared" si="10"/>
        <v>0</v>
      </c>
      <c r="M57" s="40">
        <v>0</v>
      </c>
      <c r="N57" s="43">
        <f t="shared" si="11"/>
        <v>0</v>
      </c>
      <c r="O57" s="40">
        <v>0</v>
      </c>
    </row>
    <row r="58" spans="1:15" ht="15.6">
      <c r="A58" s="14" t="s">
        <v>55</v>
      </c>
      <c r="B58" s="15">
        <v>12592.33</v>
      </c>
      <c r="C58" s="16">
        <v>15306.23</v>
      </c>
      <c r="D58" s="16">
        <v>13161.19</v>
      </c>
      <c r="E58" s="16">
        <v>15242.66</v>
      </c>
      <c r="F58" s="16">
        <v>19191.66</v>
      </c>
      <c r="H58" s="39">
        <f t="shared" si="8"/>
        <v>6599.33</v>
      </c>
      <c r="I58" s="40">
        <f>H58/B58</f>
        <v>0.52407536968932678</v>
      </c>
      <c r="J58" s="39">
        <f t="shared" si="9"/>
        <v>2650.33</v>
      </c>
      <c r="K58" s="40">
        <f>J58/D58</f>
        <v>0.20137464773322167</v>
      </c>
      <c r="L58" s="39">
        <f t="shared" si="10"/>
        <v>568.86000000000058</v>
      </c>
      <c r="M58" s="40">
        <f>L58/B58</f>
        <v>4.5175118504677099E-2</v>
      </c>
      <c r="N58" s="39">
        <f t="shared" si="11"/>
        <v>2713.8999999999996</v>
      </c>
      <c r="O58" s="40">
        <f>N58/B58</f>
        <v>0.21552008246289603</v>
      </c>
    </row>
    <row r="59" spans="1:15" ht="15.6">
      <c r="A59" s="14" t="s">
        <v>56</v>
      </c>
      <c r="B59" s="22">
        <v>0</v>
      </c>
      <c r="C59" s="23">
        <v>0</v>
      </c>
      <c r="D59" s="23">
        <v>0</v>
      </c>
      <c r="E59" s="23">
        <v>0</v>
      </c>
      <c r="F59" s="23">
        <v>0</v>
      </c>
      <c r="H59" s="39">
        <f t="shared" si="8"/>
        <v>0</v>
      </c>
      <c r="I59" s="40">
        <v>0</v>
      </c>
      <c r="J59" s="43">
        <f t="shared" si="9"/>
        <v>0</v>
      </c>
      <c r="K59" s="40">
        <v>0</v>
      </c>
      <c r="L59" s="43">
        <f t="shared" si="10"/>
        <v>0</v>
      </c>
      <c r="M59" s="40">
        <v>0</v>
      </c>
      <c r="N59" s="43">
        <f t="shared" si="11"/>
        <v>0</v>
      </c>
      <c r="O59" s="40">
        <v>0</v>
      </c>
    </row>
    <row r="60" spans="1:15" ht="15.6">
      <c r="A60" s="14" t="s">
        <v>57</v>
      </c>
      <c r="B60" s="22">
        <v>0</v>
      </c>
      <c r="C60" s="23">
        <v>0</v>
      </c>
      <c r="D60" s="23">
        <v>0</v>
      </c>
      <c r="E60" s="23">
        <v>0</v>
      </c>
      <c r="F60" s="23">
        <v>0</v>
      </c>
      <c r="H60" s="39">
        <f t="shared" si="8"/>
        <v>0</v>
      </c>
      <c r="I60" s="40">
        <v>0</v>
      </c>
      <c r="J60" s="43">
        <f t="shared" si="9"/>
        <v>0</v>
      </c>
      <c r="K60" s="40">
        <v>0</v>
      </c>
      <c r="L60" s="43">
        <f t="shared" si="10"/>
        <v>0</v>
      </c>
      <c r="M60" s="40">
        <v>0</v>
      </c>
      <c r="N60" s="43">
        <f t="shared" si="11"/>
        <v>0</v>
      </c>
      <c r="O60" s="40">
        <v>0</v>
      </c>
    </row>
    <row r="61" spans="1:15" ht="15.6">
      <c r="A61" s="14" t="s">
        <v>58</v>
      </c>
      <c r="B61" s="22">
        <v>0</v>
      </c>
      <c r="C61" s="23">
        <v>0</v>
      </c>
      <c r="D61" s="23">
        <v>0</v>
      </c>
      <c r="E61" s="23">
        <v>0</v>
      </c>
      <c r="F61" s="23">
        <v>0</v>
      </c>
      <c r="H61" s="39">
        <f t="shared" si="8"/>
        <v>0</v>
      </c>
      <c r="I61" s="40">
        <v>0</v>
      </c>
      <c r="J61" s="43">
        <f t="shared" si="9"/>
        <v>0</v>
      </c>
      <c r="K61" s="40">
        <v>0</v>
      </c>
      <c r="L61" s="43">
        <f t="shared" si="10"/>
        <v>0</v>
      </c>
      <c r="M61" s="40">
        <v>0</v>
      </c>
      <c r="N61" s="43">
        <f t="shared" si="11"/>
        <v>0</v>
      </c>
      <c r="O61" s="40">
        <v>0</v>
      </c>
    </row>
    <row r="62" spans="1:15" ht="15.6">
      <c r="A62" s="14" t="s">
        <v>59</v>
      </c>
      <c r="B62" s="22">
        <v>0</v>
      </c>
      <c r="C62" s="23">
        <v>0</v>
      </c>
      <c r="D62" s="23">
        <v>0</v>
      </c>
      <c r="E62" s="23">
        <v>0</v>
      </c>
      <c r="F62" s="23">
        <v>0</v>
      </c>
      <c r="H62" s="39">
        <f t="shared" si="8"/>
        <v>0</v>
      </c>
      <c r="I62" s="40">
        <v>0</v>
      </c>
      <c r="J62" s="43">
        <f t="shared" si="9"/>
        <v>0</v>
      </c>
      <c r="K62" s="40">
        <v>0</v>
      </c>
      <c r="L62" s="43">
        <f t="shared" si="10"/>
        <v>0</v>
      </c>
      <c r="M62" s="40">
        <v>0</v>
      </c>
      <c r="N62" s="43">
        <f t="shared" si="11"/>
        <v>0</v>
      </c>
      <c r="O62" s="40">
        <v>0</v>
      </c>
    </row>
    <row r="63" spans="1:15" ht="15.6">
      <c r="A63" s="14" t="s">
        <v>60</v>
      </c>
      <c r="B63" s="15">
        <v>12592.33</v>
      </c>
      <c r="C63" s="16">
        <v>15306.23</v>
      </c>
      <c r="D63" s="16">
        <v>13161.19</v>
      </c>
      <c r="E63" s="16">
        <v>15242.66</v>
      </c>
      <c r="F63" s="16">
        <v>19191.66</v>
      </c>
      <c r="H63" s="39">
        <f t="shared" si="8"/>
        <v>6599.33</v>
      </c>
      <c r="I63" s="40">
        <f>H63/B63</f>
        <v>0.52407536968932678</v>
      </c>
      <c r="J63" s="39">
        <f t="shared" si="9"/>
        <v>2650.33</v>
      </c>
      <c r="K63" s="40">
        <f>J63/B63</f>
        <v>0.21047177130840758</v>
      </c>
      <c r="L63" s="39">
        <f t="shared" si="10"/>
        <v>568.86000000000058</v>
      </c>
      <c r="M63" s="40">
        <f>L63/B63</f>
        <v>4.5175118504677099E-2</v>
      </c>
      <c r="N63" s="39">
        <f t="shared" si="11"/>
        <v>2713.8999999999996</v>
      </c>
      <c r="O63" s="40">
        <f>N63/B63</f>
        <v>0.21552008246289603</v>
      </c>
    </row>
    <row r="64" spans="1:15" ht="15.6">
      <c r="A64" s="14" t="s">
        <v>61</v>
      </c>
      <c r="B64" s="20"/>
      <c r="C64" s="21"/>
      <c r="D64" s="21"/>
      <c r="E64" s="21"/>
      <c r="F64" s="21"/>
      <c r="H64" s="39">
        <f t="shared" si="8"/>
        <v>0</v>
      </c>
      <c r="I64" s="40">
        <v>0</v>
      </c>
      <c r="J64" s="43">
        <f t="shared" si="9"/>
        <v>0</v>
      </c>
      <c r="K64" s="40">
        <v>0</v>
      </c>
      <c r="L64" s="43">
        <f t="shared" si="10"/>
        <v>0</v>
      </c>
      <c r="M64" s="40"/>
      <c r="N64" s="43">
        <f t="shared" si="11"/>
        <v>0</v>
      </c>
      <c r="O64" s="40"/>
    </row>
    <row r="65" spans="1:15" ht="15.6">
      <c r="A65" s="14" t="s">
        <v>62</v>
      </c>
      <c r="B65" s="22">
        <v>386.08</v>
      </c>
      <c r="C65" s="16">
        <v>-1480.84</v>
      </c>
      <c r="D65" s="23">
        <v>260.13</v>
      </c>
      <c r="E65" s="23">
        <v>651.01</v>
      </c>
      <c r="F65" s="23">
        <v>110.13</v>
      </c>
      <c r="H65" s="39">
        <f t="shared" si="8"/>
        <v>-275.95</v>
      </c>
      <c r="I65" s="40">
        <f t="shared" ref="I65:I66" si="24">H65/B65</f>
        <v>-0.71474823870700377</v>
      </c>
      <c r="J65" s="43">
        <f t="shared" si="9"/>
        <v>264.93</v>
      </c>
      <c r="K65" s="40">
        <f t="shared" ref="K65:K66" si="25">J65/B65</f>
        <v>0.68620493162038965</v>
      </c>
      <c r="L65" s="43">
        <f t="shared" si="10"/>
        <v>-125.94999999999999</v>
      </c>
      <c r="M65" s="40">
        <f t="shared" ref="M65:M66" si="26">L65/B65</f>
        <v>-0.32622772482387069</v>
      </c>
      <c r="N65" s="39">
        <f t="shared" si="11"/>
        <v>-1866.9199999999998</v>
      </c>
      <c r="O65" s="40">
        <f t="shared" ref="O65:O66" si="27">N65/B65</f>
        <v>-4.8355781185246576</v>
      </c>
    </row>
    <row r="66" spans="1:15" ht="15.6">
      <c r="A66" s="14" t="s">
        <v>63</v>
      </c>
      <c r="B66" s="22">
        <v>-59.68</v>
      </c>
      <c r="C66" s="23">
        <v>10.87</v>
      </c>
      <c r="D66" s="23">
        <v>-53.22</v>
      </c>
      <c r="E66" s="23">
        <v>-570.34</v>
      </c>
      <c r="F66" s="23">
        <v>-19.11</v>
      </c>
      <c r="H66" s="39">
        <f t="shared" si="8"/>
        <v>40.57</v>
      </c>
      <c r="I66" s="40">
        <f t="shared" si="24"/>
        <v>-0.67979222520107241</v>
      </c>
      <c r="J66" s="43">
        <f t="shared" si="9"/>
        <v>-510.66</v>
      </c>
      <c r="K66" s="40">
        <f t="shared" si="25"/>
        <v>8.5566353887399469</v>
      </c>
      <c r="L66" s="43">
        <f t="shared" si="10"/>
        <v>6.4600000000000009</v>
      </c>
      <c r="M66" s="40">
        <f t="shared" si="26"/>
        <v>-0.10824396782841825</v>
      </c>
      <c r="N66" s="43">
        <f t="shared" si="11"/>
        <v>70.55</v>
      </c>
      <c r="O66" s="40">
        <f t="shared" si="27"/>
        <v>-1.1821380697050938</v>
      </c>
    </row>
    <row r="67" spans="1:15" ht="15.6">
      <c r="A67" s="14" t="s">
        <v>64</v>
      </c>
      <c r="B67" s="22">
        <v>0</v>
      </c>
      <c r="C67" s="23">
        <v>0</v>
      </c>
      <c r="D67" s="23">
        <v>0</v>
      </c>
      <c r="E67" s="23">
        <v>0</v>
      </c>
      <c r="F67" s="23">
        <v>0</v>
      </c>
      <c r="H67" s="39">
        <f t="shared" si="8"/>
        <v>0</v>
      </c>
      <c r="I67" s="40">
        <v>0</v>
      </c>
      <c r="J67" s="43">
        <f t="shared" si="9"/>
        <v>0</v>
      </c>
      <c r="K67" s="40">
        <v>0</v>
      </c>
      <c r="L67" s="43">
        <f t="shared" si="10"/>
        <v>0</v>
      </c>
      <c r="M67" s="40">
        <v>0</v>
      </c>
      <c r="N67" s="43">
        <f t="shared" si="11"/>
        <v>0</v>
      </c>
      <c r="O67" s="40">
        <v>0</v>
      </c>
    </row>
    <row r="68" spans="1:15" ht="15.6">
      <c r="A68" s="14" t="s">
        <v>65</v>
      </c>
      <c r="B68" s="22">
        <v>-243.02</v>
      </c>
      <c r="C68" s="23">
        <v>-286.91000000000003</v>
      </c>
      <c r="D68" s="23">
        <v>-221.44</v>
      </c>
      <c r="E68" s="23">
        <v>-260.69</v>
      </c>
      <c r="F68" s="23">
        <v>-284.32</v>
      </c>
      <c r="H68" s="39">
        <f t="shared" si="8"/>
        <v>-41.299999999999983</v>
      </c>
      <c r="I68" s="40">
        <f t="shared" ref="I68:I69" si="28">H68/B68</f>
        <v>0.16994486050530813</v>
      </c>
      <c r="J68" s="43">
        <f t="shared" si="9"/>
        <v>-17.669999999999987</v>
      </c>
      <c r="K68" s="40">
        <f t="shared" ref="K68:K69" si="29">J68/B68</f>
        <v>7.2710065015225034E-2</v>
      </c>
      <c r="L68" s="43">
        <f t="shared" si="10"/>
        <v>21.580000000000013</v>
      </c>
      <c r="M68" s="40">
        <f t="shared" ref="M68:M69" si="30">L68/B68</f>
        <v>-8.8799275779771258E-2</v>
      </c>
      <c r="N68" s="43">
        <f t="shared" si="11"/>
        <v>-43.890000000000015</v>
      </c>
      <c r="O68" s="40">
        <f t="shared" ref="O68:O69" si="31">N68/B68</f>
        <v>0.18060241955394624</v>
      </c>
    </row>
    <row r="69" spans="1:15" ht="15.6">
      <c r="A69" s="14" t="s">
        <v>66</v>
      </c>
      <c r="B69" s="15">
        <v>12919.28</v>
      </c>
      <c r="C69" s="16">
        <v>13835.9</v>
      </c>
      <c r="D69" s="16">
        <v>13368.35</v>
      </c>
      <c r="E69" s="16">
        <v>15323.11</v>
      </c>
      <c r="F69" s="16">
        <v>19283.419999999998</v>
      </c>
      <c r="H69" s="39">
        <f t="shared" si="8"/>
        <v>6364.1399999999976</v>
      </c>
      <c r="I69" s="40">
        <f t="shared" si="28"/>
        <v>0.49260794719210338</v>
      </c>
      <c r="J69" s="39">
        <f t="shared" si="9"/>
        <v>2403.83</v>
      </c>
      <c r="K69" s="40">
        <f t="shared" si="29"/>
        <v>0.18606532252571351</v>
      </c>
      <c r="L69" s="39">
        <f t="shared" si="10"/>
        <v>449.06999999999971</v>
      </c>
      <c r="M69" s="40">
        <f t="shared" si="30"/>
        <v>3.47596770098643E-2</v>
      </c>
      <c r="N69" s="39">
        <f t="shared" si="11"/>
        <v>916.61999999999898</v>
      </c>
      <c r="O69" s="40">
        <f t="shared" si="31"/>
        <v>7.0949774290827272E-2</v>
      </c>
    </row>
    <row r="70" spans="1:15" ht="15.6">
      <c r="A70" s="14" t="s">
        <v>67</v>
      </c>
      <c r="B70" s="20"/>
      <c r="C70" s="21"/>
      <c r="D70" s="21"/>
      <c r="E70" s="21"/>
      <c r="F70" s="21"/>
      <c r="H70" s="39">
        <f t="shared" si="8"/>
        <v>0</v>
      </c>
      <c r="I70" s="40">
        <v>0</v>
      </c>
      <c r="J70" s="43">
        <f t="shared" si="9"/>
        <v>0</v>
      </c>
      <c r="K70" s="40">
        <v>0</v>
      </c>
      <c r="L70" s="43">
        <f t="shared" si="10"/>
        <v>0</v>
      </c>
      <c r="M70" s="40"/>
      <c r="N70" s="43">
        <f t="shared" si="11"/>
        <v>0</v>
      </c>
      <c r="O70" s="40"/>
    </row>
    <row r="71" spans="1:15" ht="15.6">
      <c r="A71" s="14" t="s">
        <v>68</v>
      </c>
      <c r="B71" s="15">
        <v>12592.33</v>
      </c>
      <c r="C71" s="16">
        <v>15306.23</v>
      </c>
      <c r="D71" s="16">
        <v>13161.19</v>
      </c>
      <c r="E71" s="16">
        <v>15242.66</v>
      </c>
      <c r="F71" s="16">
        <v>19191.66</v>
      </c>
      <c r="H71" s="39">
        <f t="shared" si="8"/>
        <v>6599.33</v>
      </c>
      <c r="I71" s="40">
        <f t="shared" ref="I71:I72" si="32">H71/B71</f>
        <v>0.52407536968932678</v>
      </c>
      <c r="J71" s="39">
        <f t="shared" si="9"/>
        <v>2650.33</v>
      </c>
      <c r="K71" s="40">
        <f t="shared" ref="K71:K72" si="33">J71/B71</f>
        <v>0.21047177130840758</v>
      </c>
      <c r="L71" s="39">
        <f t="shared" si="10"/>
        <v>568.86000000000058</v>
      </c>
      <c r="M71" s="40">
        <f t="shared" ref="M71:M72" si="34">L71/B71</f>
        <v>4.5175118504677099E-2</v>
      </c>
      <c r="N71" s="39">
        <f t="shared" si="11"/>
        <v>2713.8999999999996</v>
      </c>
      <c r="O71" s="40">
        <f t="shared" ref="O71:O72" si="35">N71/B71</f>
        <v>0.21552008246289603</v>
      </c>
    </row>
    <row r="72" spans="1:15" ht="15.6">
      <c r="A72" s="14" t="s">
        <v>69</v>
      </c>
      <c r="B72" s="22">
        <v>-243.57</v>
      </c>
      <c r="C72" s="23">
        <v>-286.55</v>
      </c>
      <c r="D72" s="23">
        <v>-221.69</v>
      </c>
      <c r="E72" s="23">
        <v>-260.47000000000003</v>
      </c>
      <c r="F72" s="23">
        <v>-285.06</v>
      </c>
      <c r="H72" s="39">
        <f t="shared" si="8"/>
        <v>-41.490000000000009</v>
      </c>
      <c r="I72" s="40">
        <f t="shared" si="32"/>
        <v>0.17034117502155441</v>
      </c>
      <c r="J72" s="43">
        <f t="shared" si="9"/>
        <v>-16.900000000000034</v>
      </c>
      <c r="K72" s="40">
        <f t="shared" si="33"/>
        <v>6.9384571170505546E-2</v>
      </c>
      <c r="L72" s="43">
        <f t="shared" si="10"/>
        <v>21.879999999999995</v>
      </c>
      <c r="M72" s="40">
        <f t="shared" si="34"/>
        <v>-8.9830438888204606E-2</v>
      </c>
      <c r="N72" s="43">
        <f t="shared" si="11"/>
        <v>-42.980000000000018</v>
      </c>
      <c r="O72" s="40">
        <f t="shared" si="35"/>
        <v>0.17645851295315523</v>
      </c>
    </row>
    <row r="73" spans="1:15" ht="15.6">
      <c r="A73" s="14" t="s">
        <v>70</v>
      </c>
      <c r="B73" s="20"/>
      <c r="C73" s="21"/>
      <c r="D73" s="21"/>
      <c r="E73" s="21"/>
      <c r="F73" s="21"/>
      <c r="H73" s="39">
        <f t="shared" si="8"/>
        <v>0</v>
      </c>
      <c r="I73" s="40">
        <v>0</v>
      </c>
      <c r="J73" s="43">
        <f t="shared" si="9"/>
        <v>0</v>
      </c>
      <c r="K73" s="40">
        <v>0</v>
      </c>
      <c r="L73" s="43">
        <f t="shared" si="10"/>
        <v>0</v>
      </c>
      <c r="M73" s="40"/>
      <c r="N73" s="43">
        <f t="shared" si="11"/>
        <v>0</v>
      </c>
      <c r="O73" s="40"/>
    </row>
    <row r="74" spans="1:15" ht="15.6">
      <c r="A74" s="14" t="s">
        <v>68</v>
      </c>
      <c r="B74" s="15">
        <v>12592.33</v>
      </c>
      <c r="C74" s="16">
        <v>15306.23</v>
      </c>
      <c r="D74" s="16">
        <v>13161.19</v>
      </c>
      <c r="E74" s="16">
        <v>15242.66</v>
      </c>
      <c r="F74" s="16">
        <v>19191.66</v>
      </c>
      <c r="H74" s="39">
        <f t="shared" si="8"/>
        <v>6599.33</v>
      </c>
      <c r="I74" s="40">
        <f t="shared" ref="I74:I75" si="36">H74/B74</f>
        <v>0.52407536968932678</v>
      </c>
      <c r="J74" s="39">
        <f t="shared" si="9"/>
        <v>2650.33</v>
      </c>
      <c r="K74" s="40">
        <f t="shared" ref="K74:K75" si="37">J74/B74</f>
        <v>0.21047177130840758</v>
      </c>
      <c r="L74" s="39">
        <f t="shared" si="10"/>
        <v>568.86000000000058</v>
      </c>
      <c r="M74" s="40">
        <f t="shared" ref="M74:M75" si="38">L74/B74</f>
        <v>4.5175118504677099E-2</v>
      </c>
      <c r="N74" s="39">
        <f t="shared" si="11"/>
        <v>2713.8999999999996</v>
      </c>
      <c r="O74" s="40">
        <f t="shared" ref="O74:O75" si="39">N74/B74</f>
        <v>0.21552008246289603</v>
      </c>
    </row>
    <row r="75" spans="1:15" ht="15.6">
      <c r="A75" s="14" t="s">
        <v>69</v>
      </c>
      <c r="B75" s="22">
        <v>-243.57</v>
      </c>
      <c r="C75" s="23">
        <v>-286.55</v>
      </c>
      <c r="D75" s="23">
        <v>-221.69</v>
      </c>
      <c r="E75" s="23">
        <v>-260.47000000000003</v>
      </c>
      <c r="F75" s="23">
        <v>-285.06</v>
      </c>
      <c r="H75" s="39">
        <f t="shared" si="8"/>
        <v>-41.490000000000009</v>
      </c>
      <c r="I75" s="40">
        <f t="shared" si="36"/>
        <v>0.17034117502155441</v>
      </c>
      <c r="J75" s="43">
        <f t="shared" si="9"/>
        <v>-16.900000000000034</v>
      </c>
      <c r="K75" s="40">
        <f t="shared" si="37"/>
        <v>6.9384571170505546E-2</v>
      </c>
      <c r="L75" s="43">
        <f t="shared" si="10"/>
        <v>21.879999999999995</v>
      </c>
      <c r="M75" s="40">
        <f t="shared" si="38"/>
        <v>-8.9830438888204606E-2</v>
      </c>
      <c r="N75" s="43">
        <f t="shared" si="11"/>
        <v>-42.980000000000018</v>
      </c>
      <c r="O75" s="40">
        <f t="shared" si="39"/>
        <v>0.17645851295315523</v>
      </c>
    </row>
    <row r="76" spans="1:15" ht="15.6">
      <c r="A76" s="14" t="s">
        <v>71</v>
      </c>
      <c r="B76" s="20"/>
      <c r="C76" s="21"/>
      <c r="D76" s="21"/>
      <c r="E76" s="21"/>
      <c r="F76" s="21"/>
      <c r="H76" s="39">
        <f t="shared" si="8"/>
        <v>0</v>
      </c>
      <c r="I76" s="40">
        <v>0</v>
      </c>
      <c r="J76" s="43">
        <f t="shared" si="9"/>
        <v>0</v>
      </c>
      <c r="K76" s="40">
        <v>0</v>
      </c>
      <c r="L76" s="43">
        <f t="shared" si="10"/>
        <v>0</v>
      </c>
      <c r="M76" s="40"/>
      <c r="N76" s="43">
        <f t="shared" si="11"/>
        <v>0</v>
      </c>
      <c r="O76" s="40"/>
    </row>
    <row r="77" spans="1:15" ht="15.6">
      <c r="A77" s="14" t="s">
        <v>68</v>
      </c>
      <c r="B77" s="15">
        <v>12592.33</v>
      </c>
      <c r="C77" s="16">
        <v>15306.23</v>
      </c>
      <c r="D77" s="16">
        <v>13161.19</v>
      </c>
      <c r="E77" s="16">
        <v>15242.66</v>
      </c>
      <c r="F77" s="16">
        <v>19191.66</v>
      </c>
      <c r="H77" s="39">
        <f t="shared" si="8"/>
        <v>6599.33</v>
      </c>
      <c r="I77" s="40">
        <f t="shared" ref="I77:I80" si="40">H77/B77</f>
        <v>0.52407536968932678</v>
      </c>
      <c r="J77" s="39">
        <f t="shared" si="9"/>
        <v>2650.33</v>
      </c>
      <c r="K77" s="40">
        <f t="shared" ref="K77:K80" si="41">J77/B77</f>
        <v>0.21047177130840758</v>
      </c>
      <c r="L77" s="39">
        <f t="shared" si="10"/>
        <v>568.86000000000058</v>
      </c>
      <c r="M77" s="40">
        <f t="shared" ref="M77:M80" si="42">L77/B77</f>
        <v>4.5175118504677099E-2</v>
      </c>
      <c r="N77" s="39">
        <f t="shared" si="11"/>
        <v>2713.8999999999996</v>
      </c>
      <c r="O77" s="40">
        <f t="shared" ref="O77:O80" si="43">N77/B77</f>
        <v>0.21552008246289603</v>
      </c>
    </row>
    <row r="78" spans="1:15" ht="15.6">
      <c r="A78" s="14" t="s">
        <v>69</v>
      </c>
      <c r="B78" s="22">
        <v>-243.57</v>
      </c>
      <c r="C78" s="23">
        <v>-286.55</v>
      </c>
      <c r="D78" s="23">
        <v>-221.69</v>
      </c>
      <c r="E78" s="23">
        <v>-260.47000000000003</v>
      </c>
      <c r="F78" s="23">
        <v>-285.06</v>
      </c>
      <c r="H78" s="39">
        <f t="shared" si="8"/>
        <v>-41.490000000000009</v>
      </c>
      <c r="I78" s="40">
        <f t="shared" si="40"/>
        <v>0.17034117502155441</v>
      </c>
      <c r="J78" s="43">
        <f t="shared" si="9"/>
        <v>-16.900000000000034</v>
      </c>
      <c r="K78" s="40">
        <f t="shared" si="41"/>
        <v>6.9384571170505546E-2</v>
      </c>
      <c r="L78" s="43">
        <f t="shared" si="10"/>
        <v>21.879999999999995</v>
      </c>
      <c r="M78" s="40">
        <f t="shared" si="42"/>
        <v>-8.9830438888204606E-2</v>
      </c>
      <c r="N78" s="43">
        <f t="shared" si="11"/>
        <v>-42.980000000000018</v>
      </c>
      <c r="O78" s="40">
        <f t="shared" si="43"/>
        <v>0.17645851295315523</v>
      </c>
    </row>
    <row r="79" spans="1:15" ht="15.6">
      <c r="A79" s="14" t="s">
        <v>72</v>
      </c>
      <c r="B79" s="22">
        <v>10.3</v>
      </c>
      <c r="C79" s="23">
        <v>12.47</v>
      </c>
      <c r="D79" s="23">
        <v>10.7</v>
      </c>
      <c r="E79" s="23">
        <v>12.37</v>
      </c>
      <c r="F79" s="23">
        <v>15.5</v>
      </c>
      <c r="H79" s="39">
        <f t="shared" si="8"/>
        <v>5.1999999999999993</v>
      </c>
      <c r="I79" s="40">
        <f t="shared" si="40"/>
        <v>0.50485436893203872</v>
      </c>
      <c r="J79" s="43">
        <f t="shared" si="9"/>
        <v>2.0699999999999985</v>
      </c>
      <c r="K79" s="40">
        <f t="shared" si="41"/>
        <v>0.2009708737864076</v>
      </c>
      <c r="L79" s="43">
        <f t="shared" si="10"/>
        <v>0.39999999999999858</v>
      </c>
      <c r="M79" s="40">
        <f t="shared" si="42"/>
        <v>3.8834951456310537E-2</v>
      </c>
      <c r="N79" s="43">
        <f t="shared" si="11"/>
        <v>2.17</v>
      </c>
      <c r="O79" s="40">
        <f t="shared" si="43"/>
        <v>0.2106796116504854</v>
      </c>
    </row>
    <row r="80" spans="1:15" ht="15.6">
      <c r="A80" s="14" t="s">
        <v>73</v>
      </c>
      <c r="B80" s="22">
        <v>10.24</v>
      </c>
      <c r="C80" s="23">
        <v>12.45</v>
      </c>
      <c r="D80" s="23">
        <v>10.7</v>
      </c>
      <c r="E80" s="23">
        <v>12.37</v>
      </c>
      <c r="F80" s="23">
        <v>15.46</v>
      </c>
      <c r="H80" s="39">
        <f t="shared" si="8"/>
        <v>5.2200000000000006</v>
      </c>
      <c r="I80" s="40">
        <f t="shared" si="40"/>
        <v>0.509765625</v>
      </c>
      <c r="J80" s="43">
        <f t="shared" si="9"/>
        <v>2.129999999999999</v>
      </c>
      <c r="K80" s="40">
        <f t="shared" si="41"/>
        <v>0.20800781249999989</v>
      </c>
      <c r="L80" s="43">
        <f t="shared" si="10"/>
        <v>0.45999999999999908</v>
      </c>
      <c r="M80" s="40">
        <f t="shared" si="42"/>
        <v>4.492187499999991E-2</v>
      </c>
      <c r="N80" s="43">
        <f t="shared" si="11"/>
        <v>2.2099999999999991</v>
      </c>
      <c r="O80" s="40">
        <f t="shared" si="43"/>
        <v>0.21582031249999992</v>
      </c>
    </row>
    <row r="81" spans="1:15" ht="15.6">
      <c r="A81" s="14" t="s">
        <v>74</v>
      </c>
      <c r="B81" s="20"/>
      <c r="C81" s="21"/>
      <c r="D81" s="21"/>
      <c r="E81" s="21"/>
      <c r="F81" s="21"/>
      <c r="H81" s="39">
        <f t="shared" si="8"/>
        <v>0</v>
      </c>
      <c r="I81" s="40">
        <v>0</v>
      </c>
      <c r="J81" s="43">
        <f t="shared" si="9"/>
        <v>0</v>
      </c>
      <c r="K81" s="40">
        <v>0</v>
      </c>
      <c r="L81" s="43">
        <f t="shared" si="10"/>
        <v>0</v>
      </c>
      <c r="M81" s="40"/>
      <c r="N81" s="43">
        <f t="shared" si="11"/>
        <v>0</v>
      </c>
      <c r="O81" s="40"/>
    </row>
    <row r="82" spans="1:15" ht="15.6">
      <c r="A82" s="14" t="s">
        <v>75</v>
      </c>
      <c r="B82" s="22">
        <v>0</v>
      </c>
      <c r="C82" s="23">
        <v>0</v>
      </c>
      <c r="D82" s="23">
        <v>5</v>
      </c>
      <c r="E82" s="23">
        <v>5.25</v>
      </c>
      <c r="F82" s="23">
        <v>6</v>
      </c>
      <c r="H82" s="39">
        <f t="shared" si="8"/>
        <v>6</v>
      </c>
      <c r="I82" s="40">
        <v>0</v>
      </c>
      <c r="J82" s="43">
        <f t="shared" si="9"/>
        <v>5.25</v>
      </c>
      <c r="K82" s="40">
        <v>0</v>
      </c>
      <c r="L82" s="43">
        <f t="shared" si="10"/>
        <v>5</v>
      </c>
      <c r="M82" s="40">
        <v>0</v>
      </c>
      <c r="N82" s="43">
        <f t="shared" si="11"/>
        <v>0</v>
      </c>
      <c r="O82" s="40">
        <v>0</v>
      </c>
    </row>
    <row r="83" spans="1:15" ht="15.6">
      <c r="A83" s="14" t="s">
        <v>76</v>
      </c>
      <c r="B83" s="22">
        <v>0</v>
      </c>
      <c r="C83" s="23">
        <v>0</v>
      </c>
      <c r="D83" s="23">
        <v>0</v>
      </c>
      <c r="E83" s="23">
        <v>0</v>
      </c>
      <c r="F83" s="23">
        <v>0</v>
      </c>
      <c r="H83" s="39">
        <f t="shared" si="8"/>
        <v>0</v>
      </c>
      <c r="I83" s="40">
        <v>0</v>
      </c>
      <c r="J83" s="43">
        <f t="shared" si="9"/>
        <v>0</v>
      </c>
      <c r="K83" s="40">
        <v>0</v>
      </c>
      <c r="L83" s="43">
        <f t="shared" si="10"/>
        <v>0</v>
      </c>
      <c r="M83" s="40">
        <v>0</v>
      </c>
      <c r="N83" s="43">
        <f t="shared" si="11"/>
        <v>0</v>
      </c>
      <c r="O83" s="40">
        <v>0</v>
      </c>
    </row>
    <row r="84" spans="1:15" ht="15.6">
      <c r="A84" s="14" t="s">
        <v>77</v>
      </c>
      <c r="B84" s="22">
        <v>0</v>
      </c>
      <c r="C84" s="23">
        <v>0</v>
      </c>
      <c r="D84" s="23">
        <v>0</v>
      </c>
      <c r="E84" s="23">
        <v>0</v>
      </c>
      <c r="F84" s="23">
        <v>0</v>
      </c>
      <c r="H84" s="39">
        <f t="shared" si="8"/>
        <v>0</v>
      </c>
      <c r="I84" s="40">
        <v>0</v>
      </c>
      <c r="J84" s="43">
        <f t="shared" si="9"/>
        <v>0</v>
      </c>
      <c r="K84" s="40">
        <v>0</v>
      </c>
      <c r="L84" s="43">
        <f t="shared" si="10"/>
        <v>0</v>
      </c>
      <c r="M84" s="40">
        <v>0</v>
      </c>
      <c r="N84" s="43">
        <f t="shared" si="11"/>
        <v>0</v>
      </c>
      <c r="O84" s="40">
        <v>0</v>
      </c>
    </row>
    <row r="85" spans="1:15" ht="15.6">
      <c r="A85" s="14" t="s">
        <v>78</v>
      </c>
      <c r="B85" s="22">
        <v>0</v>
      </c>
      <c r="C85" s="23">
        <v>0</v>
      </c>
      <c r="D85" s="23">
        <v>0</v>
      </c>
      <c r="E85" s="23">
        <v>0</v>
      </c>
      <c r="F85" s="23">
        <v>0</v>
      </c>
      <c r="H85" s="39">
        <f t="shared" si="8"/>
        <v>0</v>
      </c>
      <c r="I85" s="40">
        <v>0</v>
      </c>
      <c r="J85" s="43">
        <f t="shared" si="9"/>
        <v>0</v>
      </c>
      <c r="K85" s="40">
        <v>0</v>
      </c>
      <c r="L85" s="43">
        <f t="shared" si="10"/>
        <v>0</v>
      </c>
      <c r="M85" s="40">
        <v>0</v>
      </c>
      <c r="N85" s="43">
        <f t="shared" si="11"/>
        <v>0</v>
      </c>
      <c r="O85" s="40">
        <v>0</v>
      </c>
    </row>
    <row r="86" spans="1:15" ht="15.6">
      <c r="A86" s="14" t="s">
        <v>79</v>
      </c>
      <c r="B86" s="22">
        <v>0</v>
      </c>
      <c r="C86" s="23">
        <v>0</v>
      </c>
      <c r="D86" s="23">
        <v>0</v>
      </c>
      <c r="E86" s="23">
        <v>0</v>
      </c>
      <c r="F86" s="23">
        <v>2.75</v>
      </c>
      <c r="H86" s="39">
        <f t="shared" si="8"/>
        <v>2.75</v>
      </c>
      <c r="I86" s="40">
        <v>0</v>
      </c>
      <c r="J86" s="43">
        <f t="shared" si="9"/>
        <v>0</v>
      </c>
      <c r="K86" s="40">
        <v>0</v>
      </c>
      <c r="L86" s="43">
        <f t="shared" si="10"/>
        <v>0</v>
      </c>
      <c r="M86" s="40">
        <v>0</v>
      </c>
      <c r="N86" s="43">
        <f t="shared" si="11"/>
        <v>0</v>
      </c>
      <c r="O86" s="40">
        <v>0</v>
      </c>
    </row>
    <row r="87" spans="1:15" ht="15.6">
      <c r="A87" s="14" t="s">
        <v>80</v>
      </c>
      <c r="B87" s="22">
        <v>5.75</v>
      </c>
      <c r="C87" s="23">
        <v>10.15</v>
      </c>
      <c r="D87" s="23">
        <v>5.75</v>
      </c>
      <c r="E87" s="23">
        <v>6.25</v>
      </c>
      <c r="F87" s="23">
        <v>6.75</v>
      </c>
      <c r="H87" s="39">
        <f t="shared" si="8"/>
        <v>1</v>
      </c>
      <c r="I87" s="40">
        <f t="shared" ref="I87:I88" si="44">H87/B87</f>
        <v>0.17391304347826086</v>
      </c>
      <c r="J87" s="43">
        <f t="shared" si="9"/>
        <v>0.5</v>
      </c>
      <c r="K87" s="40">
        <f t="shared" ref="K87:K88" si="45">J87/B87</f>
        <v>8.6956521739130432E-2</v>
      </c>
      <c r="L87" s="43">
        <f t="shared" si="10"/>
        <v>0</v>
      </c>
      <c r="M87" s="40">
        <f t="shared" ref="M87:M88" si="46">L87/B87</f>
        <v>0</v>
      </c>
      <c r="N87" s="43">
        <f t="shared" si="11"/>
        <v>4.4000000000000004</v>
      </c>
      <c r="O87" s="40">
        <f t="shared" ref="O87:O88" si="47">N87/B87</f>
        <v>0.76521739130434785</v>
      </c>
    </row>
    <row r="88" spans="1:15" ht="15.6">
      <c r="A88" s="14" t="s">
        <v>81</v>
      </c>
      <c r="B88" s="22">
        <v>5.75</v>
      </c>
      <c r="C88" s="23">
        <v>10.15</v>
      </c>
      <c r="D88" s="23">
        <v>10.75</v>
      </c>
      <c r="E88" s="23">
        <v>11.5</v>
      </c>
      <c r="F88" s="23">
        <v>15.5</v>
      </c>
      <c r="H88" s="39">
        <f t="shared" si="8"/>
        <v>9.75</v>
      </c>
      <c r="I88" s="40">
        <f t="shared" si="44"/>
        <v>1.6956521739130435</v>
      </c>
      <c r="J88" s="43">
        <f t="shared" si="9"/>
        <v>5.75</v>
      </c>
      <c r="K88" s="40">
        <f t="shared" si="45"/>
        <v>1</v>
      </c>
      <c r="L88" s="43">
        <f t="shared" si="10"/>
        <v>5</v>
      </c>
      <c r="M88" s="40">
        <f t="shared" si="46"/>
        <v>0.86956521739130432</v>
      </c>
      <c r="N88" s="43">
        <f t="shared" si="11"/>
        <v>4.4000000000000004</v>
      </c>
      <c r="O88" s="40">
        <f t="shared" si="47"/>
        <v>0.76521739130434785</v>
      </c>
    </row>
    <row r="89" spans="1:15" ht="15.6">
      <c r="A89" s="14" t="s">
        <v>82</v>
      </c>
      <c r="B89" s="20"/>
      <c r="C89" s="21"/>
      <c r="D89" s="21"/>
      <c r="E89" s="21"/>
      <c r="F89" s="21"/>
      <c r="H89" s="39">
        <f t="shared" si="8"/>
        <v>0</v>
      </c>
      <c r="I89" s="40">
        <v>0</v>
      </c>
      <c r="J89" s="43">
        <f t="shared" si="9"/>
        <v>0</v>
      </c>
      <c r="K89" s="40">
        <v>0</v>
      </c>
      <c r="L89" s="43">
        <f t="shared" si="10"/>
        <v>0</v>
      </c>
      <c r="M89" s="40"/>
      <c r="N89" s="43">
        <f t="shared" si="11"/>
        <v>0</v>
      </c>
      <c r="O89" s="40"/>
    </row>
    <row r="90" spans="1:15" ht="15.6">
      <c r="A90" s="14" t="s">
        <v>75</v>
      </c>
      <c r="B90" s="22">
        <v>0</v>
      </c>
      <c r="C90" s="23">
        <v>0</v>
      </c>
      <c r="D90" s="23">
        <v>5</v>
      </c>
      <c r="E90" s="23">
        <v>5.25</v>
      </c>
      <c r="F90" s="23">
        <v>6</v>
      </c>
      <c r="H90" s="39">
        <f t="shared" si="8"/>
        <v>6</v>
      </c>
      <c r="I90" s="40">
        <v>0</v>
      </c>
      <c r="J90" s="43">
        <f t="shared" si="9"/>
        <v>5.25</v>
      </c>
      <c r="K90" s="40">
        <v>0</v>
      </c>
      <c r="L90" s="43">
        <f t="shared" si="10"/>
        <v>5</v>
      </c>
      <c r="M90" s="40">
        <v>0</v>
      </c>
      <c r="N90" s="43">
        <f t="shared" si="11"/>
        <v>0</v>
      </c>
      <c r="O90" s="40">
        <v>0</v>
      </c>
    </row>
    <row r="91" spans="1:15" ht="15.6">
      <c r="A91" s="14" t="s">
        <v>76</v>
      </c>
      <c r="B91" s="22">
        <v>0</v>
      </c>
      <c r="C91" s="23">
        <v>0</v>
      </c>
      <c r="D91" s="23">
        <v>0</v>
      </c>
      <c r="E91" s="23">
        <v>0</v>
      </c>
      <c r="F91" s="23">
        <v>0</v>
      </c>
      <c r="H91" s="39">
        <f t="shared" si="8"/>
        <v>0</v>
      </c>
      <c r="I91" s="40">
        <v>0</v>
      </c>
      <c r="J91" s="43">
        <f t="shared" si="9"/>
        <v>0</v>
      </c>
      <c r="K91" s="40">
        <v>0</v>
      </c>
      <c r="L91" s="43">
        <f t="shared" si="10"/>
        <v>0</v>
      </c>
      <c r="M91" s="40">
        <v>0</v>
      </c>
      <c r="N91" s="43">
        <f t="shared" si="11"/>
        <v>0</v>
      </c>
      <c r="O91" s="40">
        <v>0</v>
      </c>
    </row>
    <row r="92" spans="1:15" ht="15.6">
      <c r="A92" s="14" t="s">
        <v>77</v>
      </c>
      <c r="B92" s="22">
        <v>0</v>
      </c>
      <c r="C92" s="23">
        <v>0</v>
      </c>
      <c r="D92" s="23">
        <v>0</v>
      </c>
      <c r="E92" s="23">
        <v>0</v>
      </c>
      <c r="F92" s="23">
        <v>0</v>
      </c>
      <c r="H92" s="39">
        <f t="shared" si="8"/>
        <v>0</v>
      </c>
      <c r="I92" s="40">
        <v>0</v>
      </c>
      <c r="J92" s="43">
        <f t="shared" si="9"/>
        <v>0</v>
      </c>
      <c r="K92" s="40">
        <v>0</v>
      </c>
      <c r="L92" s="43">
        <f t="shared" si="10"/>
        <v>0</v>
      </c>
      <c r="M92" s="40">
        <v>0</v>
      </c>
      <c r="N92" s="43">
        <f t="shared" si="11"/>
        <v>0</v>
      </c>
      <c r="O92" s="40">
        <v>0</v>
      </c>
    </row>
    <row r="93" spans="1:15" ht="15.6">
      <c r="A93" s="14" t="s">
        <v>78</v>
      </c>
      <c r="B93" s="22">
        <v>0</v>
      </c>
      <c r="C93" s="23">
        <v>0</v>
      </c>
      <c r="D93" s="23">
        <v>0</v>
      </c>
      <c r="E93" s="23">
        <v>0</v>
      </c>
      <c r="F93" s="23">
        <v>0</v>
      </c>
      <c r="H93" s="39">
        <f t="shared" si="8"/>
        <v>0</v>
      </c>
      <c r="I93" s="40">
        <v>0</v>
      </c>
      <c r="J93" s="43">
        <f t="shared" si="9"/>
        <v>0</v>
      </c>
      <c r="K93" s="40">
        <v>0</v>
      </c>
      <c r="L93" s="43">
        <f t="shared" si="10"/>
        <v>0</v>
      </c>
      <c r="M93" s="40">
        <v>0</v>
      </c>
      <c r="N93" s="43">
        <f t="shared" si="11"/>
        <v>0</v>
      </c>
      <c r="O93" s="40">
        <v>0</v>
      </c>
    </row>
    <row r="94" spans="1:15" ht="15.6">
      <c r="A94" s="14" t="s">
        <v>79</v>
      </c>
      <c r="B94" s="22">
        <v>0</v>
      </c>
      <c r="C94" s="23">
        <v>0</v>
      </c>
      <c r="D94" s="23">
        <v>0</v>
      </c>
      <c r="E94" s="23">
        <v>0</v>
      </c>
      <c r="F94" s="23">
        <v>2.75</v>
      </c>
      <c r="H94" s="39">
        <f t="shared" si="8"/>
        <v>2.75</v>
      </c>
      <c r="I94" s="40">
        <v>0</v>
      </c>
      <c r="J94" s="43">
        <f t="shared" si="9"/>
        <v>0</v>
      </c>
      <c r="K94" s="40">
        <v>0</v>
      </c>
      <c r="L94" s="43">
        <f t="shared" si="10"/>
        <v>0</v>
      </c>
      <c r="M94" s="40">
        <v>0</v>
      </c>
      <c r="N94" s="43">
        <f t="shared" si="11"/>
        <v>0</v>
      </c>
      <c r="O94" s="40">
        <v>0</v>
      </c>
    </row>
    <row r="95" spans="1:15" ht="15.6">
      <c r="A95" s="14" t="s">
        <v>80</v>
      </c>
      <c r="B95" s="22">
        <v>5.75</v>
      </c>
      <c r="C95" s="23">
        <v>10.15</v>
      </c>
      <c r="D95" s="23">
        <v>5.75</v>
      </c>
      <c r="E95" s="23">
        <v>6.25</v>
      </c>
      <c r="F95" s="23">
        <v>6.75</v>
      </c>
      <c r="H95" s="39">
        <f t="shared" si="8"/>
        <v>1</v>
      </c>
      <c r="I95" s="40">
        <f t="shared" ref="I95:I97" si="48">H95/B95</f>
        <v>0.17391304347826086</v>
      </c>
      <c r="J95" s="43">
        <f t="shared" si="9"/>
        <v>0.5</v>
      </c>
      <c r="K95" s="40">
        <f>J95/D95</f>
        <v>8.6956521739130432E-2</v>
      </c>
      <c r="L95" s="43">
        <f t="shared" si="10"/>
        <v>0</v>
      </c>
      <c r="M95" s="40">
        <f t="shared" ref="M95:M97" si="49">L95/B95</f>
        <v>0</v>
      </c>
      <c r="N95" s="43">
        <f t="shared" si="11"/>
        <v>4.4000000000000004</v>
      </c>
      <c r="O95" s="40">
        <f t="shared" ref="O95:O97" si="50">N95/B95</f>
        <v>0.76521739130434785</v>
      </c>
    </row>
    <row r="96" spans="1:15" ht="15.6">
      <c r="A96" s="14" t="s">
        <v>83</v>
      </c>
      <c r="B96" s="22">
        <v>575</v>
      </c>
      <c r="C96" s="16">
        <v>1015</v>
      </c>
      <c r="D96" s="16">
        <v>1075</v>
      </c>
      <c r="E96" s="16">
        <v>1150</v>
      </c>
      <c r="F96" s="16">
        <v>1550</v>
      </c>
      <c r="H96" s="39">
        <f t="shared" si="8"/>
        <v>975</v>
      </c>
      <c r="I96" s="40">
        <f t="shared" si="48"/>
        <v>1.6956521739130435</v>
      </c>
      <c r="J96" s="39">
        <f t="shared" si="9"/>
        <v>575</v>
      </c>
      <c r="K96" s="40">
        <f t="shared" ref="K96:K97" si="51">J96/B96</f>
        <v>1</v>
      </c>
      <c r="L96" s="39">
        <f t="shared" si="10"/>
        <v>500</v>
      </c>
      <c r="M96" s="40">
        <f t="shared" si="49"/>
        <v>0.86956521739130432</v>
      </c>
      <c r="N96" s="39">
        <f t="shared" si="11"/>
        <v>440</v>
      </c>
      <c r="O96" s="40">
        <f t="shared" si="50"/>
        <v>0.76521739130434785</v>
      </c>
    </row>
    <row r="97" spans="1:15" ht="15.6">
      <c r="A97" s="14" t="s">
        <v>84</v>
      </c>
      <c r="B97" s="15">
        <v>7048.71</v>
      </c>
      <c r="C97" s="16">
        <v>12476.61</v>
      </c>
      <c r="D97" s="16">
        <v>13230.27</v>
      </c>
      <c r="E97" s="16">
        <v>14171.55</v>
      </c>
      <c r="F97" s="16">
        <v>19255.03</v>
      </c>
      <c r="H97" s="39">
        <f t="shared" si="8"/>
        <v>12206.32</v>
      </c>
      <c r="I97" s="40">
        <f t="shared" si="48"/>
        <v>1.7317097738451432</v>
      </c>
      <c r="J97" s="39">
        <f t="shared" si="9"/>
        <v>7122.8399999999992</v>
      </c>
      <c r="K97" s="40">
        <f t="shared" si="51"/>
        <v>1.0105168179709478</v>
      </c>
      <c r="L97" s="39">
        <f t="shared" si="10"/>
        <v>6181.56</v>
      </c>
      <c r="M97" s="40">
        <f t="shared" si="49"/>
        <v>0.87697748949807841</v>
      </c>
      <c r="N97" s="39">
        <f t="shared" si="11"/>
        <v>5427.9000000000005</v>
      </c>
      <c r="O97" s="40">
        <f t="shared" si="50"/>
        <v>0.77005579744378772</v>
      </c>
    </row>
    <row r="98" spans="1:15" ht="15.6">
      <c r="A98" s="14" t="s">
        <v>50</v>
      </c>
      <c r="B98" s="22">
        <v>0</v>
      </c>
      <c r="C98" s="23">
        <v>0</v>
      </c>
      <c r="D98" s="23">
        <v>0</v>
      </c>
      <c r="E98" s="23">
        <v>0</v>
      </c>
      <c r="F98" s="23">
        <v>0</v>
      </c>
      <c r="H98" s="39">
        <f t="shared" si="8"/>
        <v>0</v>
      </c>
      <c r="I98" s="40">
        <v>0</v>
      </c>
      <c r="J98" s="43">
        <f t="shared" si="9"/>
        <v>0</v>
      </c>
      <c r="K98" s="40">
        <v>0</v>
      </c>
      <c r="L98" s="43">
        <f t="shared" si="10"/>
        <v>0</v>
      </c>
      <c r="M98" s="40">
        <v>0</v>
      </c>
      <c r="N98" s="43">
        <f t="shared" si="11"/>
        <v>0</v>
      </c>
      <c r="O98" s="40">
        <v>0</v>
      </c>
    </row>
    <row r="99" spans="1:15" ht="15.6">
      <c r="A99" s="14" t="s">
        <v>85</v>
      </c>
      <c r="B99" s="15">
        <v>1223.1099999999999</v>
      </c>
      <c r="C99" s="16">
        <v>1227.93</v>
      </c>
      <c r="D99" s="16">
        <v>1230.1199999999999</v>
      </c>
      <c r="E99" s="16">
        <v>1231.6600000000001</v>
      </c>
      <c r="F99" s="16">
        <v>1238.1500000000001</v>
      </c>
      <c r="H99" s="39">
        <f t="shared" si="8"/>
        <v>15.040000000000191</v>
      </c>
      <c r="I99" s="40">
        <f t="shared" ref="I99:I100" si="52">H99/B99</f>
        <v>1.22965227984402E-2</v>
      </c>
      <c r="J99" s="39">
        <f t="shared" si="9"/>
        <v>8.5500000000001819</v>
      </c>
      <c r="K99" s="40">
        <f t="shared" ref="K99:K100" si="53">J99/B99</f>
        <v>6.9903769898048279E-3</v>
      </c>
      <c r="L99" s="39">
        <f t="shared" si="10"/>
        <v>7.0099999999999909</v>
      </c>
      <c r="M99" s="40">
        <f t="shared" ref="M99:M100" si="54">L99/B99</f>
        <v>5.7312915436878052E-3</v>
      </c>
      <c r="N99" s="39">
        <f t="shared" si="11"/>
        <v>4.8200000000001637</v>
      </c>
      <c r="O99" s="40">
        <f t="shared" ref="O99:O100" si="55">N99/B99</f>
        <v>3.9407739287555203E-3</v>
      </c>
    </row>
    <row r="100" spans="1:15" ht="15.6">
      <c r="A100" s="14" t="s">
        <v>86</v>
      </c>
      <c r="B100" s="15">
        <v>1230.05</v>
      </c>
      <c r="C100" s="16">
        <v>1229.25</v>
      </c>
      <c r="D100" s="16">
        <v>1230.25</v>
      </c>
      <c r="E100" s="16">
        <v>1232.2</v>
      </c>
      <c r="F100" s="16">
        <v>1241.43</v>
      </c>
      <c r="H100" s="39">
        <f t="shared" si="8"/>
        <v>11.380000000000109</v>
      </c>
      <c r="I100" s="40">
        <f t="shared" si="52"/>
        <v>9.2516564367303034E-3</v>
      </c>
      <c r="J100" s="39">
        <f t="shared" si="9"/>
        <v>2.1500000000000909</v>
      </c>
      <c r="K100" s="40">
        <f t="shared" si="53"/>
        <v>1.7478964269745873E-3</v>
      </c>
      <c r="L100" s="39">
        <f t="shared" si="10"/>
        <v>0.20000000000004547</v>
      </c>
      <c r="M100" s="40">
        <f t="shared" si="54"/>
        <v>1.6259501646278239E-4</v>
      </c>
      <c r="N100" s="39">
        <f t="shared" si="11"/>
        <v>-0.79999999999995453</v>
      </c>
      <c r="O100" s="40">
        <f t="shared" si="55"/>
        <v>-6.503800658509447E-4</v>
      </c>
    </row>
    <row r="101" spans="1:15" ht="15.6">
      <c r="A101" s="14" t="s">
        <v>87</v>
      </c>
      <c r="B101" s="22">
        <v>0</v>
      </c>
      <c r="C101" s="23">
        <v>0</v>
      </c>
      <c r="D101" s="16">
        <v>6152.68</v>
      </c>
      <c r="E101" s="16">
        <v>6469.48</v>
      </c>
      <c r="F101" s="16">
        <v>7448.41</v>
      </c>
      <c r="H101" s="39">
        <f t="shared" si="8"/>
        <v>7448.41</v>
      </c>
      <c r="I101" s="40">
        <v>0</v>
      </c>
      <c r="J101" s="39">
        <f t="shared" si="9"/>
        <v>6469.48</v>
      </c>
      <c r="K101" s="40">
        <v>0</v>
      </c>
      <c r="L101" s="39">
        <f t="shared" si="10"/>
        <v>6152.68</v>
      </c>
      <c r="M101" s="40">
        <v>0</v>
      </c>
      <c r="N101" s="43">
        <f t="shared" si="11"/>
        <v>0</v>
      </c>
      <c r="O101" s="40">
        <v>0</v>
      </c>
    </row>
    <row r="102" spans="1:15" ht="15.6">
      <c r="A102" s="14" t="s">
        <v>88</v>
      </c>
      <c r="B102" s="15">
        <v>7048.71</v>
      </c>
      <c r="C102" s="16">
        <v>12476.61</v>
      </c>
      <c r="D102" s="16">
        <v>7077.59</v>
      </c>
      <c r="E102" s="16">
        <v>7702.07</v>
      </c>
      <c r="F102" s="16">
        <v>8388.91</v>
      </c>
      <c r="H102" s="39">
        <f t="shared" si="8"/>
        <v>1340.1999999999998</v>
      </c>
      <c r="I102" s="40">
        <f>H102/B102</f>
        <v>0.19013408127160852</v>
      </c>
      <c r="J102" s="39">
        <f t="shared" si="9"/>
        <v>653.35999999999967</v>
      </c>
      <c r="K102" s="40">
        <f>J102/B102</f>
        <v>9.2692137994044257E-2</v>
      </c>
      <c r="L102" s="39">
        <f t="shared" si="10"/>
        <v>28.880000000000109</v>
      </c>
      <c r="M102" s="40">
        <f>L102/B102</f>
        <v>4.0972036017938186E-3</v>
      </c>
      <c r="N102" s="39">
        <f t="shared" si="11"/>
        <v>5427.9000000000005</v>
      </c>
      <c r="O102" s="40">
        <f>N102/B102</f>
        <v>0.77005579744378772</v>
      </c>
    </row>
    <row r="103" spans="1:15" ht="15.6">
      <c r="A103" s="14" t="s">
        <v>89</v>
      </c>
      <c r="B103" s="22">
        <v>0</v>
      </c>
      <c r="C103" s="23">
        <v>0</v>
      </c>
      <c r="D103" s="23">
        <v>0</v>
      </c>
      <c r="E103" s="23">
        <v>0</v>
      </c>
      <c r="F103" s="16">
        <v>3417.7</v>
      </c>
      <c r="H103" s="39">
        <f t="shared" si="8"/>
        <v>3417.7</v>
      </c>
      <c r="I103" s="40">
        <v>0</v>
      </c>
      <c r="J103" s="43">
        <f t="shared" si="9"/>
        <v>0</v>
      </c>
      <c r="K103" s="40">
        <v>0</v>
      </c>
      <c r="L103" s="43">
        <f t="shared" si="10"/>
        <v>0</v>
      </c>
      <c r="M103" s="40">
        <v>0</v>
      </c>
      <c r="N103" s="43">
        <f t="shared" si="11"/>
        <v>0</v>
      </c>
      <c r="O103" s="40">
        <v>0</v>
      </c>
    </row>
    <row r="104" spans="1:15" ht="15.6">
      <c r="A104" s="14" t="s">
        <v>90</v>
      </c>
      <c r="B104" s="22">
        <v>0</v>
      </c>
      <c r="C104" s="23">
        <v>0</v>
      </c>
      <c r="D104" s="23">
        <v>0</v>
      </c>
      <c r="E104" s="23">
        <v>0</v>
      </c>
      <c r="F104" s="23">
        <v>0</v>
      </c>
      <c r="H104" s="39">
        <f t="shared" si="8"/>
        <v>0</v>
      </c>
      <c r="I104" s="40">
        <v>0</v>
      </c>
      <c r="J104" s="43">
        <f t="shared" si="9"/>
        <v>0</v>
      </c>
      <c r="K104" s="40">
        <v>0</v>
      </c>
      <c r="L104" s="43">
        <f t="shared" si="10"/>
        <v>0</v>
      </c>
      <c r="M104" s="40">
        <v>0</v>
      </c>
      <c r="N104" s="43">
        <f t="shared" si="11"/>
        <v>0</v>
      </c>
      <c r="O104" s="40">
        <v>0</v>
      </c>
    </row>
    <row r="105" spans="1:15" ht="15.6">
      <c r="A105" s="20" t="s">
        <v>91</v>
      </c>
      <c r="B105" s="22">
        <v>0</v>
      </c>
      <c r="C105" s="22">
        <v>0</v>
      </c>
      <c r="D105" s="22">
        <v>0</v>
      </c>
      <c r="E105" s="22">
        <v>0</v>
      </c>
      <c r="F105" s="22">
        <v>0</v>
      </c>
      <c r="H105" s="39">
        <f t="shared" si="8"/>
        <v>0</v>
      </c>
      <c r="I105" s="44" t="s">
        <v>260</v>
      </c>
      <c r="J105" s="43">
        <f t="shared" si="9"/>
        <v>0</v>
      </c>
      <c r="K105" s="40">
        <v>0</v>
      </c>
      <c r="L105" s="43">
        <f t="shared" si="10"/>
        <v>0</v>
      </c>
      <c r="M105" s="40">
        <v>0</v>
      </c>
      <c r="N105" s="43">
        <f t="shared" si="11"/>
        <v>0</v>
      </c>
      <c r="O105" s="40">
        <v>0</v>
      </c>
    </row>
    <row r="106" spans="1:15" ht="13.2">
      <c r="I106" s="45"/>
      <c r="M106" s="46"/>
      <c r="O106" s="46"/>
    </row>
    <row r="107" spans="1:15" ht="13.2">
      <c r="I107" s="45"/>
      <c r="M107" s="46"/>
      <c r="O107" s="46"/>
    </row>
    <row r="108" spans="1:15" ht="13.2">
      <c r="I108" s="45"/>
      <c r="M108" s="46"/>
      <c r="O108" s="46"/>
    </row>
    <row r="109" spans="1:15" ht="13.2">
      <c r="I109" s="45"/>
      <c r="M109" s="46"/>
      <c r="O109" s="46"/>
    </row>
    <row r="110" spans="1:15" ht="13.2">
      <c r="I110" s="45"/>
      <c r="M110" s="46"/>
      <c r="O110" s="46"/>
    </row>
    <row r="111" spans="1:15" ht="13.2">
      <c r="I111" s="45"/>
      <c r="M111" s="46"/>
      <c r="O111" s="46"/>
    </row>
    <row r="112" spans="1:15" ht="13.2">
      <c r="I112" s="45"/>
      <c r="M112" s="46"/>
      <c r="O112" s="46"/>
    </row>
    <row r="113" spans="9:15" ht="13.2">
      <c r="I113" s="45"/>
      <c r="M113" s="46"/>
      <c r="O113" s="46"/>
    </row>
    <row r="114" spans="9:15" ht="13.2">
      <c r="I114" s="45"/>
      <c r="M114" s="46"/>
      <c r="O114" s="46"/>
    </row>
    <row r="115" spans="9:15" ht="13.2">
      <c r="I115" s="45"/>
      <c r="M115" s="46"/>
      <c r="O115" s="46"/>
    </row>
    <row r="116" spans="9:15" ht="13.2">
      <c r="I116" s="45"/>
      <c r="M116" s="46"/>
      <c r="O116" s="46"/>
    </row>
    <row r="117" spans="9:15" ht="13.2">
      <c r="I117" s="45"/>
      <c r="M117" s="46"/>
      <c r="O117" s="46"/>
    </row>
    <row r="118" spans="9:15" ht="13.2">
      <c r="I118" s="45"/>
      <c r="M118" s="46"/>
      <c r="O118" s="46"/>
    </row>
    <row r="119" spans="9:15" ht="13.2">
      <c r="I119" s="45"/>
      <c r="M119" s="46"/>
      <c r="O119" s="46"/>
    </row>
    <row r="120" spans="9:15" ht="13.2">
      <c r="I120" s="45"/>
      <c r="M120" s="46"/>
      <c r="O120" s="46"/>
    </row>
    <row r="121" spans="9:15" ht="13.2">
      <c r="I121" s="45"/>
      <c r="M121" s="46"/>
      <c r="O121" s="46"/>
    </row>
    <row r="122" spans="9:15" ht="13.2">
      <c r="I122" s="45"/>
      <c r="M122" s="46"/>
      <c r="O122" s="46"/>
    </row>
    <row r="123" spans="9:15" ht="13.2">
      <c r="I123" s="45"/>
      <c r="M123" s="46"/>
      <c r="O123" s="46"/>
    </row>
    <row r="124" spans="9:15" ht="13.2">
      <c r="I124" s="45"/>
      <c r="M124" s="46"/>
      <c r="O124" s="46"/>
    </row>
    <row r="125" spans="9:15" ht="13.2">
      <c r="I125" s="45"/>
      <c r="M125" s="46"/>
      <c r="O125" s="46"/>
    </row>
    <row r="126" spans="9:15" ht="13.2">
      <c r="I126" s="45"/>
      <c r="M126" s="46"/>
      <c r="O126" s="46"/>
    </row>
    <row r="127" spans="9:15" ht="13.2">
      <c r="I127" s="45"/>
      <c r="M127" s="46"/>
      <c r="O127" s="46"/>
    </row>
    <row r="128" spans="9:15" ht="13.2">
      <c r="I128" s="45"/>
      <c r="M128" s="46"/>
      <c r="O128" s="46"/>
    </row>
    <row r="129" spans="9:15" ht="13.2">
      <c r="I129" s="45"/>
      <c r="M129" s="46"/>
      <c r="O129" s="46"/>
    </row>
    <row r="130" spans="9:15" ht="13.2">
      <c r="I130" s="45"/>
      <c r="M130" s="46"/>
      <c r="O130" s="46"/>
    </row>
    <row r="131" spans="9:15" ht="13.2">
      <c r="I131" s="45"/>
      <c r="M131" s="46"/>
      <c r="O131" s="46"/>
    </row>
    <row r="132" spans="9:15" ht="13.2">
      <c r="I132" s="45"/>
      <c r="M132" s="46"/>
      <c r="O132" s="46"/>
    </row>
    <row r="133" spans="9:15" ht="13.2">
      <c r="I133" s="45"/>
      <c r="M133" s="46"/>
      <c r="O133" s="46"/>
    </row>
    <row r="134" spans="9:15" ht="13.2">
      <c r="I134" s="45"/>
      <c r="M134" s="46"/>
      <c r="O134" s="46"/>
    </row>
    <row r="135" spans="9:15" ht="13.2">
      <c r="I135" s="45"/>
      <c r="M135" s="46"/>
      <c r="O135" s="46"/>
    </row>
    <row r="136" spans="9:15" ht="13.2">
      <c r="I136" s="45"/>
      <c r="M136" s="46"/>
      <c r="O136" s="46"/>
    </row>
    <row r="137" spans="9:15" ht="13.2">
      <c r="I137" s="45"/>
      <c r="M137" s="46"/>
      <c r="O137" s="46"/>
    </row>
    <row r="138" spans="9:15" ht="13.2">
      <c r="I138" s="45"/>
      <c r="M138" s="46"/>
      <c r="O138" s="46"/>
    </row>
    <row r="139" spans="9:15" ht="13.2">
      <c r="I139" s="45"/>
      <c r="M139" s="46"/>
      <c r="O139" s="46"/>
    </row>
    <row r="140" spans="9:15" ht="13.2">
      <c r="I140" s="45"/>
      <c r="M140" s="46"/>
      <c r="O140" s="46"/>
    </row>
    <row r="141" spans="9:15" ht="13.2">
      <c r="I141" s="45"/>
      <c r="M141" s="46"/>
      <c r="O141" s="46"/>
    </row>
    <row r="142" spans="9:15" ht="13.2">
      <c r="I142" s="45"/>
      <c r="M142" s="46"/>
      <c r="O142" s="46"/>
    </row>
    <row r="143" spans="9:15" ht="13.2">
      <c r="I143" s="45"/>
      <c r="M143" s="46"/>
      <c r="O143" s="46"/>
    </row>
    <row r="144" spans="9:15" ht="13.2">
      <c r="I144" s="45"/>
      <c r="M144" s="46"/>
      <c r="O144" s="46"/>
    </row>
    <row r="145" spans="9:15" ht="13.2">
      <c r="I145" s="45"/>
      <c r="M145" s="46"/>
      <c r="O145" s="46"/>
    </row>
    <row r="146" spans="9:15" ht="13.2">
      <c r="I146" s="45"/>
      <c r="M146" s="46"/>
      <c r="O146" s="46"/>
    </row>
    <row r="147" spans="9:15" ht="13.2">
      <c r="I147" s="45"/>
      <c r="M147" s="46"/>
      <c r="O147" s="46"/>
    </row>
    <row r="148" spans="9:15" ht="13.2">
      <c r="I148" s="45"/>
      <c r="M148" s="46"/>
      <c r="O148" s="46"/>
    </row>
    <row r="149" spans="9:15" ht="13.2">
      <c r="I149" s="45"/>
      <c r="M149" s="46"/>
      <c r="O149" s="46"/>
    </row>
    <row r="150" spans="9:15" ht="13.2">
      <c r="I150" s="45"/>
      <c r="M150" s="46"/>
      <c r="O150" s="46"/>
    </row>
    <row r="151" spans="9:15" ht="13.2">
      <c r="I151" s="45"/>
      <c r="M151" s="46"/>
      <c r="O151" s="46"/>
    </row>
    <row r="152" spans="9:15" ht="13.2">
      <c r="I152" s="45"/>
      <c r="M152" s="46"/>
      <c r="O152" s="46"/>
    </row>
    <row r="153" spans="9:15" ht="13.2">
      <c r="I153" s="45"/>
      <c r="M153" s="46"/>
      <c r="O153" s="46"/>
    </row>
    <row r="154" spans="9:15" ht="13.2">
      <c r="I154" s="45"/>
      <c r="M154" s="46"/>
      <c r="O154" s="46"/>
    </row>
    <row r="155" spans="9:15" ht="13.2">
      <c r="I155" s="45"/>
      <c r="M155" s="46"/>
      <c r="O155" s="46"/>
    </row>
    <row r="156" spans="9:15" ht="13.2">
      <c r="I156" s="45"/>
      <c r="M156" s="46"/>
      <c r="O156" s="46"/>
    </row>
    <row r="157" spans="9:15" ht="13.2">
      <c r="I157" s="45"/>
      <c r="M157" s="46"/>
      <c r="O157" s="46"/>
    </row>
    <row r="158" spans="9:15" ht="13.2">
      <c r="I158" s="45"/>
      <c r="M158" s="46"/>
      <c r="O158" s="46"/>
    </row>
    <row r="159" spans="9:15" ht="13.2">
      <c r="I159" s="45"/>
      <c r="M159" s="46"/>
      <c r="O159" s="46"/>
    </row>
    <row r="160" spans="9:15" ht="13.2">
      <c r="I160" s="45"/>
      <c r="M160" s="46"/>
      <c r="O160" s="46"/>
    </row>
    <row r="161" spans="9:15" ht="13.2">
      <c r="I161" s="45"/>
      <c r="M161" s="46"/>
      <c r="O161" s="46"/>
    </row>
    <row r="162" spans="9:15" ht="13.2">
      <c r="I162" s="45"/>
      <c r="M162" s="46"/>
      <c r="O162" s="46"/>
    </row>
    <row r="163" spans="9:15" ht="13.2">
      <c r="I163" s="45"/>
      <c r="M163" s="46"/>
      <c r="O163" s="46"/>
    </row>
    <row r="164" spans="9:15" ht="13.2">
      <c r="I164" s="45"/>
      <c r="M164" s="46"/>
      <c r="O164" s="46"/>
    </row>
    <row r="165" spans="9:15" ht="13.2">
      <c r="I165" s="45"/>
      <c r="M165" s="46"/>
      <c r="O165" s="46"/>
    </row>
    <row r="166" spans="9:15" ht="13.2">
      <c r="I166" s="45"/>
      <c r="M166" s="46"/>
      <c r="O166" s="46"/>
    </row>
    <row r="167" spans="9:15" ht="13.2">
      <c r="I167" s="45"/>
      <c r="M167" s="46"/>
      <c r="O167" s="46"/>
    </row>
    <row r="168" spans="9:15" ht="13.2">
      <c r="I168" s="45"/>
      <c r="M168" s="46"/>
      <c r="O168" s="46"/>
    </row>
    <row r="169" spans="9:15" ht="13.2">
      <c r="I169" s="45"/>
      <c r="M169" s="46"/>
      <c r="O169" s="46"/>
    </row>
    <row r="170" spans="9:15" ht="13.2">
      <c r="I170" s="45"/>
      <c r="M170" s="46"/>
      <c r="O170" s="46"/>
    </row>
    <row r="171" spans="9:15" ht="13.2">
      <c r="I171" s="45"/>
      <c r="M171" s="46"/>
      <c r="O171" s="46"/>
    </row>
    <row r="172" spans="9:15" ht="13.2">
      <c r="I172" s="45"/>
      <c r="M172" s="46"/>
      <c r="O172" s="46"/>
    </row>
    <row r="173" spans="9:15" ht="13.2">
      <c r="I173" s="45"/>
      <c r="M173" s="46"/>
      <c r="O173" s="46"/>
    </row>
    <row r="174" spans="9:15" ht="13.2">
      <c r="I174" s="45"/>
      <c r="M174" s="46"/>
      <c r="O174" s="46"/>
    </row>
    <row r="175" spans="9:15" ht="13.2">
      <c r="I175" s="45"/>
      <c r="M175" s="46"/>
      <c r="O175" s="46"/>
    </row>
    <row r="176" spans="9:15" ht="13.2">
      <c r="I176" s="45"/>
      <c r="M176" s="46"/>
      <c r="O176" s="46"/>
    </row>
    <row r="177" spans="9:15" ht="13.2">
      <c r="I177" s="45"/>
      <c r="M177" s="46"/>
      <c r="O177" s="46"/>
    </row>
    <row r="178" spans="9:15" ht="13.2">
      <c r="I178" s="45"/>
      <c r="M178" s="46"/>
      <c r="O178" s="46"/>
    </row>
    <row r="179" spans="9:15" ht="13.2">
      <c r="I179" s="45"/>
      <c r="M179" s="46"/>
      <c r="O179" s="46"/>
    </row>
    <row r="180" spans="9:15" ht="13.2">
      <c r="I180" s="45"/>
      <c r="M180" s="46"/>
      <c r="O180" s="46"/>
    </row>
    <row r="181" spans="9:15" ht="13.2">
      <c r="I181" s="45"/>
      <c r="M181" s="46"/>
      <c r="O181" s="46"/>
    </row>
    <row r="182" spans="9:15" ht="13.2">
      <c r="I182" s="45"/>
      <c r="M182" s="46"/>
      <c r="O182" s="46"/>
    </row>
    <row r="183" spans="9:15" ht="13.2">
      <c r="I183" s="45"/>
      <c r="M183" s="46"/>
      <c r="O183" s="46"/>
    </row>
    <row r="184" spans="9:15" ht="13.2">
      <c r="I184" s="45"/>
      <c r="M184" s="46"/>
      <c r="O184" s="46"/>
    </row>
    <row r="185" spans="9:15" ht="13.2">
      <c r="I185" s="45"/>
      <c r="M185" s="46"/>
      <c r="O185" s="46"/>
    </row>
    <row r="186" spans="9:15" ht="13.2">
      <c r="I186" s="45"/>
      <c r="M186" s="46"/>
      <c r="O186" s="46"/>
    </row>
    <row r="187" spans="9:15" ht="13.2">
      <c r="I187" s="45"/>
      <c r="M187" s="46"/>
      <c r="O187" s="46"/>
    </row>
    <row r="188" spans="9:15" ht="13.2">
      <c r="I188" s="45"/>
      <c r="M188" s="46"/>
      <c r="O188" s="46"/>
    </row>
    <row r="189" spans="9:15" ht="13.2">
      <c r="I189" s="45"/>
      <c r="M189" s="46"/>
      <c r="O189" s="46"/>
    </row>
    <row r="190" spans="9:15" ht="13.2">
      <c r="I190" s="45"/>
      <c r="M190" s="46"/>
      <c r="O190" s="46"/>
    </row>
    <row r="191" spans="9:15" ht="13.2">
      <c r="I191" s="45"/>
      <c r="M191" s="46"/>
      <c r="O191" s="46"/>
    </row>
    <row r="192" spans="9:15" ht="13.2">
      <c r="I192" s="45"/>
      <c r="M192" s="46"/>
      <c r="O192" s="46"/>
    </row>
    <row r="193" spans="9:15" ht="13.2">
      <c r="I193" s="45"/>
      <c r="M193" s="46"/>
      <c r="O193" s="46"/>
    </row>
    <row r="194" spans="9:15" ht="13.2">
      <c r="I194" s="45"/>
      <c r="M194" s="46"/>
      <c r="O194" s="46"/>
    </row>
    <row r="195" spans="9:15" ht="13.2">
      <c r="I195" s="45"/>
      <c r="M195" s="46"/>
      <c r="O195" s="46"/>
    </row>
    <row r="196" spans="9:15" ht="13.2">
      <c r="I196" s="45"/>
      <c r="M196" s="46"/>
      <c r="O196" s="46"/>
    </row>
    <row r="197" spans="9:15" ht="13.2">
      <c r="I197" s="45"/>
      <c r="M197" s="46"/>
      <c r="O197" s="46"/>
    </row>
    <row r="198" spans="9:15" ht="13.2">
      <c r="I198" s="45"/>
      <c r="M198" s="46"/>
      <c r="O198" s="46"/>
    </row>
    <row r="199" spans="9:15" ht="13.2">
      <c r="I199" s="45"/>
      <c r="M199" s="46"/>
      <c r="O199" s="46"/>
    </row>
    <row r="200" spans="9:15" ht="13.2">
      <c r="I200" s="45"/>
      <c r="M200" s="46"/>
      <c r="O200" s="46"/>
    </row>
    <row r="201" spans="9:15" ht="13.2">
      <c r="I201" s="45"/>
      <c r="M201" s="46"/>
      <c r="O201" s="46"/>
    </row>
    <row r="202" spans="9:15" ht="13.2">
      <c r="I202" s="45"/>
      <c r="M202" s="46"/>
      <c r="O202" s="46"/>
    </row>
    <row r="203" spans="9:15" ht="13.2">
      <c r="I203" s="45"/>
      <c r="M203" s="46"/>
      <c r="O203" s="46"/>
    </row>
    <row r="204" spans="9:15" ht="13.2">
      <c r="I204" s="45"/>
      <c r="M204" s="46"/>
      <c r="O204" s="46"/>
    </row>
    <row r="205" spans="9:15" ht="13.2">
      <c r="I205" s="45"/>
      <c r="M205" s="46"/>
      <c r="O205" s="46"/>
    </row>
    <row r="206" spans="9:15" ht="13.2">
      <c r="I206" s="45"/>
      <c r="M206" s="46"/>
      <c r="O206" s="46"/>
    </row>
    <row r="207" spans="9:15" ht="13.2">
      <c r="I207" s="45"/>
      <c r="M207" s="46"/>
      <c r="O207" s="46"/>
    </row>
    <row r="208" spans="9:15" ht="13.2">
      <c r="I208" s="45"/>
      <c r="M208" s="46"/>
      <c r="O208" s="46"/>
    </row>
    <row r="209" spans="9:15" ht="13.2">
      <c r="I209" s="45"/>
      <c r="M209" s="46"/>
      <c r="O209" s="46"/>
    </row>
    <row r="210" spans="9:15" ht="13.2">
      <c r="I210" s="45"/>
      <c r="M210" s="46"/>
      <c r="O210" s="46"/>
    </row>
    <row r="211" spans="9:15" ht="13.2">
      <c r="I211" s="45"/>
      <c r="M211" s="46"/>
      <c r="O211" s="46"/>
    </row>
    <row r="212" spans="9:15" ht="13.2">
      <c r="I212" s="45"/>
      <c r="M212" s="46"/>
      <c r="O212" s="46"/>
    </row>
    <row r="213" spans="9:15" ht="13.2">
      <c r="I213" s="45"/>
      <c r="M213" s="46"/>
      <c r="O213" s="46"/>
    </row>
    <row r="214" spans="9:15" ht="13.2">
      <c r="I214" s="45"/>
      <c r="M214" s="46"/>
      <c r="O214" s="46"/>
    </row>
    <row r="215" spans="9:15" ht="13.2">
      <c r="I215" s="45"/>
      <c r="M215" s="46"/>
      <c r="O215" s="46"/>
    </row>
    <row r="216" spans="9:15" ht="13.2">
      <c r="I216" s="45"/>
      <c r="M216" s="46"/>
      <c r="O216" s="46"/>
    </row>
    <row r="217" spans="9:15" ht="13.2">
      <c r="I217" s="45"/>
      <c r="M217" s="46"/>
      <c r="O217" s="46"/>
    </row>
    <row r="218" spans="9:15" ht="13.2">
      <c r="I218" s="45"/>
      <c r="M218" s="46"/>
      <c r="O218" s="46"/>
    </row>
    <row r="219" spans="9:15" ht="13.2">
      <c r="I219" s="45"/>
      <c r="M219" s="46"/>
      <c r="O219" s="46"/>
    </row>
    <row r="220" spans="9:15" ht="13.2">
      <c r="I220" s="45"/>
      <c r="M220" s="46"/>
      <c r="O220" s="46"/>
    </row>
    <row r="221" spans="9:15" ht="13.2">
      <c r="I221" s="45"/>
      <c r="M221" s="46"/>
      <c r="O221" s="46"/>
    </row>
    <row r="222" spans="9:15" ht="13.2">
      <c r="I222" s="45"/>
      <c r="M222" s="46"/>
      <c r="O222" s="46"/>
    </row>
    <row r="223" spans="9:15" ht="13.2">
      <c r="I223" s="45"/>
      <c r="M223" s="46"/>
      <c r="O223" s="46"/>
    </row>
    <row r="224" spans="9:15" ht="13.2">
      <c r="I224" s="45"/>
      <c r="M224" s="46"/>
      <c r="O224" s="46"/>
    </row>
    <row r="225" spans="9:15" ht="13.2">
      <c r="I225" s="45"/>
      <c r="M225" s="46"/>
      <c r="O225" s="46"/>
    </row>
    <row r="226" spans="9:15" ht="13.2">
      <c r="I226" s="45"/>
      <c r="M226" s="46"/>
      <c r="O226" s="46"/>
    </row>
    <row r="227" spans="9:15" ht="13.2">
      <c r="I227" s="45"/>
      <c r="M227" s="46"/>
      <c r="O227" s="46"/>
    </row>
    <row r="228" spans="9:15" ht="13.2">
      <c r="I228" s="45"/>
      <c r="M228" s="46"/>
      <c r="O228" s="46"/>
    </row>
    <row r="229" spans="9:15" ht="13.2">
      <c r="I229" s="45"/>
      <c r="M229" s="46"/>
      <c r="O229" s="46"/>
    </row>
    <row r="230" spans="9:15" ht="13.2">
      <c r="I230" s="45"/>
      <c r="M230" s="46"/>
      <c r="O230" s="46"/>
    </row>
    <row r="231" spans="9:15" ht="13.2">
      <c r="I231" s="45"/>
      <c r="M231" s="46"/>
      <c r="O231" s="46"/>
    </row>
    <row r="232" spans="9:15" ht="13.2">
      <c r="I232" s="45"/>
      <c r="M232" s="46"/>
      <c r="O232" s="46"/>
    </row>
    <row r="233" spans="9:15" ht="13.2">
      <c r="I233" s="45"/>
      <c r="M233" s="46"/>
      <c r="O233" s="46"/>
    </row>
    <row r="234" spans="9:15" ht="13.2">
      <c r="I234" s="45"/>
      <c r="M234" s="46"/>
      <c r="O234" s="46"/>
    </row>
    <row r="235" spans="9:15" ht="13.2">
      <c r="I235" s="45"/>
      <c r="M235" s="46"/>
      <c r="O235" s="46"/>
    </row>
    <row r="236" spans="9:15" ht="13.2">
      <c r="I236" s="45"/>
      <c r="M236" s="46"/>
      <c r="O236" s="46"/>
    </row>
    <row r="237" spans="9:15" ht="13.2">
      <c r="I237" s="45"/>
      <c r="M237" s="46"/>
      <c r="O237" s="46"/>
    </row>
    <row r="238" spans="9:15" ht="13.2">
      <c r="I238" s="45"/>
      <c r="M238" s="46"/>
      <c r="O238" s="46"/>
    </row>
    <row r="239" spans="9:15" ht="13.2">
      <c r="I239" s="45"/>
      <c r="M239" s="46"/>
      <c r="O239" s="46"/>
    </row>
    <row r="240" spans="9:15" ht="13.2">
      <c r="I240" s="45"/>
      <c r="M240" s="46"/>
      <c r="O240" s="46"/>
    </row>
    <row r="241" spans="9:15" ht="13.2">
      <c r="I241" s="45"/>
      <c r="M241" s="46"/>
      <c r="O241" s="46"/>
    </row>
    <row r="242" spans="9:15" ht="13.2">
      <c r="I242" s="45"/>
      <c r="M242" s="46"/>
      <c r="O242" s="46"/>
    </row>
    <row r="243" spans="9:15" ht="13.2">
      <c r="I243" s="45"/>
      <c r="M243" s="46"/>
      <c r="O243" s="46"/>
    </row>
    <row r="244" spans="9:15" ht="13.2">
      <c r="I244" s="45"/>
      <c r="M244" s="46"/>
      <c r="O244" s="46"/>
    </row>
    <row r="245" spans="9:15" ht="13.2">
      <c r="I245" s="45"/>
      <c r="M245" s="46"/>
      <c r="O245" s="46"/>
    </row>
    <row r="246" spans="9:15" ht="13.2">
      <c r="I246" s="45"/>
      <c r="M246" s="46"/>
      <c r="O246" s="46"/>
    </row>
    <row r="247" spans="9:15" ht="13.2">
      <c r="I247" s="45"/>
      <c r="M247" s="46"/>
      <c r="O247" s="46"/>
    </row>
    <row r="248" spans="9:15" ht="13.2">
      <c r="I248" s="45"/>
      <c r="M248" s="46"/>
      <c r="O248" s="46"/>
    </row>
    <row r="249" spans="9:15" ht="13.2">
      <c r="I249" s="45"/>
      <c r="M249" s="46"/>
      <c r="O249" s="46"/>
    </row>
    <row r="250" spans="9:15" ht="13.2">
      <c r="I250" s="45"/>
      <c r="M250" s="46"/>
      <c r="O250" s="46"/>
    </row>
    <row r="251" spans="9:15" ht="13.2">
      <c r="I251" s="45"/>
      <c r="M251" s="46"/>
      <c r="O251" s="46"/>
    </row>
    <row r="252" spans="9:15" ht="13.2">
      <c r="I252" s="45"/>
      <c r="M252" s="46"/>
      <c r="O252" s="46"/>
    </row>
    <row r="253" spans="9:15" ht="13.2">
      <c r="I253" s="45"/>
      <c r="M253" s="46"/>
      <c r="O253" s="46"/>
    </row>
    <row r="254" spans="9:15" ht="13.2">
      <c r="I254" s="45"/>
      <c r="M254" s="46"/>
      <c r="O254" s="46"/>
    </row>
    <row r="255" spans="9:15" ht="13.2">
      <c r="I255" s="45"/>
      <c r="M255" s="46"/>
      <c r="O255" s="46"/>
    </row>
    <row r="256" spans="9:15" ht="13.2">
      <c r="I256" s="45"/>
      <c r="M256" s="46"/>
      <c r="O256" s="46"/>
    </row>
    <row r="257" spans="9:15" ht="13.2">
      <c r="I257" s="45"/>
      <c r="M257" s="46"/>
      <c r="O257" s="46"/>
    </row>
    <row r="258" spans="9:15" ht="13.2">
      <c r="I258" s="45"/>
      <c r="M258" s="46"/>
      <c r="O258" s="46"/>
    </row>
    <row r="259" spans="9:15" ht="13.2">
      <c r="I259" s="45"/>
      <c r="M259" s="46"/>
      <c r="O259" s="46"/>
    </row>
    <row r="260" spans="9:15" ht="13.2">
      <c r="I260" s="45"/>
      <c r="M260" s="46"/>
      <c r="O260" s="46"/>
    </row>
    <row r="261" spans="9:15" ht="13.2">
      <c r="I261" s="45"/>
      <c r="M261" s="46"/>
      <c r="O261" s="46"/>
    </row>
    <row r="262" spans="9:15" ht="13.2">
      <c r="I262" s="45"/>
      <c r="M262" s="46"/>
      <c r="O262" s="46"/>
    </row>
    <row r="263" spans="9:15" ht="13.2">
      <c r="I263" s="45"/>
      <c r="M263" s="46"/>
      <c r="O263" s="46"/>
    </row>
    <row r="264" spans="9:15" ht="13.2">
      <c r="I264" s="45"/>
      <c r="M264" s="46"/>
      <c r="O264" s="46"/>
    </row>
    <row r="265" spans="9:15" ht="13.2">
      <c r="I265" s="45"/>
      <c r="M265" s="46"/>
      <c r="O265" s="46"/>
    </row>
    <row r="266" spans="9:15" ht="13.2">
      <c r="I266" s="45"/>
      <c r="M266" s="46"/>
      <c r="O266" s="46"/>
    </row>
    <row r="267" spans="9:15" ht="13.2">
      <c r="I267" s="45"/>
      <c r="M267" s="46"/>
      <c r="O267" s="46"/>
    </row>
    <row r="268" spans="9:15" ht="13.2">
      <c r="I268" s="45"/>
      <c r="M268" s="46"/>
      <c r="O268" s="46"/>
    </row>
    <row r="269" spans="9:15" ht="13.2">
      <c r="I269" s="45"/>
      <c r="M269" s="46"/>
      <c r="O269" s="46"/>
    </row>
    <row r="270" spans="9:15" ht="13.2">
      <c r="I270" s="45"/>
      <c r="M270" s="46"/>
      <c r="O270" s="46"/>
    </row>
    <row r="271" spans="9:15" ht="13.2">
      <c r="I271" s="45"/>
      <c r="M271" s="46"/>
      <c r="O271" s="46"/>
    </row>
    <row r="272" spans="9:15" ht="13.2">
      <c r="I272" s="45"/>
      <c r="M272" s="46"/>
      <c r="O272" s="46"/>
    </row>
    <row r="273" spans="9:15" ht="13.2">
      <c r="I273" s="45"/>
      <c r="M273" s="46"/>
      <c r="O273" s="46"/>
    </row>
    <row r="274" spans="9:15" ht="13.2">
      <c r="I274" s="45"/>
      <c r="M274" s="46"/>
      <c r="O274" s="46"/>
    </row>
    <row r="275" spans="9:15" ht="13.2">
      <c r="I275" s="45"/>
      <c r="M275" s="46"/>
      <c r="O275" s="46"/>
    </row>
    <row r="276" spans="9:15" ht="13.2">
      <c r="I276" s="45"/>
      <c r="M276" s="46"/>
      <c r="O276" s="46"/>
    </row>
    <row r="277" spans="9:15" ht="13.2">
      <c r="I277" s="45"/>
      <c r="M277" s="46"/>
      <c r="O277" s="46"/>
    </row>
    <row r="278" spans="9:15" ht="13.2">
      <c r="I278" s="45"/>
      <c r="M278" s="46"/>
      <c r="O278" s="46"/>
    </row>
    <row r="279" spans="9:15" ht="13.2">
      <c r="I279" s="45"/>
      <c r="M279" s="46"/>
      <c r="O279" s="46"/>
    </row>
    <row r="280" spans="9:15" ht="13.2">
      <c r="I280" s="45"/>
      <c r="M280" s="46"/>
      <c r="O280" s="46"/>
    </row>
    <row r="281" spans="9:15" ht="13.2">
      <c r="I281" s="45"/>
      <c r="M281" s="46"/>
      <c r="O281" s="46"/>
    </row>
    <row r="282" spans="9:15" ht="13.2">
      <c r="I282" s="45"/>
      <c r="M282" s="46"/>
      <c r="O282" s="46"/>
    </row>
    <row r="283" spans="9:15" ht="13.2">
      <c r="I283" s="45"/>
      <c r="M283" s="46"/>
      <c r="O283" s="46"/>
    </row>
    <row r="284" spans="9:15" ht="13.2">
      <c r="I284" s="45"/>
      <c r="M284" s="46"/>
      <c r="O284" s="46"/>
    </row>
    <row r="285" spans="9:15" ht="13.2">
      <c r="I285" s="45"/>
      <c r="M285" s="46"/>
      <c r="O285" s="46"/>
    </row>
    <row r="286" spans="9:15" ht="13.2">
      <c r="I286" s="45"/>
      <c r="M286" s="46"/>
      <c r="O286" s="46"/>
    </row>
    <row r="287" spans="9:15" ht="13.2">
      <c r="I287" s="45"/>
      <c r="M287" s="46"/>
      <c r="O287" s="46"/>
    </row>
    <row r="288" spans="9:15" ht="13.2">
      <c r="I288" s="45"/>
      <c r="M288" s="46"/>
      <c r="O288" s="46"/>
    </row>
    <row r="289" spans="9:15" ht="13.2">
      <c r="I289" s="45"/>
      <c r="M289" s="46"/>
      <c r="O289" s="46"/>
    </row>
    <row r="290" spans="9:15" ht="13.2">
      <c r="I290" s="45"/>
      <c r="M290" s="46"/>
      <c r="O290" s="46"/>
    </row>
    <row r="291" spans="9:15" ht="13.2">
      <c r="I291" s="45"/>
      <c r="M291" s="46"/>
      <c r="O291" s="46"/>
    </row>
    <row r="292" spans="9:15" ht="13.2">
      <c r="I292" s="45"/>
      <c r="M292" s="46"/>
      <c r="O292" s="46"/>
    </row>
    <row r="293" spans="9:15" ht="13.2">
      <c r="I293" s="45"/>
      <c r="M293" s="46"/>
      <c r="O293" s="46"/>
    </row>
    <row r="294" spans="9:15" ht="13.2">
      <c r="I294" s="45"/>
      <c r="M294" s="46"/>
      <c r="O294" s="46"/>
    </row>
    <row r="295" spans="9:15" ht="13.2">
      <c r="I295" s="45"/>
      <c r="M295" s="46"/>
      <c r="O295" s="46"/>
    </row>
    <row r="296" spans="9:15" ht="13.2">
      <c r="I296" s="45"/>
      <c r="M296" s="46"/>
      <c r="O296" s="46"/>
    </row>
    <row r="297" spans="9:15" ht="13.2">
      <c r="I297" s="45"/>
      <c r="M297" s="46"/>
      <c r="O297" s="46"/>
    </row>
    <row r="298" spans="9:15" ht="13.2">
      <c r="I298" s="45"/>
      <c r="M298" s="46"/>
      <c r="O298" s="46"/>
    </row>
    <row r="299" spans="9:15" ht="13.2">
      <c r="I299" s="45"/>
      <c r="M299" s="46"/>
      <c r="O299" s="46"/>
    </row>
    <row r="300" spans="9:15" ht="13.2">
      <c r="I300" s="45"/>
      <c r="M300" s="46"/>
      <c r="O300" s="46"/>
    </row>
    <row r="301" spans="9:15" ht="13.2">
      <c r="I301" s="45"/>
      <c r="M301" s="46"/>
      <c r="O301" s="46"/>
    </row>
    <row r="302" spans="9:15" ht="13.2">
      <c r="I302" s="45"/>
      <c r="M302" s="46"/>
      <c r="O302" s="46"/>
    </row>
    <row r="303" spans="9:15" ht="13.2">
      <c r="I303" s="45"/>
      <c r="M303" s="46"/>
      <c r="O303" s="46"/>
    </row>
    <row r="304" spans="9:15" ht="13.2">
      <c r="I304" s="45"/>
      <c r="M304" s="46"/>
      <c r="O304" s="46"/>
    </row>
    <row r="305" spans="9:15" ht="13.2">
      <c r="I305" s="45"/>
      <c r="M305" s="46"/>
      <c r="O305" s="46"/>
    </row>
    <row r="306" spans="9:15" ht="13.2">
      <c r="I306" s="45"/>
      <c r="M306" s="46"/>
      <c r="O306" s="46"/>
    </row>
    <row r="307" spans="9:15" ht="13.2">
      <c r="I307" s="45"/>
      <c r="M307" s="46"/>
      <c r="O307" s="46"/>
    </row>
    <row r="308" spans="9:15" ht="13.2">
      <c r="I308" s="45"/>
      <c r="M308" s="46"/>
      <c r="O308" s="46"/>
    </row>
    <row r="309" spans="9:15" ht="13.2">
      <c r="I309" s="45"/>
      <c r="M309" s="46"/>
      <c r="O309" s="46"/>
    </row>
    <row r="310" spans="9:15" ht="13.2">
      <c r="I310" s="45"/>
      <c r="M310" s="46"/>
      <c r="O310" s="46"/>
    </row>
    <row r="311" spans="9:15" ht="13.2">
      <c r="I311" s="45"/>
      <c r="M311" s="46"/>
      <c r="O311" s="46"/>
    </row>
    <row r="312" spans="9:15" ht="13.2">
      <c r="I312" s="45"/>
      <c r="M312" s="46"/>
      <c r="O312" s="46"/>
    </row>
    <row r="313" spans="9:15" ht="13.2">
      <c r="I313" s="45"/>
      <c r="M313" s="46"/>
      <c r="O313" s="46"/>
    </row>
    <row r="314" spans="9:15" ht="13.2">
      <c r="I314" s="45"/>
      <c r="M314" s="46"/>
      <c r="O314" s="46"/>
    </row>
    <row r="315" spans="9:15" ht="13.2">
      <c r="I315" s="45"/>
      <c r="M315" s="46"/>
      <c r="O315" s="46"/>
    </row>
    <row r="316" spans="9:15" ht="13.2">
      <c r="I316" s="45"/>
      <c r="M316" s="46"/>
      <c r="O316" s="46"/>
    </row>
    <row r="317" spans="9:15" ht="13.2">
      <c r="I317" s="45"/>
      <c r="M317" s="46"/>
      <c r="O317" s="46"/>
    </row>
    <row r="318" spans="9:15" ht="13.2">
      <c r="I318" s="45"/>
      <c r="M318" s="46"/>
      <c r="O318" s="46"/>
    </row>
    <row r="319" spans="9:15" ht="13.2">
      <c r="I319" s="45"/>
      <c r="M319" s="46"/>
      <c r="O319" s="46"/>
    </row>
    <row r="320" spans="9:15" ht="13.2">
      <c r="I320" s="45"/>
      <c r="M320" s="46"/>
      <c r="O320" s="46"/>
    </row>
    <row r="321" spans="9:15" ht="13.2">
      <c r="I321" s="45"/>
      <c r="M321" s="46"/>
      <c r="O321" s="46"/>
    </row>
    <row r="322" spans="9:15" ht="13.2">
      <c r="I322" s="45"/>
      <c r="M322" s="46"/>
      <c r="O322" s="46"/>
    </row>
    <row r="323" spans="9:15" ht="13.2">
      <c r="I323" s="45"/>
      <c r="M323" s="46"/>
      <c r="O323" s="46"/>
    </row>
    <row r="324" spans="9:15" ht="13.2">
      <c r="I324" s="45"/>
      <c r="M324" s="46"/>
      <c r="O324" s="46"/>
    </row>
    <row r="325" spans="9:15" ht="13.2">
      <c r="I325" s="45"/>
      <c r="M325" s="46"/>
      <c r="O325" s="46"/>
    </row>
    <row r="326" spans="9:15" ht="13.2">
      <c r="I326" s="45"/>
      <c r="M326" s="46"/>
      <c r="O326" s="46"/>
    </row>
    <row r="327" spans="9:15" ht="13.2">
      <c r="I327" s="45"/>
      <c r="M327" s="46"/>
      <c r="O327" s="46"/>
    </row>
    <row r="328" spans="9:15" ht="13.2">
      <c r="I328" s="45"/>
      <c r="M328" s="46"/>
      <c r="O328" s="46"/>
    </row>
    <row r="329" spans="9:15" ht="13.2">
      <c r="I329" s="45"/>
      <c r="M329" s="46"/>
      <c r="O329" s="46"/>
    </row>
    <row r="330" spans="9:15" ht="13.2">
      <c r="I330" s="45"/>
      <c r="M330" s="46"/>
      <c r="O330" s="46"/>
    </row>
    <row r="331" spans="9:15" ht="13.2">
      <c r="I331" s="45"/>
      <c r="M331" s="46"/>
      <c r="O331" s="46"/>
    </row>
    <row r="332" spans="9:15" ht="13.2">
      <c r="I332" s="45"/>
      <c r="M332" s="46"/>
      <c r="O332" s="46"/>
    </row>
    <row r="333" spans="9:15" ht="13.2">
      <c r="I333" s="45"/>
      <c r="M333" s="46"/>
      <c r="O333" s="46"/>
    </row>
    <row r="334" spans="9:15" ht="13.2">
      <c r="I334" s="45"/>
      <c r="M334" s="46"/>
      <c r="O334" s="46"/>
    </row>
    <row r="335" spans="9:15" ht="13.2">
      <c r="I335" s="45"/>
      <c r="M335" s="46"/>
      <c r="O335" s="46"/>
    </row>
    <row r="336" spans="9:15" ht="13.2">
      <c r="I336" s="45"/>
      <c r="M336" s="46"/>
      <c r="O336" s="46"/>
    </row>
    <row r="337" spans="9:15" ht="13.2">
      <c r="I337" s="45"/>
      <c r="M337" s="46"/>
      <c r="O337" s="46"/>
    </row>
    <row r="338" spans="9:15" ht="13.2">
      <c r="I338" s="45"/>
      <c r="M338" s="46"/>
      <c r="O338" s="46"/>
    </row>
    <row r="339" spans="9:15" ht="13.2">
      <c r="I339" s="45"/>
      <c r="M339" s="46"/>
      <c r="O339" s="46"/>
    </row>
    <row r="340" spans="9:15" ht="13.2">
      <c r="I340" s="45"/>
      <c r="M340" s="46"/>
      <c r="O340" s="46"/>
    </row>
    <row r="341" spans="9:15" ht="13.2">
      <c r="I341" s="45"/>
      <c r="M341" s="46"/>
      <c r="O341" s="46"/>
    </row>
    <row r="342" spans="9:15" ht="13.2">
      <c r="I342" s="45"/>
      <c r="M342" s="46"/>
      <c r="O342" s="46"/>
    </row>
    <row r="343" spans="9:15" ht="13.2">
      <c r="I343" s="45"/>
      <c r="M343" s="46"/>
      <c r="O343" s="46"/>
    </row>
    <row r="344" spans="9:15" ht="13.2">
      <c r="I344" s="45"/>
      <c r="M344" s="46"/>
      <c r="O344" s="46"/>
    </row>
    <row r="345" spans="9:15" ht="13.2">
      <c r="I345" s="45"/>
      <c r="M345" s="46"/>
      <c r="O345" s="46"/>
    </row>
    <row r="346" spans="9:15" ht="13.2">
      <c r="I346" s="45"/>
      <c r="M346" s="46"/>
      <c r="O346" s="46"/>
    </row>
    <row r="347" spans="9:15" ht="13.2">
      <c r="I347" s="45"/>
      <c r="M347" s="46"/>
      <c r="O347" s="46"/>
    </row>
    <row r="348" spans="9:15" ht="13.2">
      <c r="I348" s="45"/>
      <c r="M348" s="46"/>
      <c r="O348" s="46"/>
    </row>
    <row r="349" spans="9:15" ht="13.2">
      <c r="I349" s="45"/>
      <c r="M349" s="46"/>
      <c r="O349" s="46"/>
    </row>
    <row r="350" spans="9:15" ht="13.2">
      <c r="I350" s="45"/>
      <c r="M350" s="46"/>
      <c r="O350" s="46"/>
    </row>
    <row r="351" spans="9:15" ht="13.2">
      <c r="I351" s="45"/>
      <c r="M351" s="46"/>
      <c r="O351" s="46"/>
    </row>
    <row r="352" spans="9:15" ht="13.2">
      <c r="I352" s="45"/>
      <c r="M352" s="46"/>
      <c r="O352" s="46"/>
    </row>
    <row r="353" spans="9:15" ht="13.2">
      <c r="I353" s="45"/>
      <c r="M353" s="46"/>
      <c r="O353" s="46"/>
    </row>
    <row r="354" spans="9:15" ht="13.2">
      <c r="I354" s="45"/>
      <c r="M354" s="46"/>
      <c r="O354" s="46"/>
    </row>
    <row r="355" spans="9:15" ht="13.2">
      <c r="I355" s="45"/>
      <c r="M355" s="46"/>
      <c r="O355" s="46"/>
    </row>
    <row r="356" spans="9:15" ht="13.2">
      <c r="I356" s="45"/>
      <c r="M356" s="46"/>
      <c r="O356" s="46"/>
    </row>
    <row r="357" spans="9:15" ht="13.2">
      <c r="I357" s="45"/>
      <c r="M357" s="46"/>
      <c r="O357" s="46"/>
    </row>
    <row r="358" spans="9:15" ht="13.2">
      <c r="I358" s="45"/>
      <c r="M358" s="46"/>
      <c r="O358" s="46"/>
    </row>
    <row r="359" spans="9:15" ht="13.2">
      <c r="I359" s="45"/>
      <c r="M359" s="46"/>
      <c r="O359" s="46"/>
    </row>
    <row r="360" spans="9:15" ht="13.2">
      <c r="I360" s="45"/>
      <c r="M360" s="46"/>
      <c r="O360" s="46"/>
    </row>
    <row r="361" spans="9:15" ht="13.2">
      <c r="I361" s="45"/>
      <c r="M361" s="46"/>
      <c r="O361" s="46"/>
    </row>
    <row r="362" spans="9:15" ht="13.2">
      <c r="I362" s="45"/>
      <c r="M362" s="46"/>
      <c r="O362" s="46"/>
    </row>
    <row r="363" spans="9:15" ht="13.2">
      <c r="I363" s="45"/>
      <c r="M363" s="46"/>
      <c r="O363" s="46"/>
    </row>
    <row r="364" spans="9:15" ht="13.2">
      <c r="I364" s="45"/>
      <c r="M364" s="46"/>
      <c r="O364" s="46"/>
    </row>
    <row r="365" spans="9:15" ht="13.2">
      <c r="I365" s="45"/>
      <c r="M365" s="46"/>
      <c r="O365" s="46"/>
    </row>
    <row r="366" spans="9:15" ht="13.2">
      <c r="I366" s="45"/>
      <c r="M366" s="46"/>
      <c r="O366" s="46"/>
    </row>
    <row r="367" spans="9:15" ht="13.2">
      <c r="I367" s="45"/>
      <c r="M367" s="46"/>
      <c r="O367" s="46"/>
    </row>
    <row r="368" spans="9:15" ht="13.2">
      <c r="I368" s="45"/>
      <c r="M368" s="46"/>
      <c r="O368" s="46"/>
    </row>
    <row r="369" spans="9:15" ht="13.2">
      <c r="I369" s="45"/>
      <c r="M369" s="46"/>
      <c r="O369" s="46"/>
    </row>
    <row r="370" spans="9:15" ht="13.2">
      <c r="I370" s="45"/>
      <c r="M370" s="46"/>
      <c r="O370" s="46"/>
    </row>
    <row r="371" spans="9:15" ht="13.2">
      <c r="I371" s="45"/>
      <c r="M371" s="46"/>
      <c r="O371" s="46"/>
    </row>
    <row r="372" spans="9:15" ht="13.2">
      <c r="I372" s="45"/>
      <c r="M372" s="46"/>
      <c r="O372" s="46"/>
    </row>
    <row r="373" spans="9:15" ht="13.2">
      <c r="I373" s="45"/>
      <c r="M373" s="46"/>
      <c r="O373" s="46"/>
    </row>
    <row r="374" spans="9:15" ht="13.2">
      <c r="I374" s="45"/>
      <c r="M374" s="46"/>
      <c r="O374" s="46"/>
    </row>
    <row r="375" spans="9:15" ht="13.2">
      <c r="I375" s="45"/>
      <c r="M375" s="46"/>
      <c r="O375" s="46"/>
    </row>
    <row r="376" spans="9:15" ht="13.2">
      <c r="I376" s="45"/>
      <c r="M376" s="46"/>
      <c r="O376" s="46"/>
    </row>
    <row r="377" spans="9:15" ht="13.2">
      <c r="I377" s="45"/>
      <c r="M377" s="46"/>
      <c r="O377" s="46"/>
    </row>
    <row r="378" spans="9:15" ht="13.2">
      <c r="I378" s="45"/>
      <c r="M378" s="46"/>
      <c r="O378" s="46"/>
    </row>
    <row r="379" spans="9:15" ht="13.2">
      <c r="I379" s="45"/>
      <c r="M379" s="46"/>
      <c r="O379" s="46"/>
    </row>
    <row r="380" spans="9:15" ht="13.2">
      <c r="I380" s="45"/>
      <c r="M380" s="46"/>
      <c r="O380" s="46"/>
    </row>
    <row r="381" spans="9:15" ht="13.2">
      <c r="I381" s="45"/>
      <c r="M381" s="46"/>
      <c r="O381" s="46"/>
    </row>
    <row r="382" spans="9:15" ht="13.2">
      <c r="I382" s="45"/>
      <c r="M382" s="46"/>
      <c r="O382" s="46"/>
    </row>
    <row r="383" spans="9:15" ht="13.2">
      <c r="I383" s="45"/>
      <c r="M383" s="46"/>
      <c r="O383" s="46"/>
    </row>
    <row r="384" spans="9:15" ht="13.2">
      <c r="I384" s="45"/>
      <c r="M384" s="46"/>
      <c r="O384" s="46"/>
    </row>
    <row r="385" spans="9:15" ht="13.2">
      <c r="I385" s="45"/>
      <c r="M385" s="46"/>
      <c r="O385" s="46"/>
    </row>
    <row r="386" spans="9:15" ht="13.2">
      <c r="I386" s="45"/>
      <c r="M386" s="46"/>
      <c r="O386" s="46"/>
    </row>
    <row r="387" spans="9:15" ht="13.2">
      <c r="I387" s="45"/>
      <c r="M387" s="46"/>
      <c r="O387" s="46"/>
    </row>
    <row r="388" spans="9:15" ht="13.2">
      <c r="I388" s="45"/>
      <c r="M388" s="46"/>
      <c r="O388" s="46"/>
    </row>
    <row r="389" spans="9:15" ht="13.2">
      <c r="I389" s="45"/>
      <c r="M389" s="46"/>
      <c r="O389" s="46"/>
    </row>
    <row r="390" spans="9:15" ht="13.2">
      <c r="I390" s="45"/>
      <c r="M390" s="46"/>
      <c r="O390" s="46"/>
    </row>
    <row r="391" spans="9:15" ht="13.2">
      <c r="I391" s="45"/>
      <c r="M391" s="46"/>
      <c r="O391" s="46"/>
    </row>
    <row r="392" spans="9:15" ht="13.2">
      <c r="I392" s="45"/>
      <c r="M392" s="46"/>
      <c r="O392" s="46"/>
    </row>
    <row r="393" spans="9:15" ht="13.2">
      <c r="I393" s="45"/>
      <c r="M393" s="46"/>
      <c r="O393" s="46"/>
    </row>
    <row r="394" spans="9:15" ht="13.2">
      <c r="I394" s="45"/>
      <c r="M394" s="46"/>
      <c r="O394" s="46"/>
    </row>
    <row r="395" spans="9:15" ht="13.2">
      <c r="I395" s="45"/>
      <c r="M395" s="46"/>
      <c r="O395" s="46"/>
    </row>
    <row r="396" spans="9:15" ht="13.2">
      <c r="I396" s="45"/>
      <c r="M396" s="46"/>
      <c r="O396" s="46"/>
    </row>
    <row r="397" spans="9:15" ht="13.2">
      <c r="I397" s="45"/>
      <c r="M397" s="46"/>
      <c r="O397" s="46"/>
    </row>
    <row r="398" spans="9:15" ht="13.2">
      <c r="I398" s="45"/>
      <c r="M398" s="46"/>
      <c r="O398" s="46"/>
    </row>
    <row r="399" spans="9:15" ht="13.2">
      <c r="I399" s="45"/>
      <c r="M399" s="46"/>
      <c r="O399" s="46"/>
    </row>
    <row r="400" spans="9:15" ht="13.2">
      <c r="I400" s="45"/>
      <c r="M400" s="46"/>
      <c r="O400" s="46"/>
    </row>
    <row r="401" spans="9:15" ht="13.2">
      <c r="I401" s="45"/>
      <c r="M401" s="46"/>
      <c r="O401" s="46"/>
    </row>
    <row r="402" spans="9:15" ht="13.2">
      <c r="I402" s="45"/>
      <c r="M402" s="46"/>
      <c r="O402" s="46"/>
    </row>
    <row r="403" spans="9:15" ht="13.2">
      <c r="I403" s="45"/>
      <c r="M403" s="46"/>
      <c r="O403" s="46"/>
    </row>
    <row r="404" spans="9:15" ht="13.2">
      <c r="I404" s="45"/>
      <c r="M404" s="46"/>
      <c r="O404" s="46"/>
    </row>
    <row r="405" spans="9:15" ht="13.2">
      <c r="I405" s="45"/>
      <c r="M405" s="46"/>
      <c r="O405" s="46"/>
    </row>
    <row r="406" spans="9:15" ht="13.2">
      <c r="I406" s="45"/>
      <c r="M406" s="46"/>
      <c r="O406" s="46"/>
    </row>
    <row r="407" spans="9:15" ht="13.2">
      <c r="I407" s="45"/>
      <c r="M407" s="46"/>
      <c r="O407" s="46"/>
    </row>
    <row r="408" spans="9:15" ht="13.2">
      <c r="I408" s="45"/>
      <c r="M408" s="46"/>
      <c r="O408" s="46"/>
    </row>
    <row r="409" spans="9:15" ht="13.2">
      <c r="I409" s="45"/>
      <c r="M409" s="46"/>
      <c r="O409" s="46"/>
    </row>
    <row r="410" spans="9:15" ht="13.2">
      <c r="I410" s="45"/>
      <c r="M410" s="46"/>
      <c r="O410" s="46"/>
    </row>
    <row r="411" spans="9:15" ht="13.2">
      <c r="I411" s="45"/>
      <c r="M411" s="46"/>
      <c r="O411" s="46"/>
    </row>
    <row r="412" spans="9:15" ht="13.2">
      <c r="I412" s="45"/>
      <c r="M412" s="46"/>
      <c r="O412" s="46"/>
    </row>
    <row r="413" spans="9:15" ht="13.2">
      <c r="I413" s="45"/>
      <c r="M413" s="46"/>
      <c r="O413" s="46"/>
    </row>
    <row r="414" spans="9:15" ht="13.2">
      <c r="I414" s="45"/>
      <c r="M414" s="46"/>
      <c r="O414" s="46"/>
    </row>
    <row r="415" spans="9:15" ht="13.2">
      <c r="I415" s="45"/>
      <c r="M415" s="46"/>
      <c r="O415" s="46"/>
    </row>
    <row r="416" spans="9:15" ht="13.2">
      <c r="I416" s="45"/>
      <c r="M416" s="46"/>
      <c r="O416" s="46"/>
    </row>
    <row r="417" spans="9:15" ht="13.2">
      <c r="I417" s="45"/>
      <c r="M417" s="46"/>
      <c r="O417" s="46"/>
    </row>
    <row r="418" spans="9:15" ht="13.2">
      <c r="I418" s="45"/>
      <c r="M418" s="46"/>
      <c r="O418" s="46"/>
    </row>
    <row r="419" spans="9:15" ht="13.2">
      <c r="I419" s="45"/>
      <c r="M419" s="46"/>
      <c r="O419" s="46"/>
    </row>
    <row r="420" spans="9:15" ht="13.2">
      <c r="I420" s="45"/>
      <c r="M420" s="46"/>
      <c r="O420" s="46"/>
    </row>
    <row r="421" spans="9:15" ht="13.2">
      <c r="I421" s="45"/>
      <c r="M421" s="46"/>
      <c r="O421" s="46"/>
    </row>
    <row r="422" spans="9:15" ht="13.2">
      <c r="I422" s="45"/>
      <c r="M422" s="46"/>
      <c r="O422" s="46"/>
    </row>
    <row r="423" spans="9:15" ht="13.2">
      <c r="I423" s="45"/>
      <c r="M423" s="46"/>
      <c r="O423" s="46"/>
    </row>
    <row r="424" spans="9:15" ht="13.2">
      <c r="I424" s="45"/>
      <c r="M424" s="46"/>
      <c r="O424" s="46"/>
    </row>
    <row r="425" spans="9:15" ht="13.2">
      <c r="I425" s="45"/>
      <c r="M425" s="46"/>
      <c r="O425" s="46"/>
    </row>
    <row r="426" spans="9:15" ht="13.2">
      <c r="I426" s="45"/>
      <c r="M426" s="46"/>
      <c r="O426" s="46"/>
    </row>
    <row r="427" spans="9:15" ht="13.2">
      <c r="I427" s="45"/>
      <c r="M427" s="46"/>
      <c r="O427" s="46"/>
    </row>
    <row r="428" spans="9:15" ht="13.2">
      <c r="I428" s="45"/>
      <c r="M428" s="46"/>
      <c r="O428" s="46"/>
    </row>
    <row r="429" spans="9:15" ht="13.2">
      <c r="I429" s="45"/>
      <c r="M429" s="46"/>
      <c r="O429" s="46"/>
    </row>
    <row r="430" spans="9:15" ht="13.2">
      <c r="I430" s="45"/>
      <c r="M430" s="46"/>
      <c r="O430" s="46"/>
    </row>
    <row r="431" spans="9:15" ht="13.2">
      <c r="I431" s="45"/>
      <c r="M431" s="46"/>
      <c r="O431" s="46"/>
    </row>
    <row r="432" spans="9:15" ht="13.2">
      <c r="I432" s="45"/>
      <c r="M432" s="46"/>
      <c r="O432" s="46"/>
    </row>
    <row r="433" spans="9:15" ht="13.2">
      <c r="I433" s="45"/>
      <c r="M433" s="46"/>
      <c r="O433" s="46"/>
    </row>
    <row r="434" spans="9:15" ht="13.2">
      <c r="I434" s="45"/>
      <c r="M434" s="46"/>
      <c r="O434" s="46"/>
    </row>
    <row r="435" spans="9:15" ht="13.2">
      <c r="I435" s="45"/>
      <c r="M435" s="46"/>
      <c r="O435" s="46"/>
    </row>
    <row r="436" spans="9:15" ht="13.2">
      <c r="I436" s="45"/>
      <c r="M436" s="46"/>
      <c r="O436" s="46"/>
    </row>
    <row r="437" spans="9:15" ht="13.2">
      <c r="I437" s="45"/>
      <c r="M437" s="46"/>
      <c r="O437" s="46"/>
    </row>
    <row r="438" spans="9:15" ht="13.2">
      <c r="I438" s="45"/>
      <c r="M438" s="46"/>
      <c r="O438" s="46"/>
    </row>
    <row r="439" spans="9:15" ht="13.2">
      <c r="I439" s="45"/>
      <c r="M439" s="46"/>
      <c r="O439" s="46"/>
    </row>
    <row r="440" spans="9:15" ht="13.2">
      <c r="I440" s="45"/>
      <c r="M440" s="46"/>
      <c r="O440" s="46"/>
    </row>
    <row r="441" spans="9:15" ht="13.2">
      <c r="I441" s="45"/>
      <c r="M441" s="46"/>
      <c r="O441" s="46"/>
    </row>
    <row r="442" spans="9:15" ht="13.2">
      <c r="I442" s="45"/>
      <c r="M442" s="46"/>
      <c r="O442" s="46"/>
    </row>
    <row r="443" spans="9:15" ht="13.2">
      <c r="I443" s="45"/>
      <c r="M443" s="46"/>
      <c r="O443" s="46"/>
    </row>
    <row r="444" spans="9:15" ht="13.2">
      <c r="I444" s="45"/>
      <c r="M444" s="46"/>
      <c r="O444" s="46"/>
    </row>
    <row r="445" spans="9:15" ht="13.2">
      <c r="I445" s="45"/>
      <c r="M445" s="46"/>
      <c r="O445" s="46"/>
    </row>
    <row r="446" spans="9:15" ht="13.2">
      <c r="I446" s="45"/>
      <c r="M446" s="46"/>
      <c r="O446" s="46"/>
    </row>
    <row r="447" spans="9:15" ht="13.2">
      <c r="I447" s="45"/>
      <c r="M447" s="46"/>
      <c r="O447" s="46"/>
    </row>
    <row r="448" spans="9:15" ht="13.2">
      <c r="I448" s="45"/>
      <c r="M448" s="46"/>
      <c r="O448" s="46"/>
    </row>
    <row r="449" spans="9:15" ht="13.2">
      <c r="I449" s="45"/>
      <c r="M449" s="46"/>
      <c r="O449" s="46"/>
    </row>
    <row r="450" spans="9:15" ht="13.2">
      <c r="I450" s="45"/>
      <c r="M450" s="46"/>
      <c r="O450" s="46"/>
    </row>
    <row r="451" spans="9:15" ht="13.2">
      <c r="I451" s="45"/>
      <c r="M451" s="46"/>
      <c r="O451" s="46"/>
    </row>
    <row r="452" spans="9:15" ht="13.2">
      <c r="I452" s="45"/>
      <c r="M452" s="46"/>
      <c r="O452" s="46"/>
    </row>
    <row r="453" spans="9:15" ht="13.2">
      <c r="I453" s="45"/>
      <c r="M453" s="46"/>
      <c r="O453" s="46"/>
    </row>
    <row r="454" spans="9:15" ht="13.2">
      <c r="I454" s="45"/>
      <c r="M454" s="46"/>
      <c r="O454" s="46"/>
    </row>
    <row r="455" spans="9:15" ht="13.2">
      <c r="I455" s="45"/>
      <c r="M455" s="46"/>
      <c r="O455" s="46"/>
    </row>
    <row r="456" spans="9:15" ht="13.2">
      <c r="I456" s="45"/>
      <c r="M456" s="46"/>
      <c r="O456" s="46"/>
    </row>
    <row r="457" spans="9:15" ht="13.2">
      <c r="I457" s="45"/>
      <c r="M457" s="46"/>
      <c r="O457" s="46"/>
    </row>
    <row r="458" spans="9:15" ht="13.2">
      <c r="I458" s="45"/>
      <c r="M458" s="46"/>
      <c r="O458" s="46"/>
    </row>
    <row r="459" spans="9:15" ht="13.2">
      <c r="I459" s="45"/>
      <c r="M459" s="46"/>
      <c r="O459" s="46"/>
    </row>
    <row r="460" spans="9:15" ht="13.2">
      <c r="I460" s="45"/>
      <c r="M460" s="46"/>
      <c r="O460" s="46"/>
    </row>
    <row r="461" spans="9:15" ht="13.2">
      <c r="I461" s="45"/>
      <c r="M461" s="46"/>
      <c r="O461" s="46"/>
    </row>
    <row r="462" spans="9:15" ht="13.2">
      <c r="I462" s="45"/>
      <c r="M462" s="46"/>
      <c r="O462" s="46"/>
    </row>
    <row r="463" spans="9:15" ht="13.2">
      <c r="I463" s="45"/>
      <c r="M463" s="46"/>
      <c r="O463" s="46"/>
    </row>
    <row r="464" spans="9:15" ht="13.2">
      <c r="I464" s="45"/>
      <c r="M464" s="46"/>
      <c r="O464" s="46"/>
    </row>
    <row r="465" spans="9:15" ht="13.2">
      <c r="I465" s="45"/>
      <c r="M465" s="46"/>
      <c r="O465" s="46"/>
    </row>
    <row r="466" spans="9:15" ht="13.2">
      <c r="I466" s="45"/>
      <c r="M466" s="46"/>
      <c r="O466" s="46"/>
    </row>
    <row r="467" spans="9:15" ht="13.2">
      <c r="I467" s="45"/>
      <c r="M467" s="46"/>
      <c r="O467" s="46"/>
    </row>
    <row r="468" spans="9:15" ht="13.2">
      <c r="I468" s="45"/>
      <c r="M468" s="46"/>
      <c r="O468" s="46"/>
    </row>
    <row r="469" spans="9:15" ht="13.2">
      <c r="I469" s="45"/>
      <c r="M469" s="46"/>
      <c r="O469" s="46"/>
    </row>
    <row r="470" spans="9:15" ht="13.2">
      <c r="I470" s="45"/>
      <c r="M470" s="46"/>
      <c r="O470" s="46"/>
    </row>
    <row r="471" spans="9:15" ht="13.2">
      <c r="I471" s="45"/>
      <c r="M471" s="46"/>
      <c r="O471" s="46"/>
    </row>
    <row r="472" spans="9:15" ht="13.2">
      <c r="I472" s="45"/>
      <c r="M472" s="46"/>
      <c r="O472" s="46"/>
    </row>
    <row r="473" spans="9:15" ht="13.2">
      <c r="I473" s="45"/>
      <c r="M473" s="46"/>
      <c r="O473" s="46"/>
    </row>
    <row r="474" spans="9:15" ht="13.2">
      <c r="I474" s="45"/>
      <c r="M474" s="46"/>
      <c r="O474" s="46"/>
    </row>
    <row r="475" spans="9:15" ht="13.2">
      <c r="I475" s="45"/>
      <c r="M475" s="46"/>
      <c r="O475" s="46"/>
    </row>
    <row r="476" spans="9:15" ht="13.2">
      <c r="I476" s="45"/>
      <c r="M476" s="46"/>
      <c r="O476" s="46"/>
    </row>
    <row r="477" spans="9:15" ht="13.2">
      <c r="I477" s="45"/>
      <c r="M477" s="46"/>
      <c r="O477" s="46"/>
    </row>
    <row r="478" spans="9:15" ht="13.2">
      <c r="I478" s="45"/>
      <c r="M478" s="46"/>
      <c r="O478" s="46"/>
    </row>
    <row r="479" spans="9:15" ht="13.2">
      <c r="I479" s="45"/>
      <c r="M479" s="46"/>
      <c r="O479" s="46"/>
    </row>
    <row r="480" spans="9:15" ht="13.2">
      <c r="I480" s="45"/>
      <c r="M480" s="46"/>
      <c r="O480" s="46"/>
    </row>
    <row r="481" spans="9:15" ht="13.2">
      <c r="I481" s="45"/>
      <c r="M481" s="46"/>
      <c r="O481" s="46"/>
    </row>
    <row r="482" spans="9:15" ht="13.2">
      <c r="I482" s="45"/>
      <c r="M482" s="46"/>
      <c r="O482" s="46"/>
    </row>
    <row r="483" spans="9:15" ht="13.2">
      <c r="I483" s="45"/>
      <c r="M483" s="46"/>
      <c r="O483" s="46"/>
    </row>
    <row r="484" spans="9:15" ht="13.2">
      <c r="I484" s="45"/>
      <c r="M484" s="46"/>
      <c r="O484" s="46"/>
    </row>
    <row r="485" spans="9:15" ht="13.2">
      <c r="I485" s="45"/>
      <c r="M485" s="46"/>
      <c r="O485" s="46"/>
    </row>
    <row r="486" spans="9:15" ht="13.2">
      <c r="I486" s="45"/>
      <c r="M486" s="46"/>
      <c r="O486" s="46"/>
    </row>
    <row r="487" spans="9:15" ht="13.2">
      <c r="I487" s="45"/>
      <c r="M487" s="46"/>
      <c r="O487" s="46"/>
    </row>
    <row r="488" spans="9:15" ht="13.2">
      <c r="I488" s="45"/>
      <c r="M488" s="46"/>
      <c r="O488" s="46"/>
    </row>
    <row r="489" spans="9:15" ht="13.2">
      <c r="I489" s="45"/>
      <c r="M489" s="46"/>
      <c r="O489" s="46"/>
    </row>
    <row r="490" spans="9:15" ht="13.2">
      <c r="I490" s="45"/>
      <c r="M490" s="46"/>
      <c r="O490" s="46"/>
    </row>
    <row r="491" spans="9:15" ht="13.2">
      <c r="I491" s="45"/>
      <c r="M491" s="46"/>
      <c r="O491" s="46"/>
    </row>
    <row r="492" spans="9:15" ht="13.2">
      <c r="I492" s="45"/>
      <c r="M492" s="46"/>
      <c r="O492" s="46"/>
    </row>
    <row r="493" spans="9:15" ht="13.2">
      <c r="I493" s="45"/>
      <c r="M493" s="46"/>
      <c r="O493" s="46"/>
    </row>
    <row r="494" spans="9:15" ht="13.2">
      <c r="I494" s="45"/>
      <c r="M494" s="46"/>
      <c r="O494" s="46"/>
    </row>
    <row r="495" spans="9:15" ht="13.2">
      <c r="I495" s="45"/>
      <c r="M495" s="46"/>
      <c r="O495" s="46"/>
    </row>
    <row r="496" spans="9:15" ht="13.2">
      <c r="I496" s="45"/>
      <c r="M496" s="46"/>
      <c r="O496" s="46"/>
    </row>
    <row r="497" spans="9:15" ht="13.2">
      <c r="I497" s="45"/>
      <c r="M497" s="46"/>
      <c r="O497" s="46"/>
    </row>
    <row r="498" spans="9:15" ht="13.2">
      <c r="I498" s="45"/>
      <c r="M498" s="46"/>
      <c r="O498" s="46"/>
    </row>
    <row r="499" spans="9:15" ht="13.2">
      <c r="I499" s="45"/>
      <c r="M499" s="46"/>
      <c r="O499" s="46"/>
    </row>
    <row r="500" spans="9:15" ht="13.2">
      <c r="I500" s="45"/>
      <c r="M500" s="46"/>
      <c r="O500" s="46"/>
    </row>
    <row r="501" spans="9:15" ht="13.2">
      <c r="I501" s="45"/>
      <c r="M501" s="46"/>
      <c r="O501" s="46"/>
    </row>
    <row r="502" spans="9:15" ht="13.2">
      <c r="I502" s="45"/>
      <c r="M502" s="46"/>
      <c r="O502" s="46"/>
    </row>
    <row r="503" spans="9:15" ht="13.2">
      <c r="I503" s="45"/>
      <c r="M503" s="46"/>
      <c r="O503" s="46"/>
    </row>
    <row r="504" spans="9:15" ht="13.2">
      <c r="I504" s="45"/>
      <c r="M504" s="46"/>
      <c r="O504" s="46"/>
    </row>
    <row r="505" spans="9:15" ht="13.2">
      <c r="I505" s="45"/>
      <c r="M505" s="46"/>
      <c r="O505" s="46"/>
    </row>
    <row r="506" spans="9:15" ht="13.2">
      <c r="I506" s="45"/>
      <c r="M506" s="46"/>
      <c r="O506" s="46"/>
    </row>
    <row r="507" spans="9:15" ht="13.2">
      <c r="I507" s="45"/>
      <c r="M507" s="46"/>
      <c r="O507" s="46"/>
    </row>
    <row r="508" spans="9:15" ht="13.2">
      <c r="I508" s="45"/>
      <c r="M508" s="46"/>
      <c r="O508" s="46"/>
    </row>
    <row r="509" spans="9:15" ht="13.2">
      <c r="I509" s="45"/>
      <c r="M509" s="46"/>
      <c r="O509" s="46"/>
    </row>
    <row r="510" spans="9:15" ht="13.2">
      <c r="I510" s="45"/>
      <c r="M510" s="46"/>
      <c r="O510" s="46"/>
    </row>
    <row r="511" spans="9:15" ht="13.2">
      <c r="I511" s="45"/>
      <c r="M511" s="46"/>
      <c r="O511" s="46"/>
    </row>
    <row r="512" spans="9:15" ht="13.2">
      <c r="I512" s="45"/>
      <c r="M512" s="46"/>
      <c r="O512" s="46"/>
    </row>
    <row r="513" spans="9:15" ht="13.2">
      <c r="I513" s="45"/>
      <c r="M513" s="46"/>
      <c r="O513" s="46"/>
    </row>
    <row r="514" spans="9:15" ht="13.2">
      <c r="I514" s="45"/>
      <c r="M514" s="46"/>
      <c r="O514" s="46"/>
    </row>
    <row r="515" spans="9:15" ht="13.2">
      <c r="I515" s="45"/>
      <c r="M515" s="46"/>
      <c r="O515" s="46"/>
    </row>
    <row r="516" spans="9:15" ht="13.2">
      <c r="I516" s="45"/>
      <c r="M516" s="46"/>
      <c r="O516" s="46"/>
    </row>
    <row r="517" spans="9:15" ht="13.2">
      <c r="I517" s="45"/>
      <c r="M517" s="46"/>
      <c r="O517" s="46"/>
    </row>
    <row r="518" spans="9:15" ht="13.2">
      <c r="I518" s="45"/>
      <c r="M518" s="46"/>
      <c r="O518" s="46"/>
    </row>
    <row r="519" spans="9:15" ht="13.2">
      <c r="I519" s="45"/>
      <c r="M519" s="46"/>
      <c r="O519" s="46"/>
    </row>
    <row r="520" spans="9:15" ht="13.2">
      <c r="I520" s="45"/>
      <c r="M520" s="46"/>
      <c r="O520" s="46"/>
    </row>
    <row r="521" spans="9:15" ht="13.2">
      <c r="I521" s="45"/>
      <c r="M521" s="46"/>
      <c r="O521" s="46"/>
    </row>
    <row r="522" spans="9:15" ht="13.2">
      <c r="I522" s="45"/>
      <c r="M522" s="46"/>
      <c r="O522" s="46"/>
    </row>
    <row r="523" spans="9:15" ht="13.2">
      <c r="I523" s="45"/>
      <c r="M523" s="46"/>
      <c r="O523" s="46"/>
    </row>
    <row r="524" spans="9:15" ht="13.2">
      <c r="I524" s="45"/>
      <c r="M524" s="46"/>
      <c r="O524" s="46"/>
    </row>
    <row r="525" spans="9:15" ht="13.2">
      <c r="I525" s="45"/>
      <c r="M525" s="46"/>
      <c r="O525" s="46"/>
    </row>
    <row r="526" spans="9:15" ht="13.2">
      <c r="I526" s="45"/>
      <c r="M526" s="46"/>
      <c r="O526" s="46"/>
    </row>
    <row r="527" spans="9:15" ht="13.2">
      <c r="I527" s="45"/>
      <c r="M527" s="46"/>
      <c r="O527" s="46"/>
    </row>
    <row r="528" spans="9:15" ht="13.2">
      <c r="I528" s="45"/>
      <c r="M528" s="46"/>
      <c r="O528" s="46"/>
    </row>
    <row r="529" spans="9:15" ht="13.2">
      <c r="I529" s="45"/>
      <c r="M529" s="46"/>
      <c r="O529" s="46"/>
    </row>
    <row r="530" spans="9:15" ht="13.2">
      <c r="I530" s="45"/>
      <c r="M530" s="46"/>
      <c r="O530" s="46"/>
    </row>
    <row r="531" spans="9:15" ht="13.2">
      <c r="I531" s="45"/>
      <c r="M531" s="46"/>
      <c r="O531" s="46"/>
    </row>
    <row r="532" spans="9:15" ht="13.2">
      <c r="I532" s="45"/>
      <c r="M532" s="46"/>
      <c r="O532" s="46"/>
    </row>
    <row r="533" spans="9:15" ht="13.2">
      <c r="I533" s="45"/>
      <c r="M533" s="46"/>
      <c r="O533" s="46"/>
    </row>
    <row r="534" spans="9:15" ht="13.2">
      <c r="I534" s="45"/>
      <c r="M534" s="46"/>
      <c r="O534" s="46"/>
    </row>
    <row r="535" spans="9:15" ht="13.2">
      <c r="I535" s="45"/>
      <c r="M535" s="46"/>
      <c r="O535" s="46"/>
    </row>
    <row r="536" spans="9:15" ht="13.2">
      <c r="I536" s="45"/>
      <c r="M536" s="46"/>
      <c r="O536" s="46"/>
    </row>
    <row r="537" spans="9:15" ht="13.2">
      <c r="I537" s="45"/>
      <c r="M537" s="46"/>
      <c r="O537" s="46"/>
    </row>
    <row r="538" spans="9:15" ht="13.2">
      <c r="I538" s="45"/>
      <c r="M538" s="46"/>
      <c r="O538" s="46"/>
    </row>
    <row r="539" spans="9:15" ht="13.2">
      <c r="I539" s="45"/>
      <c r="M539" s="46"/>
      <c r="O539" s="46"/>
    </row>
    <row r="540" spans="9:15" ht="13.2">
      <c r="I540" s="45"/>
      <c r="M540" s="46"/>
      <c r="O540" s="46"/>
    </row>
    <row r="541" spans="9:15" ht="13.2">
      <c r="I541" s="45"/>
      <c r="M541" s="46"/>
      <c r="O541" s="46"/>
    </row>
    <row r="542" spans="9:15" ht="13.2">
      <c r="I542" s="45"/>
      <c r="M542" s="46"/>
      <c r="O542" s="46"/>
    </row>
    <row r="543" spans="9:15" ht="13.2">
      <c r="I543" s="45"/>
      <c r="M543" s="46"/>
      <c r="O543" s="46"/>
    </row>
    <row r="544" spans="9:15" ht="13.2">
      <c r="I544" s="45"/>
      <c r="M544" s="46"/>
      <c r="O544" s="46"/>
    </row>
    <row r="545" spans="9:15" ht="13.2">
      <c r="I545" s="45"/>
      <c r="M545" s="46"/>
      <c r="O545" s="46"/>
    </row>
    <row r="546" spans="9:15" ht="13.2">
      <c r="I546" s="45"/>
      <c r="M546" s="46"/>
      <c r="O546" s="46"/>
    </row>
    <row r="547" spans="9:15" ht="13.2">
      <c r="I547" s="45"/>
      <c r="M547" s="46"/>
      <c r="O547" s="46"/>
    </row>
    <row r="548" spans="9:15" ht="13.2">
      <c r="I548" s="45"/>
      <c r="M548" s="46"/>
      <c r="O548" s="46"/>
    </row>
    <row r="549" spans="9:15" ht="13.2">
      <c r="I549" s="45"/>
      <c r="M549" s="46"/>
      <c r="O549" s="46"/>
    </row>
    <row r="550" spans="9:15" ht="13.2">
      <c r="I550" s="45"/>
      <c r="M550" s="46"/>
      <c r="O550" s="46"/>
    </row>
    <row r="551" spans="9:15" ht="13.2">
      <c r="I551" s="45"/>
      <c r="M551" s="46"/>
      <c r="O551" s="46"/>
    </row>
    <row r="552" spans="9:15" ht="13.2">
      <c r="I552" s="45"/>
      <c r="M552" s="46"/>
      <c r="O552" s="46"/>
    </row>
    <row r="553" spans="9:15" ht="13.2">
      <c r="I553" s="45"/>
      <c r="M553" s="46"/>
      <c r="O553" s="46"/>
    </row>
    <row r="554" spans="9:15" ht="13.2">
      <c r="I554" s="45"/>
      <c r="M554" s="46"/>
      <c r="O554" s="46"/>
    </row>
    <row r="555" spans="9:15" ht="13.2">
      <c r="I555" s="45"/>
      <c r="M555" s="46"/>
      <c r="O555" s="46"/>
    </row>
    <row r="556" spans="9:15" ht="13.2">
      <c r="I556" s="45"/>
      <c r="M556" s="46"/>
      <c r="O556" s="46"/>
    </row>
    <row r="557" spans="9:15" ht="13.2">
      <c r="I557" s="45"/>
      <c r="M557" s="46"/>
      <c r="O557" s="46"/>
    </row>
    <row r="558" spans="9:15" ht="13.2">
      <c r="I558" s="45"/>
      <c r="M558" s="46"/>
      <c r="O558" s="46"/>
    </row>
    <row r="559" spans="9:15" ht="13.2">
      <c r="I559" s="45"/>
      <c r="M559" s="46"/>
      <c r="O559" s="46"/>
    </row>
    <row r="560" spans="9:15" ht="13.2">
      <c r="I560" s="45"/>
      <c r="M560" s="46"/>
      <c r="O560" s="46"/>
    </row>
    <row r="561" spans="9:15" ht="13.2">
      <c r="I561" s="45"/>
      <c r="M561" s="46"/>
      <c r="O561" s="46"/>
    </row>
    <row r="562" spans="9:15" ht="13.2">
      <c r="I562" s="45"/>
      <c r="M562" s="46"/>
      <c r="O562" s="46"/>
    </row>
    <row r="563" spans="9:15" ht="13.2">
      <c r="I563" s="45"/>
      <c r="M563" s="46"/>
      <c r="O563" s="46"/>
    </row>
    <row r="564" spans="9:15" ht="13.2">
      <c r="I564" s="45"/>
      <c r="M564" s="46"/>
      <c r="O564" s="46"/>
    </row>
    <row r="565" spans="9:15" ht="13.2">
      <c r="I565" s="45"/>
      <c r="M565" s="46"/>
      <c r="O565" s="46"/>
    </row>
    <row r="566" spans="9:15" ht="13.2">
      <c r="I566" s="45"/>
      <c r="M566" s="46"/>
      <c r="O566" s="46"/>
    </row>
    <row r="567" spans="9:15" ht="13.2">
      <c r="I567" s="45"/>
      <c r="M567" s="46"/>
      <c r="O567" s="46"/>
    </row>
    <row r="568" spans="9:15" ht="13.2">
      <c r="I568" s="45"/>
      <c r="M568" s="46"/>
      <c r="O568" s="46"/>
    </row>
    <row r="569" spans="9:15" ht="13.2">
      <c r="I569" s="45"/>
      <c r="M569" s="46"/>
      <c r="O569" s="46"/>
    </row>
    <row r="570" spans="9:15" ht="13.2">
      <c r="I570" s="45"/>
      <c r="M570" s="46"/>
      <c r="O570" s="46"/>
    </row>
    <row r="571" spans="9:15" ht="13.2">
      <c r="I571" s="45"/>
      <c r="M571" s="46"/>
      <c r="O571" s="46"/>
    </row>
    <row r="572" spans="9:15" ht="13.2">
      <c r="I572" s="45"/>
      <c r="M572" s="46"/>
      <c r="O572" s="46"/>
    </row>
    <row r="573" spans="9:15" ht="13.2">
      <c r="I573" s="45"/>
      <c r="M573" s="46"/>
      <c r="O573" s="46"/>
    </row>
    <row r="574" spans="9:15" ht="13.2">
      <c r="I574" s="45"/>
      <c r="M574" s="46"/>
      <c r="O574" s="46"/>
    </row>
    <row r="575" spans="9:15" ht="13.2">
      <c r="I575" s="45"/>
      <c r="M575" s="46"/>
      <c r="O575" s="46"/>
    </row>
    <row r="576" spans="9:15" ht="13.2">
      <c r="I576" s="45"/>
      <c r="M576" s="46"/>
      <c r="O576" s="46"/>
    </row>
    <row r="577" spans="9:15" ht="13.2">
      <c r="I577" s="45"/>
      <c r="M577" s="46"/>
      <c r="O577" s="46"/>
    </row>
    <row r="578" spans="9:15" ht="13.2">
      <c r="I578" s="45"/>
      <c r="M578" s="46"/>
      <c r="O578" s="46"/>
    </row>
    <row r="579" spans="9:15" ht="13.2">
      <c r="I579" s="45"/>
      <c r="M579" s="46"/>
      <c r="O579" s="46"/>
    </row>
    <row r="580" spans="9:15" ht="13.2">
      <c r="I580" s="45"/>
      <c r="M580" s="46"/>
      <c r="O580" s="46"/>
    </row>
    <row r="581" spans="9:15" ht="13.2">
      <c r="I581" s="45"/>
      <c r="M581" s="46"/>
      <c r="O581" s="46"/>
    </row>
    <row r="582" spans="9:15" ht="13.2">
      <c r="I582" s="45"/>
      <c r="M582" s="46"/>
      <c r="O582" s="46"/>
    </row>
    <row r="583" spans="9:15" ht="13.2">
      <c r="I583" s="45"/>
      <c r="M583" s="46"/>
      <c r="O583" s="46"/>
    </row>
    <row r="584" spans="9:15" ht="13.2">
      <c r="I584" s="45"/>
      <c r="M584" s="46"/>
      <c r="O584" s="46"/>
    </row>
    <row r="585" spans="9:15" ht="13.2">
      <c r="I585" s="45"/>
      <c r="M585" s="46"/>
      <c r="O585" s="46"/>
    </row>
    <row r="586" spans="9:15" ht="13.2">
      <c r="I586" s="45"/>
      <c r="M586" s="46"/>
      <c r="O586" s="46"/>
    </row>
    <row r="587" spans="9:15" ht="13.2">
      <c r="I587" s="45"/>
      <c r="M587" s="46"/>
      <c r="O587" s="46"/>
    </row>
    <row r="588" spans="9:15" ht="13.2">
      <c r="I588" s="45"/>
      <c r="M588" s="46"/>
      <c r="O588" s="46"/>
    </row>
    <row r="589" spans="9:15" ht="13.2">
      <c r="I589" s="45"/>
      <c r="M589" s="46"/>
      <c r="O589" s="46"/>
    </row>
    <row r="590" spans="9:15" ht="13.2">
      <c r="I590" s="45"/>
      <c r="M590" s="46"/>
      <c r="O590" s="46"/>
    </row>
    <row r="591" spans="9:15" ht="13.2">
      <c r="I591" s="45"/>
      <c r="M591" s="46"/>
      <c r="O591" s="46"/>
    </row>
    <row r="592" spans="9:15" ht="13.2">
      <c r="I592" s="45"/>
      <c r="M592" s="46"/>
      <c r="O592" s="46"/>
    </row>
    <row r="593" spans="9:15" ht="13.2">
      <c r="I593" s="45"/>
      <c r="M593" s="46"/>
      <c r="O593" s="46"/>
    </row>
    <row r="594" spans="9:15" ht="13.2">
      <c r="I594" s="45"/>
      <c r="M594" s="46"/>
      <c r="O594" s="46"/>
    </row>
    <row r="595" spans="9:15" ht="13.2">
      <c r="I595" s="45"/>
      <c r="M595" s="46"/>
      <c r="O595" s="46"/>
    </row>
    <row r="596" spans="9:15" ht="13.2">
      <c r="I596" s="45"/>
      <c r="M596" s="46"/>
      <c r="O596" s="46"/>
    </row>
    <row r="597" spans="9:15" ht="13.2">
      <c r="I597" s="45"/>
      <c r="M597" s="46"/>
      <c r="O597" s="46"/>
    </row>
    <row r="598" spans="9:15" ht="13.2">
      <c r="I598" s="45"/>
      <c r="M598" s="46"/>
      <c r="O598" s="46"/>
    </row>
    <row r="599" spans="9:15" ht="13.2">
      <c r="I599" s="45"/>
      <c r="M599" s="46"/>
      <c r="O599" s="46"/>
    </row>
    <row r="600" spans="9:15" ht="13.2">
      <c r="I600" s="45"/>
      <c r="M600" s="46"/>
      <c r="O600" s="46"/>
    </row>
    <row r="601" spans="9:15" ht="13.2">
      <c r="I601" s="45"/>
      <c r="M601" s="46"/>
      <c r="O601" s="46"/>
    </row>
    <row r="602" spans="9:15" ht="13.2">
      <c r="I602" s="45"/>
      <c r="M602" s="46"/>
      <c r="O602" s="46"/>
    </row>
    <row r="603" spans="9:15" ht="13.2">
      <c r="I603" s="45"/>
      <c r="M603" s="46"/>
      <c r="O603" s="46"/>
    </row>
    <row r="604" spans="9:15" ht="13.2">
      <c r="I604" s="45"/>
      <c r="M604" s="46"/>
      <c r="O604" s="46"/>
    </row>
    <row r="605" spans="9:15" ht="13.2">
      <c r="I605" s="45"/>
      <c r="M605" s="46"/>
      <c r="O605" s="46"/>
    </row>
    <row r="606" spans="9:15" ht="13.2">
      <c r="I606" s="45"/>
      <c r="M606" s="46"/>
      <c r="O606" s="46"/>
    </row>
    <row r="607" spans="9:15" ht="13.2">
      <c r="I607" s="45"/>
      <c r="M607" s="46"/>
      <c r="O607" s="46"/>
    </row>
    <row r="608" spans="9:15" ht="13.2">
      <c r="I608" s="45"/>
      <c r="M608" s="46"/>
      <c r="O608" s="46"/>
    </row>
    <row r="609" spans="9:15" ht="13.2">
      <c r="I609" s="45"/>
      <c r="M609" s="46"/>
      <c r="O609" s="46"/>
    </row>
    <row r="610" spans="9:15" ht="13.2">
      <c r="I610" s="45"/>
      <c r="M610" s="46"/>
      <c r="O610" s="46"/>
    </row>
    <row r="611" spans="9:15" ht="13.2">
      <c r="I611" s="45"/>
      <c r="M611" s="46"/>
      <c r="O611" s="46"/>
    </row>
    <row r="612" spans="9:15" ht="13.2">
      <c r="I612" s="45"/>
      <c r="M612" s="46"/>
      <c r="O612" s="46"/>
    </row>
    <row r="613" spans="9:15" ht="13.2">
      <c r="I613" s="45"/>
      <c r="M613" s="46"/>
      <c r="O613" s="46"/>
    </row>
    <row r="614" spans="9:15" ht="13.2">
      <c r="I614" s="45"/>
      <c r="M614" s="46"/>
      <c r="O614" s="46"/>
    </row>
    <row r="615" spans="9:15" ht="13.2">
      <c r="I615" s="45"/>
      <c r="M615" s="46"/>
      <c r="O615" s="46"/>
    </row>
    <row r="616" spans="9:15" ht="13.2">
      <c r="I616" s="45"/>
      <c r="M616" s="46"/>
      <c r="O616" s="46"/>
    </row>
    <row r="617" spans="9:15" ht="13.2">
      <c r="I617" s="45"/>
      <c r="M617" s="46"/>
      <c r="O617" s="46"/>
    </row>
    <row r="618" spans="9:15" ht="13.2">
      <c r="I618" s="45"/>
      <c r="M618" s="46"/>
      <c r="O618" s="46"/>
    </row>
    <row r="619" spans="9:15" ht="13.2">
      <c r="I619" s="45"/>
      <c r="M619" s="46"/>
      <c r="O619" s="46"/>
    </row>
    <row r="620" spans="9:15" ht="13.2">
      <c r="I620" s="45"/>
      <c r="M620" s="46"/>
      <c r="O620" s="46"/>
    </row>
    <row r="621" spans="9:15" ht="13.2">
      <c r="I621" s="45"/>
      <c r="M621" s="46"/>
      <c r="O621" s="46"/>
    </row>
    <row r="622" spans="9:15" ht="13.2">
      <c r="I622" s="45"/>
      <c r="M622" s="46"/>
      <c r="O622" s="46"/>
    </row>
    <row r="623" spans="9:15" ht="13.2">
      <c r="I623" s="45"/>
      <c r="M623" s="46"/>
      <c r="O623" s="46"/>
    </row>
    <row r="624" spans="9:15" ht="13.2">
      <c r="I624" s="45"/>
      <c r="M624" s="46"/>
      <c r="O624" s="46"/>
    </row>
    <row r="625" spans="9:15" ht="13.2">
      <c r="I625" s="45"/>
      <c r="M625" s="46"/>
      <c r="O625" s="46"/>
    </row>
    <row r="626" spans="9:15" ht="13.2">
      <c r="I626" s="45"/>
      <c r="M626" s="46"/>
      <c r="O626" s="46"/>
    </row>
    <row r="627" spans="9:15" ht="13.2">
      <c r="I627" s="45"/>
      <c r="M627" s="46"/>
      <c r="O627" s="46"/>
    </row>
    <row r="628" spans="9:15" ht="13.2">
      <c r="I628" s="45"/>
      <c r="M628" s="46"/>
      <c r="O628" s="46"/>
    </row>
    <row r="629" spans="9:15" ht="13.2">
      <c r="I629" s="45"/>
      <c r="M629" s="46"/>
      <c r="O629" s="46"/>
    </row>
    <row r="630" spans="9:15" ht="13.2">
      <c r="I630" s="45"/>
      <c r="M630" s="46"/>
      <c r="O630" s="46"/>
    </row>
    <row r="631" spans="9:15" ht="13.2">
      <c r="I631" s="45"/>
      <c r="M631" s="46"/>
      <c r="O631" s="46"/>
    </row>
    <row r="632" spans="9:15" ht="13.2">
      <c r="I632" s="45"/>
      <c r="M632" s="46"/>
      <c r="O632" s="46"/>
    </row>
    <row r="633" spans="9:15" ht="13.2">
      <c r="I633" s="45"/>
      <c r="M633" s="46"/>
      <c r="O633" s="46"/>
    </row>
    <row r="634" spans="9:15" ht="13.2">
      <c r="I634" s="45"/>
      <c r="M634" s="46"/>
      <c r="O634" s="46"/>
    </row>
    <row r="635" spans="9:15" ht="13.2">
      <c r="I635" s="45"/>
      <c r="M635" s="46"/>
      <c r="O635" s="46"/>
    </row>
    <row r="636" spans="9:15" ht="13.2">
      <c r="I636" s="45"/>
      <c r="M636" s="46"/>
      <c r="O636" s="46"/>
    </row>
    <row r="637" spans="9:15" ht="13.2">
      <c r="I637" s="45"/>
      <c r="M637" s="46"/>
      <c r="O637" s="46"/>
    </row>
    <row r="638" spans="9:15" ht="13.2">
      <c r="I638" s="45"/>
      <c r="M638" s="46"/>
      <c r="O638" s="46"/>
    </row>
    <row r="639" spans="9:15" ht="13.2">
      <c r="I639" s="45"/>
      <c r="M639" s="46"/>
      <c r="O639" s="46"/>
    </row>
    <row r="640" spans="9:15" ht="13.2">
      <c r="I640" s="45"/>
      <c r="M640" s="46"/>
      <c r="O640" s="46"/>
    </row>
    <row r="641" spans="9:15" ht="13.2">
      <c r="I641" s="45"/>
      <c r="M641" s="46"/>
      <c r="O641" s="46"/>
    </row>
    <row r="642" spans="9:15" ht="13.2">
      <c r="I642" s="45"/>
      <c r="M642" s="46"/>
      <c r="O642" s="46"/>
    </row>
    <row r="643" spans="9:15" ht="13.2">
      <c r="I643" s="45"/>
      <c r="M643" s="46"/>
      <c r="O643" s="46"/>
    </row>
    <row r="644" spans="9:15" ht="13.2">
      <c r="I644" s="45"/>
      <c r="M644" s="46"/>
      <c r="O644" s="46"/>
    </row>
    <row r="645" spans="9:15" ht="13.2">
      <c r="I645" s="45"/>
      <c r="M645" s="46"/>
      <c r="O645" s="46"/>
    </row>
    <row r="646" spans="9:15" ht="13.2">
      <c r="I646" s="45"/>
      <c r="M646" s="46"/>
      <c r="O646" s="46"/>
    </row>
    <row r="647" spans="9:15" ht="13.2">
      <c r="I647" s="45"/>
      <c r="M647" s="46"/>
      <c r="O647" s="46"/>
    </row>
    <row r="648" spans="9:15" ht="13.2">
      <c r="I648" s="45"/>
      <c r="M648" s="46"/>
      <c r="O648" s="46"/>
    </row>
    <row r="649" spans="9:15" ht="13.2">
      <c r="I649" s="45"/>
      <c r="M649" s="46"/>
      <c r="O649" s="46"/>
    </row>
    <row r="650" spans="9:15" ht="13.2">
      <c r="I650" s="45"/>
      <c r="M650" s="46"/>
      <c r="O650" s="46"/>
    </row>
    <row r="651" spans="9:15" ht="13.2">
      <c r="I651" s="45"/>
      <c r="M651" s="46"/>
      <c r="O651" s="46"/>
    </row>
    <row r="652" spans="9:15" ht="13.2">
      <c r="I652" s="45"/>
      <c r="M652" s="46"/>
      <c r="O652" s="46"/>
    </row>
    <row r="653" spans="9:15" ht="13.2">
      <c r="I653" s="45"/>
      <c r="M653" s="46"/>
      <c r="O653" s="46"/>
    </row>
    <row r="654" spans="9:15" ht="13.2">
      <c r="I654" s="45"/>
      <c r="M654" s="46"/>
      <c r="O654" s="46"/>
    </row>
    <row r="655" spans="9:15" ht="13.2">
      <c r="I655" s="45"/>
      <c r="M655" s="46"/>
      <c r="O655" s="46"/>
    </row>
    <row r="656" spans="9:15" ht="13.2">
      <c r="I656" s="45"/>
      <c r="M656" s="46"/>
      <c r="O656" s="46"/>
    </row>
    <row r="657" spans="9:15" ht="13.2">
      <c r="I657" s="45"/>
      <c r="M657" s="46"/>
      <c r="O657" s="46"/>
    </row>
    <row r="658" spans="9:15" ht="13.2">
      <c r="I658" s="45"/>
      <c r="M658" s="46"/>
      <c r="O658" s="46"/>
    </row>
    <row r="659" spans="9:15" ht="13.2">
      <c r="I659" s="45"/>
      <c r="M659" s="46"/>
      <c r="O659" s="46"/>
    </row>
    <row r="660" spans="9:15" ht="13.2">
      <c r="I660" s="45"/>
      <c r="M660" s="46"/>
      <c r="O660" s="46"/>
    </row>
    <row r="661" spans="9:15" ht="13.2">
      <c r="I661" s="45"/>
      <c r="M661" s="46"/>
      <c r="O661" s="46"/>
    </row>
    <row r="662" spans="9:15" ht="13.2">
      <c r="I662" s="45"/>
      <c r="M662" s="46"/>
      <c r="O662" s="46"/>
    </row>
    <row r="663" spans="9:15" ht="13.2">
      <c r="I663" s="45"/>
      <c r="M663" s="46"/>
      <c r="O663" s="46"/>
    </row>
    <row r="664" spans="9:15" ht="13.2">
      <c r="I664" s="45"/>
      <c r="M664" s="46"/>
      <c r="O664" s="46"/>
    </row>
    <row r="665" spans="9:15" ht="13.2">
      <c r="I665" s="45"/>
      <c r="M665" s="46"/>
      <c r="O665" s="46"/>
    </row>
    <row r="666" spans="9:15" ht="13.2">
      <c r="I666" s="45"/>
      <c r="M666" s="46"/>
      <c r="O666" s="46"/>
    </row>
    <row r="667" spans="9:15" ht="13.2">
      <c r="I667" s="45"/>
      <c r="M667" s="46"/>
      <c r="O667" s="46"/>
    </row>
    <row r="668" spans="9:15" ht="13.2">
      <c r="I668" s="45"/>
      <c r="M668" s="46"/>
      <c r="O668" s="46"/>
    </row>
    <row r="669" spans="9:15" ht="13.2">
      <c r="I669" s="45"/>
      <c r="M669" s="46"/>
      <c r="O669" s="46"/>
    </row>
    <row r="670" spans="9:15" ht="13.2">
      <c r="I670" s="45"/>
      <c r="M670" s="46"/>
      <c r="O670" s="46"/>
    </row>
    <row r="671" spans="9:15" ht="13.2">
      <c r="I671" s="45"/>
      <c r="M671" s="46"/>
      <c r="O671" s="46"/>
    </row>
    <row r="672" spans="9:15" ht="13.2">
      <c r="I672" s="45"/>
      <c r="M672" s="46"/>
      <c r="O672" s="46"/>
    </row>
    <row r="673" spans="9:15" ht="13.2">
      <c r="I673" s="45"/>
      <c r="M673" s="46"/>
      <c r="O673" s="46"/>
    </row>
    <row r="674" spans="9:15" ht="13.2">
      <c r="I674" s="45"/>
      <c r="M674" s="46"/>
      <c r="O674" s="46"/>
    </row>
    <row r="675" spans="9:15" ht="13.2">
      <c r="I675" s="45"/>
      <c r="M675" s="46"/>
      <c r="O675" s="46"/>
    </row>
    <row r="676" spans="9:15" ht="13.2">
      <c r="I676" s="45"/>
      <c r="M676" s="46"/>
      <c r="O676" s="46"/>
    </row>
    <row r="677" spans="9:15" ht="13.2">
      <c r="I677" s="45"/>
      <c r="M677" s="46"/>
      <c r="O677" s="46"/>
    </row>
    <row r="678" spans="9:15" ht="13.2">
      <c r="I678" s="45"/>
      <c r="M678" s="46"/>
      <c r="O678" s="46"/>
    </row>
    <row r="679" spans="9:15" ht="13.2">
      <c r="I679" s="45"/>
      <c r="M679" s="46"/>
      <c r="O679" s="46"/>
    </row>
    <row r="680" spans="9:15" ht="13.2">
      <c r="I680" s="45"/>
      <c r="M680" s="46"/>
      <c r="O680" s="46"/>
    </row>
    <row r="681" spans="9:15" ht="13.2">
      <c r="I681" s="45"/>
      <c r="M681" s="46"/>
      <c r="O681" s="46"/>
    </row>
    <row r="682" spans="9:15" ht="13.2">
      <c r="I682" s="45"/>
      <c r="M682" s="46"/>
      <c r="O682" s="46"/>
    </row>
    <row r="683" spans="9:15" ht="13.2">
      <c r="I683" s="45"/>
      <c r="M683" s="46"/>
      <c r="O683" s="46"/>
    </row>
    <row r="684" spans="9:15" ht="13.2">
      <c r="I684" s="45"/>
      <c r="M684" s="46"/>
      <c r="O684" s="46"/>
    </row>
    <row r="685" spans="9:15" ht="13.2">
      <c r="I685" s="45"/>
      <c r="M685" s="46"/>
      <c r="O685" s="46"/>
    </row>
    <row r="686" spans="9:15" ht="13.2">
      <c r="I686" s="45"/>
      <c r="M686" s="46"/>
      <c r="O686" s="46"/>
    </row>
    <row r="687" spans="9:15" ht="13.2">
      <c r="I687" s="45"/>
      <c r="M687" s="46"/>
      <c r="O687" s="46"/>
    </row>
    <row r="688" spans="9:15" ht="13.2">
      <c r="I688" s="45"/>
      <c r="M688" s="46"/>
      <c r="O688" s="46"/>
    </row>
    <row r="689" spans="9:15" ht="13.2">
      <c r="I689" s="45"/>
      <c r="M689" s="46"/>
      <c r="O689" s="46"/>
    </row>
    <row r="690" spans="9:15" ht="13.2">
      <c r="I690" s="45"/>
      <c r="M690" s="46"/>
      <c r="O690" s="46"/>
    </row>
    <row r="691" spans="9:15" ht="13.2">
      <c r="I691" s="45"/>
      <c r="M691" s="46"/>
      <c r="O691" s="46"/>
    </row>
    <row r="692" spans="9:15" ht="13.2">
      <c r="I692" s="45"/>
      <c r="M692" s="46"/>
      <c r="O692" s="46"/>
    </row>
    <row r="693" spans="9:15" ht="13.2">
      <c r="I693" s="45"/>
      <c r="M693" s="46"/>
      <c r="O693" s="46"/>
    </row>
    <row r="694" spans="9:15" ht="13.2">
      <c r="I694" s="45"/>
      <c r="M694" s="46"/>
      <c r="O694" s="46"/>
    </row>
    <row r="695" spans="9:15" ht="13.2">
      <c r="I695" s="45"/>
      <c r="M695" s="46"/>
      <c r="O695" s="46"/>
    </row>
    <row r="696" spans="9:15" ht="13.2">
      <c r="I696" s="45"/>
      <c r="M696" s="46"/>
      <c r="O696" s="46"/>
    </row>
    <row r="697" spans="9:15" ht="13.2">
      <c r="I697" s="45"/>
      <c r="M697" s="46"/>
      <c r="O697" s="46"/>
    </row>
    <row r="698" spans="9:15" ht="13.2">
      <c r="I698" s="45"/>
      <c r="M698" s="46"/>
      <c r="O698" s="46"/>
    </row>
    <row r="699" spans="9:15" ht="13.2">
      <c r="I699" s="45"/>
      <c r="M699" s="46"/>
      <c r="O699" s="46"/>
    </row>
    <row r="700" spans="9:15" ht="13.2">
      <c r="I700" s="45"/>
      <c r="M700" s="46"/>
      <c r="O700" s="46"/>
    </row>
    <row r="701" spans="9:15" ht="13.2">
      <c r="I701" s="45"/>
      <c r="M701" s="46"/>
      <c r="O701" s="46"/>
    </row>
    <row r="702" spans="9:15" ht="13.2">
      <c r="I702" s="45"/>
      <c r="M702" s="46"/>
      <c r="O702" s="46"/>
    </row>
    <row r="703" spans="9:15" ht="13.2">
      <c r="I703" s="45"/>
      <c r="M703" s="46"/>
      <c r="O703" s="46"/>
    </row>
    <row r="704" spans="9:15" ht="13.2">
      <c r="I704" s="45"/>
      <c r="M704" s="46"/>
      <c r="O704" s="46"/>
    </row>
    <row r="705" spans="9:15" ht="13.2">
      <c r="I705" s="45"/>
      <c r="M705" s="46"/>
      <c r="O705" s="46"/>
    </row>
    <row r="706" spans="9:15" ht="13.2">
      <c r="I706" s="45"/>
      <c r="M706" s="46"/>
      <c r="O706" s="46"/>
    </row>
    <row r="707" spans="9:15" ht="13.2">
      <c r="I707" s="45"/>
      <c r="M707" s="46"/>
      <c r="O707" s="46"/>
    </row>
    <row r="708" spans="9:15" ht="13.2">
      <c r="I708" s="45"/>
      <c r="M708" s="46"/>
      <c r="O708" s="46"/>
    </row>
    <row r="709" spans="9:15" ht="13.2">
      <c r="I709" s="45"/>
      <c r="M709" s="46"/>
      <c r="O709" s="46"/>
    </row>
    <row r="710" spans="9:15" ht="13.2">
      <c r="I710" s="45"/>
      <c r="M710" s="46"/>
      <c r="O710" s="46"/>
    </row>
    <row r="711" spans="9:15" ht="13.2">
      <c r="I711" s="45"/>
      <c r="M711" s="46"/>
      <c r="O711" s="46"/>
    </row>
    <row r="712" spans="9:15" ht="13.2">
      <c r="I712" s="45"/>
      <c r="M712" s="46"/>
      <c r="O712" s="46"/>
    </row>
    <row r="713" spans="9:15" ht="13.2">
      <c r="I713" s="45"/>
      <c r="M713" s="46"/>
      <c r="O713" s="46"/>
    </row>
    <row r="714" spans="9:15" ht="13.2">
      <c r="I714" s="45"/>
      <c r="M714" s="46"/>
      <c r="O714" s="46"/>
    </row>
    <row r="715" spans="9:15" ht="13.2">
      <c r="I715" s="45"/>
      <c r="M715" s="46"/>
      <c r="O715" s="46"/>
    </row>
    <row r="716" spans="9:15" ht="13.2">
      <c r="I716" s="45"/>
      <c r="M716" s="46"/>
      <c r="O716" s="46"/>
    </row>
    <row r="717" spans="9:15" ht="13.2">
      <c r="I717" s="45"/>
      <c r="M717" s="46"/>
      <c r="O717" s="46"/>
    </row>
    <row r="718" spans="9:15" ht="13.2">
      <c r="I718" s="45"/>
      <c r="M718" s="46"/>
      <c r="O718" s="46"/>
    </row>
    <row r="719" spans="9:15" ht="13.2">
      <c r="I719" s="45"/>
      <c r="M719" s="46"/>
      <c r="O719" s="46"/>
    </row>
    <row r="720" spans="9:15" ht="13.2">
      <c r="I720" s="45"/>
      <c r="M720" s="46"/>
      <c r="O720" s="46"/>
    </row>
    <row r="721" spans="9:15" ht="13.2">
      <c r="I721" s="45"/>
      <c r="M721" s="46"/>
      <c r="O721" s="46"/>
    </row>
    <row r="722" spans="9:15" ht="13.2">
      <c r="I722" s="45"/>
      <c r="M722" s="46"/>
      <c r="O722" s="46"/>
    </row>
    <row r="723" spans="9:15" ht="13.2">
      <c r="I723" s="45"/>
      <c r="M723" s="46"/>
      <c r="O723" s="46"/>
    </row>
    <row r="724" spans="9:15" ht="13.2">
      <c r="I724" s="45"/>
      <c r="M724" s="46"/>
      <c r="O724" s="46"/>
    </row>
    <row r="725" spans="9:15" ht="13.2">
      <c r="I725" s="45"/>
      <c r="M725" s="46"/>
      <c r="O725" s="46"/>
    </row>
    <row r="726" spans="9:15" ht="13.2">
      <c r="I726" s="45"/>
      <c r="M726" s="46"/>
      <c r="O726" s="46"/>
    </row>
    <row r="727" spans="9:15" ht="13.2">
      <c r="I727" s="45"/>
      <c r="M727" s="46"/>
      <c r="O727" s="46"/>
    </row>
    <row r="728" spans="9:15" ht="13.2">
      <c r="I728" s="45"/>
      <c r="M728" s="46"/>
      <c r="O728" s="46"/>
    </row>
    <row r="729" spans="9:15" ht="13.2">
      <c r="I729" s="45"/>
      <c r="M729" s="46"/>
      <c r="O729" s="46"/>
    </row>
    <row r="730" spans="9:15" ht="13.2">
      <c r="I730" s="45"/>
      <c r="M730" s="46"/>
      <c r="O730" s="46"/>
    </row>
    <row r="731" spans="9:15" ht="13.2">
      <c r="I731" s="45"/>
      <c r="M731" s="46"/>
      <c r="O731" s="46"/>
    </row>
    <row r="732" spans="9:15" ht="13.2">
      <c r="I732" s="45"/>
      <c r="M732" s="46"/>
      <c r="O732" s="46"/>
    </row>
    <row r="733" spans="9:15" ht="13.2">
      <c r="I733" s="45"/>
      <c r="M733" s="46"/>
      <c r="O733" s="46"/>
    </row>
    <row r="734" spans="9:15" ht="13.2">
      <c r="I734" s="45"/>
      <c r="M734" s="46"/>
      <c r="O734" s="46"/>
    </row>
    <row r="735" spans="9:15" ht="13.2">
      <c r="I735" s="45"/>
      <c r="M735" s="46"/>
      <c r="O735" s="46"/>
    </row>
    <row r="736" spans="9:15" ht="13.2">
      <c r="I736" s="45"/>
      <c r="M736" s="46"/>
      <c r="O736" s="46"/>
    </row>
    <row r="737" spans="9:15" ht="13.2">
      <c r="I737" s="45"/>
      <c r="M737" s="46"/>
      <c r="O737" s="46"/>
    </row>
    <row r="738" spans="9:15" ht="13.2">
      <c r="I738" s="45"/>
      <c r="M738" s="46"/>
      <c r="O738" s="46"/>
    </row>
    <row r="739" spans="9:15" ht="13.2">
      <c r="I739" s="45"/>
      <c r="M739" s="46"/>
      <c r="O739" s="46"/>
    </row>
    <row r="740" spans="9:15" ht="13.2">
      <c r="I740" s="45"/>
      <c r="M740" s="46"/>
      <c r="O740" s="46"/>
    </row>
    <row r="741" spans="9:15" ht="13.2">
      <c r="I741" s="45"/>
      <c r="M741" s="46"/>
      <c r="O741" s="46"/>
    </row>
    <row r="742" spans="9:15" ht="13.2">
      <c r="I742" s="45"/>
      <c r="M742" s="46"/>
      <c r="O742" s="46"/>
    </row>
    <row r="743" spans="9:15" ht="13.2">
      <c r="I743" s="45"/>
      <c r="M743" s="46"/>
      <c r="O743" s="46"/>
    </row>
    <row r="744" spans="9:15" ht="13.2">
      <c r="I744" s="45"/>
      <c r="M744" s="46"/>
      <c r="O744" s="46"/>
    </row>
    <row r="745" spans="9:15" ht="13.2">
      <c r="I745" s="45"/>
      <c r="M745" s="46"/>
      <c r="O745" s="46"/>
    </row>
    <row r="746" spans="9:15" ht="13.2">
      <c r="I746" s="45"/>
      <c r="M746" s="46"/>
      <c r="O746" s="46"/>
    </row>
    <row r="747" spans="9:15" ht="13.2">
      <c r="I747" s="45"/>
      <c r="M747" s="46"/>
      <c r="O747" s="46"/>
    </row>
    <row r="748" spans="9:15" ht="13.2">
      <c r="I748" s="45"/>
      <c r="M748" s="46"/>
      <c r="O748" s="46"/>
    </row>
    <row r="749" spans="9:15" ht="13.2">
      <c r="I749" s="45"/>
      <c r="M749" s="46"/>
      <c r="O749" s="46"/>
    </row>
    <row r="750" spans="9:15" ht="13.2">
      <c r="I750" s="45"/>
      <c r="M750" s="46"/>
      <c r="O750" s="46"/>
    </row>
    <row r="751" spans="9:15" ht="13.2">
      <c r="I751" s="45"/>
      <c r="M751" s="46"/>
      <c r="O751" s="46"/>
    </row>
    <row r="752" spans="9:15" ht="13.2">
      <c r="I752" s="45"/>
      <c r="M752" s="46"/>
      <c r="O752" s="46"/>
    </row>
    <row r="753" spans="9:15" ht="13.2">
      <c r="I753" s="45"/>
      <c r="M753" s="46"/>
      <c r="O753" s="46"/>
    </row>
    <row r="754" spans="9:15" ht="13.2">
      <c r="I754" s="45"/>
      <c r="M754" s="46"/>
      <c r="O754" s="46"/>
    </row>
    <row r="755" spans="9:15" ht="13.2">
      <c r="I755" s="45"/>
      <c r="M755" s="46"/>
      <c r="O755" s="46"/>
    </row>
    <row r="756" spans="9:15" ht="13.2">
      <c r="I756" s="45"/>
      <c r="M756" s="46"/>
      <c r="O756" s="46"/>
    </row>
    <row r="757" spans="9:15" ht="13.2">
      <c r="I757" s="45"/>
      <c r="M757" s="46"/>
      <c r="O757" s="46"/>
    </row>
    <row r="758" spans="9:15" ht="13.2">
      <c r="I758" s="45"/>
      <c r="M758" s="46"/>
      <c r="O758" s="46"/>
    </row>
    <row r="759" spans="9:15" ht="13.2">
      <c r="I759" s="45"/>
      <c r="M759" s="46"/>
      <c r="O759" s="46"/>
    </row>
    <row r="760" spans="9:15" ht="13.2">
      <c r="I760" s="45"/>
      <c r="M760" s="46"/>
      <c r="O760" s="46"/>
    </row>
    <row r="761" spans="9:15" ht="13.2">
      <c r="I761" s="45"/>
      <c r="M761" s="46"/>
      <c r="O761" s="46"/>
    </row>
    <row r="762" spans="9:15" ht="13.2">
      <c r="I762" s="45"/>
      <c r="M762" s="46"/>
      <c r="O762" s="46"/>
    </row>
    <row r="763" spans="9:15" ht="13.2">
      <c r="I763" s="45"/>
      <c r="M763" s="46"/>
      <c r="O763" s="46"/>
    </row>
    <row r="764" spans="9:15" ht="13.2">
      <c r="I764" s="45"/>
      <c r="M764" s="46"/>
      <c r="O764" s="46"/>
    </row>
    <row r="765" spans="9:15" ht="13.2">
      <c r="I765" s="45"/>
      <c r="M765" s="46"/>
      <c r="O765" s="46"/>
    </row>
    <row r="766" spans="9:15" ht="13.2">
      <c r="I766" s="45"/>
      <c r="M766" s="46"/>
      <c r="O766" s="46"/>
    </row>
    <row r="767" spans="9:15" ht="13.2">
      <c r="I767" s="45"/>
      <c r="M767" s="46"/>
      <c r="O767" s="46"/>
    </row>
    <row r="768" spans="9:15" ht="13.2">
      <c r="I768" s="45"/>
      <c r="M768" s="46"/>
      <c r="O768" s="46"/>
    </row>
    <row r="769" spans="9:15" ht="13.2">
      <c r="I769" s="45"/>
      <c r="M769" s="46"/>
      <c r="O769" s="46"/>
    </row>
    <row r="770" spans="9:15" ht="13.2">
      <c r="I770" s="45"/>
      <c r="M770" s="46"/>
      <c r="O770" s="46"/>
    </row>
    <row r="771" spans="9:15" ht="13.2">
      <c r="I771" s="45"/>
      <c r="M771" s="46"/>
      <c r="O771" s="46"/>
    </row>
    <row r="772" spans="9:15" ht="13.2">
      <c r="I772" s="45"/>
      <c r="M772" s="46"/>
      <c r="O772" s="46"/>
    </row>
    <row r="773" spans="9:15" ht="13.2">
      <c r="I773" s="45"/>
      <c r="M773" s="46"/>
      <c r="O773" s="46"/>
    </row>
    <row r="774" spans="9:15" ht="13.2">
      <c r="I774" s="45"/>
      <c r="M774" s="46"/>
      <c r="O774" s="46"/>
    </row>
    <row r="775" spans="9:15" ht="13.2">
      <c r="I775" s="45"/>
      <c r="M775" s="46"/>
      <c r="O775" s="46"/>
    </row>
    <row r="776" spans="9:15" ht="13.2">
      <c r="I776" s="45"/>
      <c r="M776" s="46"/>
      <c r="O776" s="46"/>
    </row>
    <row r="777" spans="9:15" ht="13.2">
      <c r="I777" s="45"/>
      <c r="M777" s="46"/>
      <c r="O777" s="46"/>
    </row>
    <row r="778" spans="9:15" ht="13.2">
      <c r="I778" s="45"/>
      <c r="M778" s="46"/>
      <c r="O778" s="46"/>
    </row>
    <row r="779" spans="9:15" ht="13.2">
      <c r="I779" s="45"/>
      <c r="M779" s="46"/>
      <c r="O779" s="46"/>
    </row>
    <row r="780" spans="9:15" ht="13.2">
      <c r="I780" s="45"/>
      <c r="M780" s="46"/>
      <c r="O780" s="46"/>
    </row>
    <row r="781" spans="9:15" ht="13.2">
      <c r="I781" s="45"/>
      <c r="M781" s="46"/>
      <c r="O781" s="46"/>
    </row>
    <row r="782" spans="9:15" ht="13.2">
      <c r="I782" s="45"/>
      <c r="M782" s="46"/>
      <c r="O782" s="46"/>
    </row>
    <row r="783" spans="9:15" ht="13.2">
      <c r="I783" s="45"/>
      <c r="M783" s="46"/>
      <c r="O783" s="46"/>
    </row>
    <row r="784" spans="9:15" ht="13.2">
      <c r="I784" s="45"/>
      <c r="M784" s="46"/>
      <c r="O784" s="46"/>
    </row>
    <row r="785" spans="9:15" ht="13.2">
      <c r="I785" s="45"/>
      <c r="M785" s="46"/>
      <c r="O785" s="46"/>
    </row>
    <row r="786" spans="9:15" ht="13.2">
      <c r="I786" s="45"/>
      <c r="M786" s="46"/>
      <c r="O786" s="46"/>
    </row>
    <row r="787" spans="9:15" ht="13.2">
      <c r="I787" s="45"/>
      <c r="M787" s="46"/>
      <c r="O787" s="46"/>
    </row>
    <row r="788" spans="9:15" ht="13.2">
      <c r="I788" s="45"/>
      <c r="M788" s="46"/>
      <c r="O788" s="46"/>
    </row>
    <row r="789" spans="9:15" ht="13.2">
      <c r="I789" s="45"/>
      <c r="M789" s="46"/>
      <c r="O789" s="46"/>
    </row>
    <row r="790" spans="9:15" ht="13.2">
      <c r="I790" s="45"/>
      <c r="M790" s="46"/>
      <c r="O790" s="46"/>
    </row>
    <row r="791" spans="9:15" ht="13.2">
      <c r="I791" s="45"/>
      <c r="M791" s="46"/>
      <c r="O791" s="46"/>
    </row>
    <row r="792" spans="9:15" ht="13.2">
      <c r="I792" s="45"/>
      <c r="M792" s="46"/>
      <c r="O792" s="46"/>
    </row>
    <row r="793" spans="9:15" ht="13.2">
      <c r="I793" s="45"/>
      <c r="M793" s="46"/>
      <c r="O793" s="46"/>
    </row>
    <row r="794" spans="9:15" ht="13.2">
      <c r="I794" s="45"/>
      <c r="M794" s="46"/>
      <c r="O794" s="46"/>
    </row>
    <row r="795" spans="9:15" ht="13.2">
      <c r="I795" s="45"/>
      <c r="M795" s="46"/>
      <c r="O795" s="46"/>
    </row>
    <row r="796" spans="9:15" ht="13.2">
      <c r="I796" s="45"/>
      <c r="M796" s="46"/>
      <c r="O796" s="46"/>
    </row>
    <row r="797" spans="9:15" ht="13.2">
      <c r="I797" s="45"/>
      <c r="M797" s="46"/>
      <c r="O797" s="46"/>
    </row>
    <row r="798" spans="9:15" ht="13.2">
      <c r="I798" s="45"/>
      <c r="M798" s="46"/>
      <c r="O798" s="46"/>
    </row>
    <row r="799" spans="9:15" ht="13.2">
      <c r="I799" s="45"/>
      <c r="M799" s="46"/>
      <c r="O799" s="46"/>
    </row>
    <row r="800" spans="9:15" ht="13.2">
      <c r="I800" s="45"/>
      <c r="M800" s="46"/>
      <c r="O800" s="46"/>
    </row>
    <row r="801" spans="9:15" ht="13.2">
      <c r="I801" s="45"/>
      <c r="M801" s="46"/>
      <c r="O801" s="46"/>
    </row>
    <row r="802" spans="9:15" ht="13.2">
      <c r="I802" s="45"/>
      <c r="M802" s="46"/>
      <c r="O802" s="46"/>
    </row>
    <row r="803" spans="9:15" ht="13.2">
      <c r="I803" s="45"/>
      <c r="M803" s="46"/>
      <c r="O803" s="46"/>
    </row>
    <row r="804" spans="9:15" ht="13.2">
      <c r="I804" s="45"/>
      <c r="M804" s="46"/>
      <c r="O804" s="46"/>
    </row>
    <row r="805" spans="9:15" ht="13.2">
      <c r="I805" s="45"/>
      <c r="M805" s="46"/>
      <c r="O805" s="46"/>
    </row>
    <row r="806" spans="9:15" ht="13.2">
      <c r="I806" s="45"/>
      <c r="M806" s="46"/>
      <c r="O806" s="46"/>
    </row>
    <row r="807" spans="9:15" ht="13.2">
      <c r="I807" s="45"/>
      <c r="M807" s="46"/>
      <c r="O807" s="46"/>
    </row>
    <row r="808" spans="9:15" ht="13.2">
      <c r="I808" s="45"/>
      <c r="M808" s="46"/>
      <c r="O808" s="46"/>
    </row>
    <row r="809" spans="9:15" ht="13.2">
      <c r="I809" s="45"/>
      <c r="M809" s="46"/>
      <c r="O809" s="46"/>
    </row>
    <row r="810" spans="9:15" ht="13.2">
      <c r="I810" s="45"/>
      <c r="M810" s="46"/>
      <c r="O810" s="46"/>
    </row>
    <row r="811" spans="9:15" ht="13.2">
      <c r="I811" s="45"/>
      <c r="M811" s="46"/>
      <c r="O811" s="46"/>
    </row>
    <row r="812" spans="9:15" ht="13.2">
      <c r="I812" s="45"/>
      <c r="M812" s="46"/>
      <c r="O812" s="46"/>
    </row>
    <row r="813" spans="9:15" ht="13.2">
      <c r="I813" s="45"/>
      <c r="M813" s="46"/>
      <c r="O813" s="46"/>
    </row>
    <row r="814" spans="9:15" ht="13.2">
      <c r="I814" s="45"/>
      <c r="M814" s="46"/>
      <c r="O814" s="46"/>
    </row>
    <row r="815" spans="9:15" ht="13.2">
      <c r="I815" s="45"/>
      <c r="M815" s="46"/>
      <c r="O815" s="46"/>
    </row>
    <row r="816" spans="9:15" ht="13.2">
      <c r="I816" s="45"/>
      <c r="M816" s="46"/>
      <c r="O816" s="46"/>
    </row>
    <row r="817" spans="9:15" ht="13.2">
      <c r="I817" s="45"/>
      <c r="M817" s="46"/>
      <c r="O817" s="46"/>
    </row>
    <row r="818" spans="9:15" ht="13.2">
      <c r="I818" s="45"/>
      <c r="M818" s="46"/>
      <c r="O818" s="46"/>
    </row>
    <row r="819" spans="9:15" ht="13.2">
      <c r="I819" s="45"/>
      <c r="M819" s="46"/>
      <c r="O819" s="46"/>
    </row>
    <row r="820" spans="9:15" ht="13.2">
      <c r="I820" s="45"/>
      <c r="M820" s="46"/>
      <c r="O820" s="46"/>
    </row>
    <row r="821" spans="9:15" ht="13.2">
      <c r="I821" s="45"/>
      <c r="M821" s="46"/>
      <c r="O821" s="46"/>
    </row>
    <row r="822" spans="9:15" ht="13.2">
      <c r="I822" s="45"/>
      <c r="M822" s="46"/>
      <c r="O822" s="46"/>
    </row>
    <row r="823" spans="9:15" ht="13.2">
      <c r="I823" s="45"/>
      <c r="M823" s="46"/>
      <c r="O823" s="46"/>
    </row>
    <row r="824" spans="9:15" ht="13.2">
      <c r="I824" s="45"/>
      <c r="M824" s="46"/>
      <c r="O824" s="46"/>
    </row>
    <row r="825" spans="9:15" ht="13.2">
      <c r="I825" s="45"/>
      <c r="M825" s="46"/>
      <c r="O825" s="46"/>
    </row>
    <row r="826" spans="9:15" ht="13.2">
      <c r="I826" s="45"/>
      <c r="M826" s="46"/>
      <c r="O826" s="46"/>
    </row>
    <row r="827" spans="9:15" ht="13.2">
      <c r="I827" s="45"/>
      <c r="M827" s="46"/>
      <c r="O827" s="46"/>
    </row>
    <row r="828" spans="9:15" ht="13.2">
      <c r="I828" s="45"/>
      <c r="M828" s="46"/>
      <c r="O828" s="46"/>
    </row>
    <row r="829" spans="9:15" ht="13.2">
      <c r="I829" s="45"/>
      <c r="M829" s="46"/>
      <c r="O829" s="46"/>
    </row>
    <row r="830" spans="9:15" ht="13.2">
      <c r="I830" s="45"/>
      <c r="M830" s="46"/>
      <c r="O830" s="46"/>
    </row>
    <row r="831" spans="9:15" ht="13.2">
      <c r="I831" s="45"/>
      <c r="M831" s="46"/>
      <c r="O831" s="46"/>
    </row>
    <row r="832" spans="9:15" ht="13.2">
      <c r="I832" s="45"/>
      <c r="M832" s="46"/>
      <c r="O832" s="46"/>
    </row>
    <row r="833" spans="9:15" ht="13.2">
      <c r="I833" s="45"/>
      <c r="M833" s="46"/>
      <c r="O833" s="46"/>
    </row>
    <row r="834" spans="9:15" ht="13.2">
      <c r="I834" s="45"/>
      <c r="M834" s="46"/>
      <c r="O834" s="46"/>
    </row>
    <row r="835" spans="9:15" ht="13.2">
      <c r="I835" s="45"/>
      <c r="M835" s="46"/>
      <c r="O835" s="46"/>
    </row>
    <row r="836" spans="9:15" ht="13.2">
      <c r="I836" s="45"/>
      <c r="M836" s="46"/>
      <c r="O836" s="46"/>
    </row>
    <row r="837" spans="9:15" ht="13.2">
      <c r="I837" s="45"/>
      <c r="M837" s="46"/>
      <c r="O837" s="46"/>
    </row>
    <row r="838" spans="9:15" ht="13.2">
      <c r="I838" s="45"/>
      <c r="M838" s="46"/>
      <c r="O838" s="46"/>
    </row>
    <row r="839" spans="9:15" ht="13.2">
      <c r="I839" s="45"/>
      <c r="M839" s="46"/>
      <c r="O839" s="46"/>
    </row>
    <row r="840" spans="9:15" ht="13.2">
      <c r="I840" s="45"/>
      <c r="M840" s="46"/>
      <c r="O840" s="46"/>
    </row>
    <row r="841" spans="9:15" ht="13.2">
      <c r="I841" s="45"/>
      <c r="M841" s="46"/>
      <c r="O841" s="46"/>
    </row>
    <row r="842" spans="9:15" ht="13.2">
      <c r="I842" s="45"/>
      <c r="M842" s="46"/>
      <c r="O842" s="46"/>
    </row>
    <row r="843" spans="9:15" ht="13.2">
      <c r="I843" s="45"/>
      <c r="M843" s="46"/>
      <c r="O843" s="46"/>
    </row>
    <row r="844" spans="9:15" ht="13.2">
      <c r="I844" s="45"/>
      <c r="M844" s="46"/>
      <c r="O844" s="46"/>
    </row>
    <row r="845" spans="9:15" ht="13.2">
      <c r="I845" s="45"/>
      <c r="M845" s="46"/>
      <c r="O845" s="46"/>
    </row>
    <row r="846" spans="9:15" ht="13.2">
      <c r="I846" s="45"/>
      <c r="M846" s="46"/>
      <c r="O846" s="46"/>
    </row>
    <row r="847" spans="9:15" ht="13.2">
      <c r="I847" s="45"/>
      <c r="M847" s="46"/>
      <c r="O847" s="46"/>
    </row>
    <row r="848" spans="9:15" ht="13.2">
      <c r="I848" s="45"/>
      <c r="M848" s="46"/>
      <c r="O848" s="46"/>
    </row>
    <row r="849" spans="9:15" ht="13.2">
      <c r="I849" s="45"/>
      <c r="M849" s="46"/>
      <c r="O849" s="46"/>
    </row>
    <row r="850" spans="9:15" ht="13.2">
      <c r="I850" s="45"/>
      <c r="M850" s="46"/>
      <c r="O850" s="46"/>
    </row>
    <row r="851" spans="9:15" ht="13.2">
      <c r="I851" s="45"/>
      <c r="M851" s="46"/>
      <c r="O851" s="46"/>
    </row>
    <row r="852" spans="9:15" ht="13.2">
      <c r="I852" s="45"/>
      <c r="M852" s="46"/>
      <c r="O852" s="46"/>
    </row>
    <row r="853" spans="9:15" ht="13.2">
      <c r="I853" s="45"/>
      <c r="M853" s="46"/>
      <c r="O853" s="46"/>
    </row>
    <row r="854" spans="9:15" ht="13.2">
      <c r="I854" s="45"/>
      <c r="M854" s="46"/>
      <c r="O854" s="46"/>
    </row>
    <row r="855" spans="9:15" ht="13.2">
      <c r="I855" s="45"/>
      <c r="M855" s="46"/>
      <c r="O855" s="46"/>
    </row>
    <row r="856" spans="9:15" ht="13.2">
      <c r="I856" s="45"/>
      <c r="M856" s="46"/>
      <c r="O856" s="46"/>
    </row>
    <row r="857" spans="9:15" ht="13.2">
      <c r="I857" s="45"/>
      <c r="M857" s="46"/>
      <c r="O857" s="46"/>
    </row>
    <row r="858" spans="9:15" ht="13.2">
      <c r="I858" s="45"/>
      <c r="M858" s="46"/>
      <c r="O858" s="46"/>
    </row>
    <row r="859" spans="9:15" ht="13.2">
      <c r="I859" s="45"/>
      <c r="M859" s="46"/>
      <c r="O859" s="46"/>
    </row>
    <row r="860" spans="9:15" ht="13.2">
      <c r="I860" s="45"/>
      <c r="M860" s="46"/>
      <c r="O860" s="46"/>
    </row>
    <row r="861" spans="9:15" ht="13.2">
      <c r="I861" s="45"/>
      <c r="M861" s="46"/>
      <c r="O861" s="46"/>
    </row>
    <row r="862" spans="9:15" ht="13.2">
      <c r="I862" s="45"/>
      <c r="M862" s="46"/>
      <c r="O862" s="46"/>
    </row>
    <row r="863" spans="9:15" ht="13.2">
      <c r="I863" s="45"/>
      <c r="M863" s="46"/>
      <c r="O863" s="46"/>
    </row>
    <row r="864" spans="9:15" ht="13.2">
      <c r="I864" s="45"/>
      <c r="M864" s="46"/>
      <c r="O864" s="46"/>
    </row>
    <row r="865" spans="9:15" ht="13.2">
      <c r="I865" s="45"/>
      <c r="M865" s="46"/>
      <c r="O865" s="46"/>
    </row>
    <row r="866" spans="9:15" ht="13.2">
      <c r="I866" s="45"/>
      <c r="M866" s="46"/>
      <c r="O866" s="46"/>
    </row>
    <row r="867" spans="9:15" ht="13.2">
      <c r="I867" s="45"/>
      <c r="M867" s="46"/>
      <c r="O867" s="46"/>
    </row>
    <row r="868" spans="9:15" ht="13.2">
      <c r="I868" s="45"/>
      <c r="M868" s="46"/>
      <c r="O868" s="46"/>
    </row>
    <row r="869" spans="9:15" ht="13.2">
      <c r="I869" s="45"/>
      <c r="M869" s="46"/>
      <c r="O869" s="46"/>
    </row>
    <row r="870" spans="9:15" ht="13.2">
      <c r="I870" s="45"/>
      <c r="M870" s="46"/>
      <c r="O870" s="46"/>
    </row>
    <row r="871" spans="9:15" ht="13.2">
      <c r="I871" s="45"/>
      <c r="M871" s="46"/>
      <c r="O871" s="46"/>
    </row>
    <row r="872" spans="9:15" ht="13.2">
      <c r="I872" s="45"/>
      <c r="M872" s="46"/>
      <c r="O872" s="46"/>
    </row>
    <row r="873" spans="9:15" ht="13.2">
      <c r="I873" s="45"/>
      <c r="M873" s="46"/>
      <c r="O873" s="46"/>
    </row>
    <row r="874" spans="9:15" ht="13.2">
      <c r="I874" s="45"/>
      <c r="M874" s="46"/>
      <c r="O874" s="46"/>
    </row>
    <row r="875" spans="9:15" ht="13.2">
      <c r="I875" s="45"/>
      <c r="M875" s="46"/>
      <c r="O875" s="46"/>
    </row>
    <row r="876" spans="9:15" ht="13.2">
      <c r="I876" s="45"/>
      <c r="M876" s="46"/>
      <c r="O876" s="46"/>
    </row>
    <row r="877" spans="9:15" ht="13.2">
      <c r="I877" s="45"/>
      <c r="M877" s="46"/>
      <c r="O877" s="46"/>
    </row>
    <row r="878" spans="9:15" ht="13.2">
      <c r="I878" s="45"/>
      <c r="M878" s="46"/>
      <c r="O878" s="46"/>
    </row>
    <row r="879" spans="9:15" ht="13.2">
      <c r="I879" s="45"/>
      <c r="M879" s="46"/>
      <c r="O879" s="46"/>
    </row>
    <row r="880" spans="9:15" ht="13.2">
      <c r="I880" s="45"/>
      <c r="M880" s="46"/>
      <c r="O880" s="46"/>
    </row>
    <row r="881" spans="9:15" ht="13.2">
      <c r="I881" s="45"/>
      <c r="M881" s="46"/>
      <c r="O881" s="46"/>
    </row>
    <row r="882" spans="9:15" ht="13.2">
      <c r="I882" s="45"/>
      <c r="M882" s="46"/>
      <c r="O882" s="46"/>
    </row>
    <row r="883" spans="9:15" ht="13.2">
      <c r="I883" s="45"/>
      <c r="M883" s="46"/>
      <c r="O883" s="46"/>
    </row>
    <row r="884" spans="9:15" ht="13.2">
      <c r="I884" s="45"/>
      <c r="M884" s="46"/>
      <c r="O884" s="46"/>
    </row>
    <row r="885" spans="9:15" ht="13.2">
      <c r="I885" s="45"/>
      <c r="M885" s="46"/>
      <c r="O885" s="46"/>
    </row>
    <row r="886" spans="9:15" ht="13.2">
      <c r="I886" s="45"/>
      <c r="M886" s="46"/>
      <c r="O886" s="46"/>
    </row>
    <row r="887" spans="9:15" ht="13.2">
      <c r="I887" s="45"/>
      <c r="M887" s="46"/>
      <c r="O887" s="46"/>
    </row>
    <row r="888" spans="9:15" ht="13.2">
      <c r="I888" s="45"/>
      <c r="M888" s="46"/>
      <c r="O888" s="46"/>
    </row>
    <row r="889" spans="9:15" ht="13.2">
      <c r="I889" s="45"/>
      <c r="M889" s="46"/>
      <c r="O889" s="46"/>
    </row>
    <row r="890" spans="9:15" ht="13.2">
      <c r="I890" s="45"/>
      <c r="M890" s="46"/>
      <c r="O890" s="46"/>
    </row>
    <row r="891" spans="9:15" ht="13.2">
      <c r="I891" s="45"/>
      <c r="M891" s="46"/>
      <c r="O891" s="46"/>
    </row>
    <row r="892" spans="9:15" ht="13.2">
      <c r="I892" s="45"/>
      <c r="M892" s="46"/>
      <c r="O892" s="46"/>
    </row>
    <row r="893" spans="9:15" ht="13.2">
      <c r="I893" s="45"/>
      <c r="M893" s="46"/>
      <c r="O893" s="46"/>
    </row>
    <row r="894" spans="9:15" ht="13.2">
      <c r="I894" s="45"/>
      <c r="M894" s="46"/>
      <c r="O894" s="46"/>
    </row>
    <row r="895" spans="9:15" ht="13.2">
      <c r="I895" s="45"/>
      <c r="M895" s="46"/>
      <c r="O895" s="46"/>
    </row>
    <row r="896" spans="9:15" ht="13.2">
      <c r="I896" s="45"/>
      <c r="M896" s="46"/>
      <c r="O896" s="46"/>
    </row>
    <row r="897" spans="9:15" ht="13.2">
      <c r="I897" s="45"/>
      <c r="M897" s="46"/>
      <c r="O897" s="46"/>
    </row>
    <row r="898" spans="9:15" ht="13.2">
      <c r="I898" s="45"/>
      <c r="M898" s="46"/>
      <c r="O898" s="46"/>
    </row>
    <row r="899" spans="9:15" ht="13.2">
      <c r="I899" s="45"/>
      <c r="M899" s="46"/>
      <c r="O899" s="46"/>
    </row>
    <row r="900" spans="9:15" ht="13.2">
      <c r="I900" s="45"/>
      <c r="M900" s="46"/>
      <c r="O900" s="46"/>
    </row>
    <row r="901" spans="9:15" ht="13.2">
      <c r="I901" s="45"/>
      <c r="M901" s="46"/>
      <c r="O901" s="46"/>
    </row>
    <row r="902" spans="9:15" ht="13.2">
      <c r="I902" s="45"/>
      <c r="M902" s="46"/>
      <c r="O902" s="46"/>
    </row>
    <row r="903" spans="9:15" ht="13.2">
      <c r="I903" s="45"/>
      <c r="M903" s="46"/>
      <c r="O903" s="46"/>
    </row>
    <row r="904" spans="9:15" ht="13.2">
      <c r="I904" s="45"/>
      <c r="M904" s="46"/>
      <c r="O904" s="46"/>
    </row>
    <row r="905" spans="9:15" ht="13.2">
      <c r="I905" s="45"/>
      <c r="M905" s="46"/>
      <c r="O905" s="46"/>
    </row>
    <row r="906" spans="9:15" ht="13.2">
      <c r="I906" s="45"/>
      <c r="M906" s="46"/>
      <c r="O906" s="46"/>
    </row>
    <row r="907" spans="9:15" ht="13.2">
      <c r="I907" s="45"/>
      <c r="M907" s="46"/>
      <c r="O907" s="46"/>
    </row>
    <row r="908" spans="9:15" ht="13.2">
      <c r="I908" s="45"/>
      <c r="M908" s="46"/>
      <c r="O908" s="46"/>
    </row>
    <row r="909" spans="9:15" ht="13.2">
      <c r="I909" s="45"/>
      <c r="M909" s="46"/>
      <c r="O909" s="46"/>
    </row>
    <row r="910" spans="9:15" ht="13.2">
      <c r="I910" s="45"/>
      <c r="M910" s="46"/>
      <c r="O910" s="46"/>
    </row>
    <row r="911" spans="9:15" ht="13.2">
      <c r="I911" s="45"/>
      <c r="M911" s="46"/>
      <c r="O911" s="46"/>
    </row>
    <row r="912" spans="9:15" ht="13.2">
      <c r="I912" s="45"/>
      <c r="M912" s="46"/>
      <c r="O912" s="46"/>
    </row>
    <row r="913" spans="9:15" ht="13.2">
      <c r="I913" s="45"/>
      <c r="M913" s="46"/>
      <c r="O913" s="46"/>
    </row>
    <row r="914" spans="9:15" ht="13.2">
      <c r="I914" s="45"/>
      <c r="M914" s="46"/>
      <c r="O914" s="46"/>
    </row>
    <row r="915" spans="9:15" ht="13.2">
      <c r="I915" s="45"/>
      <c r="M915" s="46"/>
      <c r="O915" s="46"/>
    </row>
    <row r="916" spans="9:15" ht="13.2">
      <c r="I916" s="45"/>
      <c r="M916" s="46"/>
      <c r="O916" s="46"/>
    </row>
    <row r="917" spans="9:15" ht="13.2">
      <c r="I917" s="45"/>
      <c r="M917" s="46"/>
      <c r="O917" s="46"/>
    </row>
    <row r="918" spans="9:15" ht="13.2">
      <c r="I918" s="45"/>
      <c r="M918" s="46"/>
      <c r="O918" s="46"/>
    </row>
    <row r="919" spans="9:15" ht="13.2">
      <c r="I919" s="45"/>
      <c r="M919" s="46"/>
      <c r="O919" s="46"/>
    </row>
    <row r="920" spans="9:15" ht="13.2">
      <c r="I920" s="45"/>
      <c r="M920" s="46"/>
      <c r="O920" s="46"/>
    </row>
    <row r="921" spans="9:15" ht="13.2">
      <c r="I921" s="45"/>
      <c r="M921" s="46"/>
      <c r="O921" s="46"/>
    </row>
    <row r="922" spans="9:15" ht="13.2">
      <c r="I922" s="45"/>
      <c r="M922" s="46"/>
      <c r="O922" s="46"/>
    </row>
    <row r="923" spans="9:15" ht="13.2">
      <c r="I923" s="45"/>
      <c r="M923" s="46"/>
      <c r="O923" s="46"/>
    </row>
    <row r="924" spans="9:15" ht="13.2">
      <c r="I924" s="45"/>
      <c r="M924" s="46"/>
      <c r="O924" s="46"/>
    </row>
    <row r="925" spans="9:15" ht="13.2">
      <c r="I925" s="45"/>
      <c r="M925" s="46"/>
      <c r="O925" s="46"/>
    </row>
    <row r="926" spans="9:15" ht="13.2">
      <c r="I926" s="45"/>
      <c r="M926" s="46"/>
      <c r="O926" s="46"/>
    </row>
    <row r="927" spans="9:15" ht="13.2">
      <c r="I927" s="45"/>
      <c r="M927" s="46"/>
      <c r="O927" s="46"/>
    </row>
    <row r="928" spans="9:15" ht="13.2">
      <c r="I928" s="45"/>
      <c r="M928" s="46"/>
      <c r="O928" s="46"/>
    </row>
    <row r="929" spans="9:15" ht="13.2">
      <c r="I929" s="45"/>
      <c r="M929" s="46"/>
      <c r="O929" s="46"/>
    </row>
    <row r="930" spans="9:15" ht="13.2">
      <c r="I930" s="45"/>
      <c r="M930" s="46"/>
      <c r="O930" s="46"/>
    </row>
    <row r="931" spans="9:15" ht="13.2">
      <c r="I931" s="45"/>
      <c r="M931" s="46"/>
      <c r="O931" s="46"/>
    </row>
    <row r="932" spans="9:15" ht="13.2">
      <c r="I932" s="45"/>
      <c r="M932" s="46"/>
      <c r="O932" s="46"/>
    </row>
    <row r="933" spans="9:15" ht="13.2">
      <c r="I933" s="45"/>
      <c r="M933" s="46"/>
      <c r="O933" s="46"/>
    </row>
    <row r="934" spans="9:15" ht="13.2">
      <c r="I934" s="45"/>
      <c r="M934" s="46"/>
      <c r="O934" s="46"/>
    </row>
    <row r="935" spans="9:15" ht="13.2">
      <c r="I935" s="45"/>
      <c r="M935" s="46"/>
      <c r="O935" s="46"/>
    </row>
    <row r="936" spans="9:15" ht="13.2">
      <c r="I936" s="45"/>
      <c r="M936" s="46"/>
      <c r="O936" s="46"/>
    </row>
    <row r="937" spans="9:15" ht="13.2">
      <c r="I937" s="45"/>
      <c r="M937" s="46"/>
      <c r="O937" s="46"/>
    </row>
    <row r="938" spans="9:15" ht="13.2">
      <c r="I938" s="45"/>
      <c r="M938" s="46"/>
      <c r="O938" s="46"/>
    </row>
    <row r="939" spans="9:15" ht="13.2">
      <c r="I939" s="45"/>
      <c r="M939" s="46"/>
      <c r="O939" s="46"/>
    </row>
    <row r="940" spans="9:15" ht="13.2">
      <c r="I940" s="45"/>
      <c r="M940" s="46"/>
      <c r="O940" s="46"/>
    </row>
    <row r="941" spans="9:15" ht="13.2">
      <c r="I941" s="45"/>
      <c r="M941" s="46"/>
      <c r="O941" s="46"/>
    </row>
    <row r="942" spans="9:15" ht="13.2">
      <c r="I942" s="45"/>
      <c r="M942" s="46"/>
      <c r="O942" s="46"/>
    </row>
    <row r="943" spans="9:15" ht="13.2">
      <c r="I943" s="45"/>
      <c r="M943" s="46"/>
      <c r="O943" s="46"/>
    </row>
    <row r="944" spans="9:15" ht="13.2">
      <c r="I944" s="45"/>
      <c r="M944" s="46"/>
      <c r="O944" s="46"/>
    </row>
    <row r="945" spans="9:15" ht="13.2">
      <c r="I945" s="45"/>
      <c r="M945" s="46"/>
      <c r="O945" s="46"/>
    </row>
    <row r="946" spans="9:15" ht="13.2">
      <c r="I946" s="45"/>
      <c r="M946" s="46"/>
      <c r="O946" s="46"/>
    </row>
    <row r="947" spans="9:15" ht="13.2">
      <c r="I947" s="45"/>
      <c r="M947" s="46"/>
      <c r="O947" s="46"/>
    </row>
    <row r="948" spans="9:15" ht="13.2">
      <c r="I948" s="45"/>
      <c r="M948" s="46"/>
      <c r="O948" s="46"/>
    </row>
    <row r="949" spans="9:15" ht="13.2">
      <c r="I949" s="45"/>
      <c r="M949" s="46"/>
      <c r="O949" s="46"/>
    </row>
    <row r="950" spans="9:15" ht="13.2">
      <c r="I950" s="45"/>
      <c r="M950" s="46"/>
      <c r="O950" s="46"/>
    </row>
    <row r="951" spans="9:15" ht="13.2">
      <c r="I951" s="45"/>
      <c r="M951" s="46"/>
      <c r="O951" s="46"/>
    </row>
    <row r="952" spans="9:15" ht="13.2">
      <c r="I952" s="45"/>
      <c r="M952" s="46"/>
      <c r="O952" s="46"/>
    </row>
    <row r="953" spans="9:15" ht="13.2">
      <c r="I953" s="45"/>
      <c r="M953" s="46"/>
      <c r="O953" s="46"/>
    </row>
    <row r="954" spans="9:15" ht="13.2">
      <c r="I954" s="45"/>
      <c r="M954" s="46"/>
      <c r="O954" s="46"/>
    </row>
    <row r="955" spans="9:15" ht="13.2">
      <c r="I955" s="45"/>
      <c r="M955" s="46"/>
      <c r="O955" s="46"/>
    </row>
    <row r="956" spans="9:15" ht="13.2">
      <c r="I956" s="45"/>
      <c r="M956" s="46"/>
      <c r="O956" s="46"/>
    </row>
    <row r="957" spans="9:15" ht="13.2">
      <c r="I957" s="45"/>
      <c r="M957" s="46"/>
      <c r="O957" s="46"/>
    </row>
    <row r="958" spans="9:15" ht="13.2">
      <c r="I958" s="45"/>
      <c r="M958" s="46"/>
      <c r="O958" s="46"/>
    </row>
    <row r="959" spans="9:15" ht="13.2">
      <c r="I959" s="45"/>
      <c r="M959" s="46"/>
      <c r="O959" s="46"/>
    </row>
    <row r="960" spans="9:15" ht="13.2">
      <c r="I960" s="45"/>
      <c r="M960" s="46"/>
      <c r="O960" s="46"/>
    </row>
    <row r="961" spans="9:15" ht="13.2">
      <c r="I961" s="45"/>
      <c r="M961" s="46"/>
      <c r="O961" s="46"/>
    </row>
    <row r="962" spans="9:15" ht="13.2">
      <c r="I962" s="45"/>
      <c r="M962" s="46"/>
      <c r="O962" s="46"/>
    </row>
    <row r="963" spans="9:15" ht="13.2">
      <c r="I963" s="45"/>
      <c r="M963" s="46"/>
      <c r="O963" s="46"/>
    </row>
    <row r="964" spans="9:15" ht="13.2">
      <c r="I964" s="45"/>
      <c r="M964" s="46"/>
      <c r="O964" s="46"/>
    </row>
    <row r="965" spans="9:15" ht="13.2">
      <c r="I965" s="45"/>
      <c r="M965" s="46"/>
      <c r="O965" s="46"/>
    </row>
    <row r="966" spans="9:15" ht="13.2">
      <c r="I966" s="45"/>
      <c r="M966" s="46"/>
      <c r="O966" s="46"/>
    </row>
    <row r="967" spans="9:15" ht="13.2">
      <c r="I967" s="45"/>
      <c r="M967" s="46"/>
      <c r="O967" s="46"/>
    </row>
    <row r="968" spans="9:15" ht="13.2">
      <c r="I968" s="45"/>
      <c r="M968" s="46"/>
      <c r="O968" s="46"/>
    </row>
    <row r="969" spans="9:15" ht="13.2">
      <c r="I969" s="45"/>
      <c r="M969" s="46"/>
      <c r="O969" s="46"/>
    </row>
    <row r="970" spans="9:15" ht="13.2">
      <c r="I970" s="45"/>
      <c r="M970" s="46"/>
      <c r="O970" s="46"/>
    </row>
    <row r="971" spans="9:15" ht="13.2">
      <c r="I971" s="45"/>
      <c r="M971" s="46"/>
      <c r="O971" s="46"/>
    </row>
    <row r="972" spans="9:15" ht="13.2">
      <c r="I972" s="45"/>
      <c r="M972" s="46"/>
      <c r="O972" s="46"/>
    </row>
    <row r="973" spans="9:15" ht="13.2">
      <c r="I973" s="45"/>
      <c r="M973" s="46"/>
      <c r="O973" s="46"/>
    </row>
    <row r="974" spans="9:15" ht="13.2">
      <c r="I974" s="45"/>
      <c r="M974" s="46"/>
      <c r="O974" s="46"/>
    </row>
    <row r="975" spans="9:15" ht="13.2">
      <c r="I975" s="45"/>
      <c r="M975" s="46"/>
      <c r="O975" s="46"/>
    </row>
    <row r="976" spans="9:15" ht="13.2">
      <c r="I976" s="45"/>
      <c r="M976" s="46"/>
      <c r="O976" s="46"/>
    </row>
    <row r="977" spans="9:15" ht="13.2">
      <c r="I977" s="45"/>
      <c r="M977" s="46"/>
      <c r="O977" s="46"/>
    </row>
    <row r="978" spans="9:15" ht="13.2">
      <c r="I978" s="45"/>
      <c r="M978" s="46"/>
      <c r="O978" s="46"/>
    </row>
    <row r="979" spans="9:15" ht="13.2">
      <c r="I979" s="45"/>
      <c r="M979" s="46"/>
      <c r="O979" s="46"/>
    </row>
    <row r="980" spans="9:15" ht="13.2">
      <c r="I980" s="45"/>
      <c r="M980" s="46"/>
      <c r="O980" s="46"/>
    </row>
    <row r="981" spans="9:15" ht="13.2">
      <c r="I981" s="45"/>
      <c r="M981" s="46"/>
      <c r="O981" s="46"/>
    </row>
    <row r="982" spans="9:15" ht="13.2">
      <c r="I982" s="45"/>
      <c r="M982" s="46"/>
      <c r="O982" s="46"/>
    </row>
    <row r="983" spans="9:15" ht="13.2">
      <c r="I983" s="45"/>
      <c r="M983" s="46"/>
      <c r="O983" s="46"/>
    </row>
    <row r="984" spans="9:15" ht="13.2">
      <c r="I984" s="45"/>
      <c r="M984" s="46"/>
      <c r="O984" s="46"/>
    </row>
    <row r="985" spans="9:15" ht="13.2">
      <c r="I985" s="45"/>
      <c r="M985" s="46"/>
      <c r="O985" s="46"/>
    </row>
    <row r="986" spans="9:15" ht="13.2">
      <c r="I986" s="45"/>
      <c r="M986" s="46"/>
      <c r="O986" s="46"/>
    </row>
    <row r="987" spans="9:15" ht="13.2">
      <c r="I987" s="45"/>
      <c r="M987" s="46"/>
      <c r="O987" s="46"/>
    </row>
    <row r="988" spans="9:15" ht="13.2">
      <c r="I988" s="45"/>
      <c r="M988" s="46"/>
      <c r="O988" s="46"/>
    </row>
    <row r="989" spans="9:15" ht="13.2">
      <c r="I989" s="45"/>
      <c r="M989" s="46"/>
      <c r="O989" s="46"/>
    </row>
    <row r="990" spans="9:15" ht="13.2">
      <c r="I990" s="45"/>
      <c r="M990" s="46"/>
      <c r="O990" s="46"/>
    </row>
    <row r="991" spans="9:15" ht="13.2">
      <c r="I991" s="45"/>
      <c r="M991" s="46"/>
      <c r="O991" s="46"/>
    </row>
    <row r="992" spans="9:15" ht="13.2">
      <c r="I992" s="45"/>
      <c r="M992" s="46"/>
      <c r="O992" s="46"/>
    </row>
    <row r="993" spans="9:15" ht="13.2">
      <c r="I993" s="45"/>
      <c r="M993" s="46"/>
      <c r="O993" s="46"/>
    </row>
    <row r="994" spans="9:15" ht="13.2">
      <c r="I994" s="45"/>
      <c r="M994" s="46"/>
      <c r="O994" s="46"/>
    </row>
    <row r="995" spans="9:15" ht="13.2">
      <c r="I995" s="45"/>
      <c r="M995" s="46"/>
      <c r="O995" s="46"/>
    </row>
    <row r="996" spans="9:15" ht="13.2">
      <c r="I996" s="45"/>
      <c r="M996" s="46"/>
      <c r="O996" s="46"/>
    </row>
    <row r="997" spans="9:15" ht="13.2">
      <c r="I997" s="45"/>
      <c r="M997" s="46"/>
      <c r="O997" s="46"/>
    </row>
    <row r="998" spans="9:15" ht="13.2">
      <c r="I998" s="45"/>
      <c r="M998" s="46"/>
      <c r="O998" s="46"/>
    </row>
    <row r="999" spans="9:15" ht="13.2">
      <c r="I999" s="45"/>
      <c r="M999" s="46"/>
      <c r="O999" s="46"/>
    </row>
    <row r="1000" spans="9:15" ht="13.2">
      <c r="I1000" s="45"/>
      <c r="M1000" s="46"/>
      <c r="O1000" s="46"/>
    </row>
  </sheetData>
  <mergeCells count="2">
    <mergeCell ref="A1:F1"/>
    <mergeCell ref="H1:O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O1000"/>
  <sheetViews>
    <sheetView workbookViewId="0">
      <selection sqref="A1:F1"/>
    </sheetView>
  </sheetViews>
  <sheetFormatPr defaultColWidth="12.6640625" defaultRowHeight="15.75" customHeight="1"/>
  <cols>
    <col min="1" max="1" width="54" bestFit="1" customWidth="1"/>
  </cols>
  <sheetData>
    <row r="1" spans="1:15" ht="15.75" customHeight="1">
      <c r="A1" s="103" t="s">
        <v>363</v>
      </c>
      <c r="B1" s="101"/>
      <c r="C1" s="101"/>
      <c r="D1" s="101"/>
      <c r="E1" s="101"/>
      <c r="F1" s="102"/>
      <c r="G1" s="27"/>
      <c r="H1" s="104" t="s">
        <v>261</v>
      </c>
      <c r="I1" s="101"/>
      <c r="J1" s="101"/>
      <c r="K1" s="101"/>
      <c r="L1" s="101"/>
      <c r="M1" s="101"/>
      <c r="N1" s="101"/>
      <c r="O1" s="102"/>
    </row>
    <row r="2" spans="1:15" ht="15.75" customHeight="1">
      <c r="A2" s="28" t="s">
        <v>0</v>
      </c>
      <c r="B2" s="29">
        <v>45370</v>
      </c>
      <c r="C2" s="9">
        <v>45371</v>
      </c>
      <c r="D2" s="9">
        <v>45372</v>
      </c>
      <c r="E2" s="9">
        <v>45373</v>
      </c>
      <c r="F2" s="9">
        <v>45374</v>
      </c>
      <c r="H2" s="37" t="s">
        <v>255</v>
      </c>
      <c r="I2" s="38" t="s">
        <v>256</v>
      </c>
      <c r="J2" s="37" t="s">
        <v>255</v>
      </c>
      <c r="K2" s="38" t="s">
        <v>257</v>
      </c>
      <c r="L2" s="37" t="s">
        <v>255</v>
      </c>
      <c r="M2" s="38" t="s">
        <v>258</v>
      </c>
      <c r="N2" s="37" t="s">
        <v>255</v>
      </c>
      <c r="O2" s="38" t="s">
        <v>259</v>
      </c>
    </row>
    <row r="3" spans="1:15" ht="15.75" customHeight="1">
      <c r="A3" s="30" t="s">
        <v>92</v>
      </c>
      <c r="B3" s="20"/>
      <c r="C3" s="20"/>
      <c r="D3" s="20"/>
      <c r="E3" s="20"/>
      <c r="F3" s="20"/>
      <c r="H3" s="43"/>
      <c r="I3" s="40"/>
      <c r="J3" s="43"/>
      <c r="K3" s="40"/>
      <c r="L3" s="43"/>
      <c r="M3" s="40"/>
      <c r="N3" s="43"/>
      <c r="O3" s="40"/>
    </row>
    <row r="4" spans="1:15" ht="15.75" customHeight="1">
      <c r="A4" s="20" t="s">
        <v>93</v>
      </c>
      <c r="B4" s="15">
        <v>23308.080000000002</v>
      </c>
      <c r="C4" s="15">
        <v>23414.75</v>
      </c>
      <c r="D4" s="15">
        <v>26730.68</v>
      </c>
      <c r="E4" s="15">
        <v>26890.400000000001</v>
      </c>
      <c r="F4" s="15">
        <v>28299.78</v>
      </c>
      <c r="H4" s="39">
        <f t="shared" ref="H4:H6" si="0">F4-B4</f>
        <v>4991.6999999999971</v>
      </c>
      <c r="I4" s="40">
        <f t="shared" ref="I4:I6" si="1">H4/B4</f>
        <v>0.21416178423962834</v>
      </c>
      <c r="J4" s="39">
        <f t="shared" ref="J4:J6" si="2">E4-B4</f>
        <v>3582.3199999999997</v>
      </c>
      <c r="K4" s="40">
        <f t="shared" ref="K4:K6" si="3">J4/B4</f>
        <v>0.1536943411898363</v>
      </c>
      <c r="L4" s="39">
        <f t="shared" ref="L4:L6" si="4">D4-B4</f>
        <v>3422.5999999999985</v>
      </c>
      <c r="M4" s="40">
        <f t="shared" ref="M4:M6" si="5">L4/B4</f>
        <v>0.14684178190567385</v>
      </c>
      <c r="N4" s="39">
        <f t="shared" ref="N4:N6" si="6">C4-B4</f>
        <v>106.66999999999825</v>
      </c>
      <c r="O4" s="40">
        <f t="shared" ref="O4:O6" si="7">N4/B4</f>
        <v>4.5765245356974172E-3</v>
      </c>
    </row>
    <row r="5" spans="1:15" ht="15.75" customHeight="1">
      <c r="A5" s="20" t="s">
        <v>94</v>
      </c>
      <c r="B5" s="15">
        <v>18625.740000000002</v>
      </c>
      <c r="C5" s="15">
        <v>19632.919999999998</v>
      </c>
      <c r="D5" s="15">
        <v>19153.939999999999</v>
      </c>
      <c r="E5" s="15">
        <v>20207.43</v>
      </c>
      <c r="F5" s="15">
        <v>21117.08</v>
      </c>
      <c r="H5" s="39">
        <f t="shared" si="0"/>
        <v>2491.34</v>
      </c>
      <c r="I5" s="40">
        <f t="shared" si="1"/>
        <v>0.1337579070683903</v>
      </c>
      <c r="J5" s="39">
        <f t="shared" si="2"/>
        <v>1581.6899999999987</v>
      </c>
      <c r="K5" s="40">
        <f t="shared" si="3"/>
        <v>8.4919579034175213E-2</v>
      </c>
      <c r="L5" s="39">
        <f t="shared" si="4"/>
        <v>528.19999999999709</v>
      </c>
      <c r="M5" s="40">
        <f t="shared" si="5"/>
        <v>2.8358604812479773E-2</v>
      </c>
      <c r="N5" s="39">
        <f t="shared" si="6"/>
        <v>1007.1799999999967</v>
      </c>
      <c r="O5" s="40">
        <f t="shared" si="7"/>
        <v>5.4074630054966759E-2</v>
      </c>
    </row>
    <row r="6" spans="1:15" ht="15.75" customHeight="1">
      <c r="A6" s="20" t="s">
        <v>95</v>
      </c>
      <c r="B6" s="15">
        <v>4126.18</v>
      </c>
      <c r="C6" s="15">
        <v>3251.61</v>
      </c>
      <c r="D6" s="15">
        <v>4004.45</v>
      </c>
      <c r="E6" s="15">
        <v>3198.45</v>
      </c>
      <c r="F6" s="15">
        <v>2984.71</v>
      </c>
      <c r="H6" s="39">
        <f t="shared" si="0"/>
        <v>-1141.4700000000003</v>
      </c>
      <c r="I6" s="40">
        <f t="shared" si="1"/>
        <v>-0.27664086394679827</v>
      </c>
      <c r="J6" s="39">
        <f t="shared" si="2"/>
        <v>-927.73000000000047</v>
      </c>
      <c r="K6" s="40">
        <f t="shared" si="3"/>
        <v>-0.22483992457915078</v>
      </c>
      <c r="L6" s="39">
        <f t="shared" si="4"/>
        <v>-121.73000000000047</v>
      </c>
      <c r="M6" s="40">
        <f t="shared" si="5"/>
        <v>-2.9501863709290546E-2</v>
      </c>
      <c r="N6" s="39">
        <f t="shared" si="6"/>
        <v>-874.57000000000016</v>
      </c>
      <c r="O6" s="40">
        <f t="shared" si="7"/>
        <v>-0.21195633733865224</v>
      </c>
    </row>
    <row r="7" spans="1:15" ht="15.75" customHeight="1">
      <c r="A7" s="20" t="s">
        <v>96</v>
      </c>
      <c r="B7" s="31" t="s">
        <v>97</v>
      </c>
      <c r="C7" s="31" t="s">
        <v>97</v>
      </c>
      <c r="D7" s="31" t="s">
        <v>97</v>
      </c>
      <c r="E7" s="31" t="s">
        <v>97</v>
      </c>
      <c r="F7" s="31" t="s">
        <v>97</v>
      </c>
      <c r="H7" s="43"/>
      <c r="I7" s="40"/>
      <c r="J7" s="43"/>
      <c r="K7" s="40"/>
      <c r="L7" s="43"/>
      <c r="M7" s="40"/>
      <c r="N7" s="43"/>
      <c r="O7" s="40"/>
    </row>
    <row r="8" spans="1:15" ht="15.75" customHeight="1">
      <c r="A8" s="20" t="s">
        <v>98</v>
      </c>
      <c r="B8" s="22">
        <v>545.91999999999996</v>
      </c>
      <c r="C8" s="22">
        <v>525.37</v>
      </c>
      <c r="D8" s="15">
        <v>2588.2600000000002</v>
      </c>
      <c r="E8" s="15">
        <v>2792.83</v>
      </c>
      <c r="F8" s="15">
        <v>3507.05</v>
      </c>
      <c r="H8" s="39">
        <f t="shared" ref="H8:H12" si="8">F8-B8</f>
        <v>2961.13</v>
      </c>
      <c r="I8" s="40">
        <f t="shared" ref="I8:I9" si="9">H8/B8</f>
        <v>5.4241097596717474</v>
      </c>
      <c r="J8" s="39">
        <f t="shared" ref="J8:J12" si="10">E8-B8</f>
        <v>2246.91</v>
      </c>
      <c r="K8" s="40">
        <f t="shared" ref="K8:K9" si="11">J8/B8</f>
        <v>4.1158228311840563</v>
      </c>
      <c r="L8" s="39">
        <f t="shared" ref="L8:L12" si="12">D8-B8</f>
        <v>2042.3400000000001</v>
      </c>
      <c r="M8" s="40">
        <f t="shared" ref="M8:M9" si="13">L8/B8</f>
        <v>3.7410975967174682</v>
      </c>
      <c r="N8" s="43">
        <f t="shared" ref="N8:N12" si="14">C8-B8</f>
        <v>-20.549999999999955</v>
      </c>
      <c r="O8" s="40">
        <f t="shared" ref="O8:O9" si="15">N8/B8</f>
        <v>-3.7642878077373897E-2</v>
      </c>
    </row>
    <row r="9" spans="1:15" ht="15.75" customHeight="1">
      <c r="A9" s="20" t="s">
        <v>99</v>
      </c>
      <c r="B9" s="22">
        <v>10.24</v>
      </c>
      <c r="C9" s="22">
        <v>4.8499999999999996</v>
      </c>
      <c r="D9" s="22">
        <v>6.84</v>
      </c>
      <c r="E9" s="22">
        <v>27.09</v>
      </c>
      <c r="F9" s="22">
        <v>18.59</v>
      </c>
      <c r="H9" s="43">
        <f t="shared" si="8"/>
        <v>8.35</v>
      </c>
      <c r="I9" s="40">
        <f t="shared" si="9"/>
        <v>0.8154296875</v>
      </c>
      <c r="J9" s="43">
        <f t="shared" si="10"/>
        <v>16.850000000000001</v>
      </c>
      <c r="K9" s="40">
        <f t="shared" si="11"/>
        <v>1.6455078125</v>
      </c>
      <c r="L9" s="43">
        <f t="shared" si="12"/>
        <v>-3.4000000000000004</v>
      </c>
      <c r="M9" s="40">
        <f t="shared" si="13"/>
        <v>-0.33203125000000006</v>
      </c>
      <c r="N9" s="43">
        <f t="shared" si="14"/>
        <v>-5.3900000000000006</v>
      </c>
      <c r="O9" s="40">
        <f t="shared" si="15"/>
        <v>-0.5263671875</v>
      </c>
    </row>
    <row r="10" spans="1:15" ht="15.75" customHeight="1">
      <c r="A10" s="20" t="s">
        <v>100</v>
      </c>
      <c r="B10" s="22">
        <v>0</v>
      </c>
      <c r="C10" s="22">
        <v>0</v>
      </c>
      <c r="D10" s="22">
        <v>0</v>
      </c>
      <c r="E10" s="22">
        <v>0</v>
      </c>
      <c r="F10" s="22">
        <v>0</v>
      </c>
      <c r="H10" s="43">
        <f t="shared" si="8"/>
        <v>0</v>
      </c>
      <c r="I10" s="40">
        <v>0</v>
      </c>
      <c r="J10" s="43">
        <f t="shared" si="10"/>
        <v>0</v>
      </c>
      <c r="K10" s="40">
        <v>0</v>
      </c>
      <c r="L10" s="43">
        <f t="shared" si="12"/>
        <v>0</v>
      </c>
      <c r="M10" s="40">
        <v>0</v>
      </c>
      <c r="N10" s="43">
        <f t="shared" si="14"/>
        <v>0</v>
      </c>
      <c r="O10" s="40">
        <v>0</v>
      </c>
    </row>
    <row r="11" spans="1:15" ht="15.75" customHeight="1">
      <c r="A11" s="20" t="s">
        <v>101</v>
      </c>
      <c r="B11" s="22">
        <v>0</v>
      </c>
      <c r="C11" s="22">
        <v>0</v>
      </c>
      <c r="D11" s="22">
        <v>0</v>
      </c>
      <c r="E11" s="22">
        <v>0</v>
      </c>
      <c r="F11" s="22">
        <v>0</v>
      </c>
      <c r="H11" s="43">
        <f t="shared" si="8"/>
        <v>0</v>
      </c>
      <c r="I11" s="40">
        <v>0</v>
      </c>
      <c r="J11" s="43">
        <f t="shared" si="10"/>
        <v>0</v>
      </c>
      <c r="K11" s="40">
        <v>0</v>
      </c>
      <c r="L11" s="43">
        <f t="shared" si="12"/>
        <v>0</v>
      </c>
      <c r="M11" s="40">
        <v>0</v>
      </c>
      <c r="N11" s="43">
        <f t="shared" si="14"/>
        <v>0</v>
      </c>
      <c r="O11" s="40">
        <v>0</v>
      </c>
    </row>
    <row r="12" spans="1:15" ht="15.75" customHeight="1">
      <c r="A12" s="20" t="s">
        <v>102</v>
      </c>
      <c r="B12" s="22">
        <v>0</v>
      </c>
      <c r="C12" s="22">
        <v>0</v>
      </c>
      <c r="D12" s="22">
        <v>0</v>
      </c>
      <c r="E12" s="22">
        <v>0</v>
      </c>
      <c r="F12" s="22">
        <v>0</v>
      </c>
      <c r="H12" s="43">
        <f t="shared" si="8"/>
        <v>0</v>
      </c>
      <c r="I12" s="40">
        <v>0</v>
      </c>
      <c r="J12" s="43">
        <f t="shared" si="10"/>
        <v>0</v>
      </c>
      <c r="K12" s="40">
        <v>0</v>
      </c>
      <c r="L12" s="43">
        <f t="shared" si="12"/>
        <v>0</v>
      </c>
      <c r="M12" s="40">
        <v>0</v>
      </c>
      <c r="N12" s="43">
        <f t="shared" si="14"/>
        <v>0</v>
      </c>
      <c r="O12" s="40">
        <v>0</v>
      </c>
    </row>
    <row r="13" spans="1:15" ht="15.75" customHeight="1">
      <c r="A13" s="20" t="s">
        <v>103</v>
      </c>
      <c r="B13" s="20"/>
      <c r="C13" s="20"/>
      <c r="D13" s="20"/>
      <c r="E13" s="20"/>
      <c r="F13" s="20"/>
      <c r="H13" s="43"/>
      <c r="I13" s="40"/>
      <c r="J13" s="43"/>
      <c r="K13" s="40"/>
      <c r="L13" s="43"/>
      <c r="M13" s="40"/>
      <c r="N13" s="43"/>
      <c r="O13" s="40"/>
    </row>
    <row r="14" spans="1:15" ht="15.75" customHeight="1">
      <c r="A14" s="20" t="s">
        <v>104</v>
      </c>
      <c r="B14" s="22">
        <v>0</v>
      </c>
      <c r="C14" s="22">
        <v>385.36</v>
      </c>
      <c r="D14" s="22">
        <v>376.56</v>
      </c>
      <c r="E14" s="22">
        <v>364.2</v>
      </c>
      <c r="F14" s="22">
        <v>352.26</v>
      </c>
      <c r="H14" s="43">
        <f t="shared" ref="H14:H15" si="16">F14-B14</f>
        <v>352.26</v>
      </c>
      <c r="I14" s="40">
        <v>0</v>
      </c>
      <c r="J14" s="43">
        <f t="shared" ref="J14:J15" si="17">E14-B14</f>
        <v>364.2</v>
      </c>
      <c r="K14" s="40">
        <v>0</v>
      </c>
      <c r="L14" s="43">
        <f t="shared" ref="L14:L15" si="18">D14-B14</f>
        <v>376.56</v>
      </c>
      <c r="M14" s="40">
        <v>0</v>
      </c>
      <c r="N14" s="43">
        <f t="shared" ref="N14:N15" si="19">C14-B14</f>
        <v>385.36</v>
      </c>
      <c r="O14" s="40">
        <v>0</v>
      </c>
    </row>
    <row r="15" spans="1:15" ht="15.75" customHeight="1">
      <c r="A15" s="20" t="s">
        <v>105</v>
      </c>
      <c r="B15" s="22">
        <v>279.12</v>
      </c>
      <c r="C15" s="22">
        <v>188.27</v>
      </c>
      <c r="D15" s="22">
        <v>262.55</v>
      </c>
      <c r="E15" s="22">
        <v>269.24</v>
      </c>
      <c r="F15" s="22">
        <v>337.59</v>
      </c>
      <c r="H15" s="43">
        <f t="shared" si="16"/>
        <v>58.46999999999997</v>
      </c>
      <c r="I15" s="40">
        <f>H15/B15</f>
        <v>0.2094797936371452</v>
      </c>
      <c r="J15" s="43">
        <f t="shared" si="17"/>
        <v>-9.8799999999999955</v>
      </c>
      <c r="K15" s="40">
        <f>J15/B15</f>
        <v>-3.539696188019488E-2</v>
      </c>
      <c r="L15" s="43">
        <f t="shared" si="18"/>
        <v>-16.569999999999993</v>
      </c>
      <c r="M15" s="40">
        <f>L15/B15</f>
        <v>-5.936514760676409E-2</v>
      </c>
      <c r="N15" s="43">
        <f t="shared" si="19"/>
        <v>-90.85</v>
      </c>
      <c r="O15" s="40">
        <f>N15/B15</f>
        <v>-0.32548724562912007</v>
      </c>
    </row>
    <row r="16" spans="1:15" ht="15.75" customHeight="1">
      <c r="A16" s="20" t="s">
        <v>106</v>
      </c>
      <c r="B16" s="20"/>
      <c r="C16" s="20"/>
      <c r="D16" s="20"/>
      <c r="E16" s="20"/>
      <c r="F16" s="20"/>
      <c r="H16" s="43"/>
      <c r="I16" s="40"/>
      <c r="J16" s="43"/>
      <c r="K16" s="40"/>
      <c r="L16" s="43"/>
      <c r="M16" s="40"/>
      <c r="N16" s="43"/>
      <c r="O16" s="40"/>
    </row>
    <row r="17" spans="1:15" ht="15.75" customHeight="1">
      <c r="A17" s="20" t="s">
        <v>107</v>
      </c>
      <c r="B17" s="22">
        <v>0</v>
      </c>
      <c r="C17" s="22">
        <v>0</v>
      </c>
      <c r="D17" s="22">
        <v>0</v>
      </c>
      <c r="E17" s="22">
        <v>0</v>
      </c>
      <c r="F17" s="22">
        <v>0</v>
      </c>
      <c r="H17" s="43">
        <f t="shared" ref="H17:H25" si="20">F17-B17</f>
        <v>0</v>
      </c>
      <c r="I17" s="40">
        <v>0</v>
      </c>
      <c r="J17" s="43">
        <f t="shared" ref="J17:J25" si="21">E17-B17</f>
        <v>0</v>
      </c>
      <c r="K17" s="40">
        <v>0</v>
      </c>
      <c r="L17" s="43">
        <f t="shared" ref="L17:L25" si="22">D17-B17</f>
        <v>0</v>
      </c>
      <c r="M17" s="40">
        <v>0</v>
      </c>
      <c r="N17" s="43">
        <f t="shared" ref="N17:N25" si="23">C17-B17</f>
        <v>0</v>
      </c>
      <c r="O17" s="40">
        <v>0</v>
      </c>
    </row>
    <row r="18" spans="1:15" ht="15.75" customHeight="1">
      <c r="A18" s="20" t="s">
        <v>108</v>
      </c>
      <c r="B18" s="15">
        <v>11416.87</v>
      </c>
      <c r="C18" s="15">
        <v>10526.75</v>
      </c>
      <c r="D18" s="15">
        <v>9761.99</v>
      </c>
      <c r="E18" s="15">
        <v>12307.49</v>
      </c>
      <c r="F18" s="15">
        <v>11844.57</v>
      </c>
      <c r="H18" s="39">
        <f t="shared" si="20"/>
        <v>427.69999999999891</v>
      </c>
      <c r="I18" s="40">
        <f t="shared" ref="I18:I21" si="24">H18/B18</f>
        <v>3.7462106514307238E-2</v>
      </c>
      <c r="J18" s="39">
        <f t="shared" si="21"/>
        <v>890.61999999999898</v>
      </c>
      <c r="K18" s="40">
        <f t="shared" ref="K18:K21" si="25">J18/B18</f>
        <v>7.8009121589367222E-2</v>
      </c>
      <c r="L18" s="39">
        <f t="shared" si="22"/>
        <v>-1654.880000000001</v>
      </c>
      <c r="M18" s="40">
        <f t="shared" ref="M18:M21" si="26">L18/B18</f>
        <v>-0.1449504111021673</v>
      </c>
      <c r="N18" s="39">
        <f t="shared" si="23"/>
        <v>-890.1200000000008</v>
      </c>
      <c r="O18" s="40">
        <f t="shared" ref="O18:O21" si="27">N18/B18</f>
        <v>-7.7965326748925118E-2</v>
      </c>
    </row>
    <row r="19" spans="1:15" ht="15.75" customHeight="1">
      <c r="A19" s="20" t="s">
        <v>109</v>
      </c>
      <c r="B19" s="22">
        <v>8.34</v>
      </c>
      <c r="C19" s="22">
        <v>5.27</v>
      </c>
      <c r="D19" s="22">
        <v>4.07</v>
      </c>
      <c r="E19" s="22">
        <v>6.61</v>
      </c>
      <c r="F19" s="22">
        <v>5.48</v>
      </c>
      <c r="H19" s="43">
        <f t="shared" si="20"/>
        <v>-2.8599999999999994</v>
      </c>
      <c r="I19" s="40">
        <f t="shared" si="24"/>
        <v>-0.34292565947242198</v>
      </c>
      <c r="J19" s="43">
        <f t="shared" si="21"/>
        <v>-1.7299999999999995</v>
      </c>
      <c r="K19" s="40">
        <f t="shared" si="25"/>
        <v>-0.20743405275779372</v>
      </c>
      <c r="L19" s="43">
        <f t="shared" si="22"/>
        <v>-4.2699999999999996</v>
      </c>
      <c r="M19" s="40">
        <f t="shared" si="26"/>
        <v>-0.51199040767386084</v>
      </c>
      <c r="N19" s="43">
        <f t="shared" si="23"/>
        <v>-3.0700000000000003</v>
      </c>
      <c r="O19" s="40">
        <f t="shared" si="27"/>
        <v>-0.36810551558753002</v>
      </c>
    </row>
    <row r="20" spans="1:15" ht="15.75" customHeight="1">
      <c r="A20" s="20" t="s">
        <v>110</v>
      </c>
      <c r="B20" s="15">
        <v>2385.17</v>
      </c>
      <c r="C20" s="22">
        <v>615.65</v>
      </c>
      <c r="D20" s="22">
        <v>101.87</v>
      </c>
      <c r="E20" s="15">
        <v>1589.58</v>
      </c>
      <c r="F20" s="15">
        <v>3739.75</v>
      </c>
      <c r="H20" s="39">
        <f t="shared" si="20"/>
        <v>1354.58</v>
      </c>
      <c r="I20" s="40">
        <f t="shared" si="24"/>
        <v>0.56791759077969284</v>
      </c>
      <c r="J20" s="39">
        <f t="shared" si="21"/>
        <v>-795.59000000000015</v>
      </c>
      <c r="K20" s="40">
        <f t="shared" si="25"/>
        <v>-0.3335569372413707</v>
      </c>
      <c r="L20" s="39">
        <f t="shared" si="22"/>
        <v>-2283.3000000000002</v>
      </c>
      <c r="M20" s="40">
        <f t="shared" si="26"/>
        <v>-0.95729025604045004</v>
      </c>
      <c r="N20" s="39">
        <f t="shared" si="23"/>
        <v>-1769.52</v>
      </c>
      <c r="O20" s="40">
        <f t="shared" si="27"/>
        <v>-0.74188422628156481</v>
      </c>
    </row>
    <row r="21" spans="1:15" ht="15.75" customHeight="1">
      <c r="A21" s="20" t="s">
        <v>111</v>
      </c>
      <c r="B21" s="22">
        <v>28.53</v>
      </c>
      <c r="C21" s="22">
        <v>38.42</v>
      </c>
      <c r="D21" s="22">
        <v>33.04</v>
      </c>
      <c r="E21" s="22">
        <v>42.3</v>
      </c>
      <c r="F21" s="22">
        <v>66.16</v>
      </c>
      <c r="H21" s="43">
        <f t="shared" si="20"/>
        <v>37.629999999999995</v>
      </c>
      <c r="I21" s="40">
        <f t="shared" si="24"/>
        <v>1.3189624956186468</v>
      </c>
      <c r="J21" s="43">
        <f t="shared" si="21"/>
        <v>13.769999999999996</v>
      </c>
      <c r="K21" s="40">
        <f t="shared" si="25"/>
        <v>0.48264984227129321</v>
      </c>
      <c r="L21" s="43">
        <f t="shared" si="22"/>
        <v>4.509999999999998</v>
      </c>
      <c r="M21" s="40">
        <f t="shared" si="26"/>
        <v>0.15807921486154916</v>
      </c>
      <c r="N21" s="43">
        <f t="shared" si="23"/>
        <v>9.89</v>
      </c>
      <c r="O21" s="40">
        <f t="shared" si="27"/>
        <v>0.34665264633718895</v>
      </c>
    </row>
    <row r="22" spans="1:15" ht="15.75" customHeight="1">
      <c r="A22" s="20" t="s">
        <v>112</v>
      </c>
      <c r="B22" s="22">
        <v>0</v>
      </c>
      <c r="C22" s="22">
        <v>0</v>
      </c>
      <c r="D22" s="22">
        <v>0</v>
      </c>
      <c r="E22" s="22">
        <v>0</v>
      </c>
      <c r="F22" s="22">
        <v>0</v>
      </c>
      <c r="H22" s="43">
        <f t="shared" si="20"/>
        <v>0</v>
      </c>
      <c r="I22" s="40">
        <v>0</v>
      </c>
      <c r="J22" s="43">
        <f t="shared" si="21"/>
        <v>0</v>
      </c>
      <c r="K22" s="40">
        <v>0</v>
      </c>
      <c r="L22" s="43">
        <f t="shared" si="22"/>
        <v>0</v>
      </c>
      <c r="M22" s="40">
        <v>0</v>
      </c>
      <c r="N22" s="43">
        <f t="shared" si="23"/>
        <v>0</v>
      </c>
      <c r="O22" s="40">
        <v>0</v>
      </c>
    </row>
    <row r="23" spans="1:15" ht="15.75" customHeight="1">
      <c r="A23" s="20" t="s">
        <v>113</v>
      </c>
      <c r="B23" s="15">
        <v>2363.13</v>
      </c>
      <c r="C23" s="15">
        <v>1461.24</v>
      </c>
      <c r="D23" s="15">
        <v>1295.48</v>
      </c>
      <c r="E23" s="15">
        <v>1291.22</v>
      </c>
      <c r="F23" s="15">
        <v>1311.95</v>
      </c>
      <c r="H23" s="39">
        <f t="shared" si="20"/>
        <v>-1051.18</v>
      </c>
      <c r="I23" s="40">
        <f t="shared" ref="I23:I25" si="28">H23/B23</f>
        <v>-0.44482529526517794</v>
      </c>
      <c r="J23" s="39">
        <f t="shared" si="21"/>
        <v>-1071.9100000000001</v>
      </c>
      <c r="K23" s="40">
        <f t="shared" ref="K23:K25" si="29">J23/B23</f>
        <v>-0.45359755916940669</v>
      </c>
      <c r="L23" s="39">
        <f t="shared" si="22"/>
        <v>-1067.6500000000001</v>
      </c>
      <c r="M23" s="40">
        <f t="shared" ref="M23:M25" si="30">L23/B23</f>
        <v>-0.45179486528460139</v>
      </c>
      <c r="N23" s="39">
        <f t="shared" si="23"/>
        <v>-901.8900000000001</v>
      </c>
      <c r="O23" s="40">
        <f t="shared" ref="O23:O25" si="31">N23/B23</f>
        <v>-0.38165060745705909</v>
      </c>
    </row>
    <row r="24" spans="1:15" ht="15.75" customHeight="1">
      <c r="A24" s="20" t="s">
        <v>114</v>
      </c>
      <c r="B24" s="22">
        <v>59.37</v>
      </c>
      <c r="C24" s="22">
        <v>56.29</v>
      </c>
      <c r="D24" s="22">
        <v>58.54</v>
      </c>
      <c r="E24" s="22">
        <v>63.53</v>
      </c>
      <c r="F24" s="22">
        <v>52.02</v>
      </c>
      <c r="H24" s="43">
        <f t="shared" si="20"/>
        <v>-7.3499999999999943</v>
      </c>
      <c r="I24" s="40">
        <f t="shared" si="28"/>
        <v>-0.12379989893885791</v>
      </c>
      <c r="J24" s="43">
        <f t="shared" si="21"/>
        <v>4.1600000000000037</v>
      </c>
      <c r="K24" s="40">
        <f t="shared" si="29"/>
        <v>7.0069058447027183E-2</v>
      </c>
      <c r="L24" s="43">
        <f t="shared" si="22"/>
        <v>-0.82999999999999829</v>
      </c>
      <c r="M24" s="40">
        <f t="shared" si="30"/>
        <v>-1.3980124642075095E-2</v>
      </c>
      <c r="N24" s="43">
        <f t="shared" si="23"/>
        <v>-3.0799999999999983</v>
      </c>
      <c r="O24" s="40">
        <f t="shared" si="31"/>
        <v>-5.1878052888664282E-2</v>
      </c>
    </row>
    <row r="25" spans="1:15" ht="15.75" customHeight="1">
      <c r="A25" s="32" t="s">
        <v>115</v>
      </c>
      <c r="B25" s="18">
        <v>40051.14</v>
      </c>
      <c r="C25" s="18">
        <v>37861.69</v>
      </c>
      <c r="D25" s="18">
        <v>38827.31</v>
      </c>
      <c r="E25" s="18">
        <v>43027.1</v>
      </c>
      <c r="F25" s="18">
        <v>46212.09</v>
      </c>
      <c r="H25" s="41">
        <f t="shared" si="20"/>
        <v>6160.9499999999971</v>
      </c>
      <c r="I25" s="42">
        <f t="shared" si="28"/>
        <v>0.15382708207556631</v>
      </c>
      <c r="J25" s="41">
        <f t="shared" si="21"/>
        <v>2975.9599999999991</v>
      </c>
      <c r="K25" s="42">
        <f t="shared" si="29"/>
        <v>7.4304002333017219E-2</v>
      </c>
      <c r="L25" s="41">
        <f t="shared" si="22"/>
        <v>-1223.8300000000017</v>
      </c>
      <c r="M25" s="42">
        <f t="shared" si="30"/>
        <v>-3.055668328042602E-2</v>
      </c>
      <c r="N25" s="41">
        <f t="shared" si="23"/>
        <v>-2189.4499999999971</v>
      </c>
      <c r="O25" s="42">
        <f t="shared" si="31"/>
        <v>-5.4666359059941792E-2</v>
      </c>
    </row>
    <row r="26" spans="1:15" ht="15.75" customHeight="1">
      <c r="A26" s="30" t="s">
        <v>116</v>
      </c>
      <c r="B26" s="20"/>
      <c r="C26" s="20"/>
      <c r="D26" s="20"/>
      <c r="E26" s="20"/>
      <c r="F26" s="20"/>
      <c r="H26" s="43"/>
      <c r="I26" s="40"/>
      <c r="J26" s="43"/>
      <c r="K26" s="40"/>
      <c r="L26" s="43"/>
      <c r="M26" s="40"/>
      <c r="N26" s="43"/>
      <c r="O26" s="40"/>
    </row>
    <row r="27" spans="1:15" ht="15.75" customHeight="1">
      <c r="A27" s="20" t="s">
        <v>117</v>
      </c>
      <c r="B27" s="15">
        <v>7859.56</v>
      </c>
      <c r="C27" s="15">
        <v>8879.33</v>
      </c>
      <c r="D27" s="15">
        <v>10397.16</v>
      </c>
      <c r="E27" s="15">
        <v>10864.15</v>
      </c>
      <c r="F27" s="15">
        <v>11771.16</v>
      </c>
      <c r="H27" s="39">
        <f t="shared" ref="H27:H28" si="32">F27-B27</f>
        <v>3911.5999999999995</v>
      </c>
      <c r="I27" s="40">
        <f>H27/B27</f>
        <v>0.49768689341388056</v>
      </c>
      <c r="J27" s="39">
        <f t="shared" ref="J27:J28" si="33">E27-B27</f>
        <v>3004.5899999999992</v>
      </c>
      <c r="K27" s="40">
        <f>J27/B27</f>
        <v>0.38228475894324859</v>
      </c>
      <c r="L27" s="39">
        <f t="shared" ref="L27:L28" si="34">D27-B27</f>
        <v>2537.5999999999995</v>
      </c>
      <c r="M27" s="40">
        <f>L27/B27</f>
        <v>0.32286794680618247</v>
      </c>
      <c r="N27" s="39">
        <f t="shared" ref="N27:N28" si="35">C27-B27</f>
        <v>1019.7699999999995</v>
      </c>
      <c r="O27" s="40">
        <f>N27/B27</f>
        <v>0.12974899358233788</v>
      </c>
    </row>
    <row r="28" spans="1:15" ht="15.6">
      <c r="A28" s="20" t="s">
        <v>102</v>
      </c>
      <c r="B28" s="22">
        <v>0</v>
      </c>
      <c r="C28" s="22">
        <v>0</v>
      </c>
      <c r="D28" s="22">
        <v>0</v>
      </c>
      <c r="E28" s="22">
        <v>0</v>
      </c>
      <c r="F28" s="22">
        <v>0</v>
      </c>
      <c r="H28" s="43">
        <f t="shared" si="32"/>
        <v>0</v>
      </c>
      <c r="I28" s="40">
        <v>0</v>
      </c>
      <c r="J28" s="43">
        <f t="shared" si="33"/>
        <v>0</v>
      </c>
      <c r="K28" s="40">
        <v>0</v>
      </c>
      <c r="L28" s="43">
        <f t="shared" si="34"/>
        <v>0</v>
      </c>
      <c r="M28" s="40">
        <v>0</v>
      </c>
      <c r="N28" s="43">
        <f t="shared" si="35"/>
        <v>0</v>
      </c>
      <c r="O28" s="40">
        <v>0</v>
      </c>
    </row>
    <row r="29" spans="1:15" ht="15.6">
      <c r="A29" s="20" t="s">
        <v>106</v>
      </c>
      <c r="B29" s="20"/>
      <c r="C29" s="20"/>
      <c r="D29" s="20"/>
      <c r="E29" s="20"/>
      <c r="F29" s="20"/>
      <c r="H29" s="43"/>
      <c r="I29" s="40"/>
      <c r="J29" s="43"/>
      <c r="K29" s="40"/>
      <c r="L29" s="43"/>
      <c r="M29" s="40"/>
      <c r="N29" s="43"/>
      <c r="O29" s="40"/>
    </row>
    <row r="30" spans="1:15" ht="15.6">
      <c r="A30" s="20" t="s">
        <v>118</v>
      </c>
      <c r="B30" s="15">
        <v>13347.5</v>
      </c>
      <c r="C30" s="15">
        <v>17948.330000000002</v>
      </c>
      <c r="D30" s="15">
        <v>14846.33</v>
      </c>
      <c r="E30" s="15">
        <v>12264.28</v>
      </c>
      <c r="F30" s="15">
        <v>17232.86</v>
      </c>
      <c r="H30" s="39">
        <f t="shared" ref="H30:H40" si="36">F30-B30</f>
        <v>3885.3600000000006</v>
      </c>
      <c r="I30" s="40">
        <f t="shared" ref="I30:I35" si="37">H30/B30</f>
        <v>0.2910927139913842</v>
      </c>
      <c r="J30" s="39">
        <f t="shared" ref="J30:J40" si="38">E30-B30</f>
        <v>-1083.2199999999993</v>
      </c>
      <c r="K30" s="40">
        <f t="shared" ref="K30:K35" si="39">J30/B30</f>
        <v>-8.1155272522944327E-2</v>
      </c>
      <c r="L30" s="39">
        <f t="shared" ref="L30:L40" si="40">D30-B30</f>
        <v>1498.83</v>
      </c>
      <c r="M30" s="40">
        <f t="shared" ref="M30:M35" si="41">L30/B30</f>
        <v>0.11229293875257539</v>
      </c>
      <c r="N30" s="39">
        <f t="shared" ref="N30:N40" si="42">C30-B30</f>
        <v>4600.8300000000017</v>
      </c>
      <c r="O30" s="40">
        <f t="shared" ref="O30:O35" si="43">N30/B30</f>
        <v>0.34469601048885573</v>
      </c>
    </row>
    <row r="31" spans="1:15" ht="15.6">
      <c r="A31" s="20" t="s">
        <v>119</v>
      </c>
      <c r="B31" s="15">
        <v>4035.28</v>
      </c>
      <c r="C31" s="15">
        <v>2562.48</v>
      </c>
      <c r="D31" s="15">
        <v>2501.6999999999998</v>
      </c>
      <c r="E31" s="15">
        <v>2461.9</v>
      </c>
      <c r="F31" s="15">
        <v>2956.17</v>
      </c>
      <c r="H31" s="39">
        <f t="shared" si="36"/>
        <v>-1079.1100000000001</v>
      </c>
      <c r="I31" s="40">
        <f t="shared" si="37"/>
        <v>-0.26741886560536071</v>
      </c>
      <c r="J31" s="39">
        <f t="shared" si="38"/>
        <v>-1573.38</v>
      </c>
      <c r="K31" s="40">
        <f t="shared" si="39"/>
        <v>-0.38990602882575681</v>
      </c>
      <c r="L31" s="39">
        <f t="shared" si="40"/>
        <v>-1533.5800000000004</v>
      </c>
      <c r="M31" s="40">
        <f t="shared" si="41"/>
        <v>-0.38004302055867256</v>
      </c>
      <c r="N31" s="39">
        <f t="shared" si="42"/>
        <v>-1472.8000000000002</v>
      </c>
      <c r="O31" s="40">
        <f t="shared" si="43"/>
        <v>-0.36498086873773322</v>
      </c>
    </row>
    <row r="32" spans="1:15" ht="15.6">
      <c r="A32" s="20" t="s">
        <v>120</v>
      </c>
      <c r="B32" s="22">
        <v>317.81</v>
      </c>
      <c r="C32" s="22">
        <v>650.35</v>
      </c>
      <c r="D32" s="22">
        <v>290.42</v>
      </c>
      <c r="E32" s="22">
        <v>271.37</v>
      </c>
      <c r="F32" s="22">
        <v>463.35</v>
      </c>
      <c r="H32" s="43">
        <f t="shared" si="36"/>
        <v>145.54000000000002</v>
      </c>
      <c r="I32" s="40">
        <f t="shared" si="37"/>
        <v>0.45794657185110604</v>
      </c>
      <c r="J32" s="43">
        <f t="shared" si="38"/>
        <v>-46.44</v>
      </c>
      <c r="K32" s="40">
        <f t="shared" si="39"/>
        <v>-0.14612504326484377</v>
      </c>
      <c r="L32" s="43">
        <f t="shared" si="40"/>
        <v>-27.389999999999986</v>
      </c>
      <c r="M32" s="40">
        <f t="shared" si="41"/>
        <v>-8.6183568798967894E-2</v>
      </c>
      <c r="N32" s="43">
        <f t="shared" si="42"/>
        <v>332.54</v>
      </c>
      <c r="O32" s="40">
        <f t="shared" si="43"/>
        <v>1.0463484471854254</v>
      </c>
    </row>
    <row r="33" spans="1:15" ht="15.6">
      <c r="A33" s="20" t="s">
        <v>121</v>
      </c>
      <c r="B33" s="15">
        <v>3834.22</v>
      </c>
      <c r="C33" s="15">
        <v>6626.99</v>
      </c>
      <c r="D33" s="15">
        <v>4368.6000000000004</v>
      </c>
      <c r="E33" s="15">
        <v>4383.05</v>
      </c>
      <c r="F33" s="15">
        <v>4416.84</v>
      </c>
      <c r="H33" s="39">
        <f t="shared" si="36"/>
        <v>582.62000000000035</v>
      </c>
      <c r="I33" s="40">
        <f t="shared" si="37"/>
        <v>0.15195267877169291</v>
      </c>
      <c r="J33" s="39">
        <f t="shared" si="38"/>
        <v>548.83000000000038</v>
      </c>
      <c r="K33" s="40">
        <f t="shared" si="39"/>
        <v>0.14313993458904298</v>
      </c>
      <c r="L33" s="39">
        <f t="shared" si="40"/>
        <v>534.38000000000056</v>
      </c>
      <c r="M33" s="40">
        <f t="shared" si="41"/>
        <v>0.13937124108684443</v>
      </c>
      <c r="N33" s="39">
        <f t="shared" si="42"/>
        <v>2792.77</v>
      </c>
      <c r="O33" s="40">
        <f t="shared" si="43"/>
        <v>0.72838021814084741</v>
      </c>
    </row>
    <row r="34" spans="1:15" ht="15.6">
      <c r="A34" s="20" t="s">
        <v>122</v>
      </c>
      <c r="B34" s="22">
        <v>6.75</v>
      </c>
      <c r="C34" s="22">
        <v>6.33</v>
      </c>
      <c r="D34" s="22">
        <v>3.47</v>
      </c>
      <c r="E34" s="22">
        <v>6.77</v>
      </c>
      <c r="F34" s="22">
        <v>7.12</v>
      </c>
      <c r="H34" s="43">
        <f t="shared" si="36"/>
        <v>0.37000000000000011</v>
      </c>
      <c r="I34" s="40">
        <f t="shared" si="37"/>
        <v>5.481481481481483E-2</v>
      </c>
      <c r="J34" s="43">
        <f t="shared" si="38"/>
        <v>1.9999999999999574E-2</v>
      </c>
      <c r="K34" s="40">
        <f t="shared" si="39"/>
        <v>2.9629629629628999E-3</v>
      </c>
      <c r="L34" s="43">
        <f t="shared" si="40"/>
        <v>-3.28</v>
      </c>
      <c r="M34" s="40">
        <f t="shared" si="41"/>
        <v>-0.48592592592592587</v>
      </c>
      <c r="N34" s="43">
        <f t="shared" si="42"/>
        <v>-0.41999999999999993</v>
      </c>
      <c r="O34" s="40">
        <f t="shared" si="43"/>
        <v>-6.2222222222222213E-2</v>
      </c>
    </row>
    <row r="35" spans="1:15" ht="15.6">
      <c r="A35" s="20" t="s">
        <v>123</v>
      </c>
      <c r="B35" s="15">
        <v>1499.68</v>
      </c>
      <c r="C35" s="15">
        <v>1818.54</v>
      </c>
      <c r="D35" s="15">
        <v>1379.02</v>
      </c>
      <c r="E35" s="15">
        <v>2565.41</v>
      </c>
      <c r="F35" s="15">
        <v>1118.67</v>
      </c>
      <c r="H35" s="39">
        <f t="shared" si="36"/>
        <v>-381.01</v>
      </c>
      <c r="I35" s="40">
        <f t="shared" si="37"/>
        <v>-0.25406086631814784</v>
      </c>
      <c r="J35" s="39">
        <f t="shared" si="38"/>
        <v>1065.7299999999998</v>
      </c>
      <c r="K35" s="40">
        <f t="shared" si="39"/>
        <v>0.71063826949749265</v>
      </c>
      <c r="L35" s="39">
        <f t="shared" si="40"/>
        <v>-120.66000000000008</v>
      </c>
      <c r="M35" s="40">
        <f t="shared" si="41"/>
        <v>-8.0457164195028325E-2</v>
      </c>
      <c r="N35" s="39">
        <f t="shared" si="42"/>
        <v>318.8599999999999</v>
      </c>
      <c r="O35" s="40">
        <f t="shared" si="43"/>
        <v>0.21261869198762395</v>
      </c>
    </row>
    <row r="36" spans="1:15" ht="15.6">
      <c r="A36" s="20" t="s">
        <v>124</v>
      </c>
      <c r="B36" s="22">
        <v>0</v>
      </c>
      <c r="C36" s="22">
        <v>0</v>
      </c>
      <c r="D36" s="22">
        <v>0</v>
      </c>
      <c r="E36" s="22">
        <v>0</v>
      </c>
      <c r="F36" s="22">
        <v>0</v>
      </c>
      <c r="H36" s="43">
        <f t="shared" si="36"/>
        <v>0</v>
      </c>
      <c r="I36" s="40">
        <v>0</v>
      </c>
      <c r="J36" s="43">
        <f t="shared" si="38"/>
        <v>0</v>
      </c>
      <c r="K36" s="40">
        <v>0</v>
      </c>
      <c r="L36" s="43">
        <f t="shared" si="40"/>
        <v>0</v>
      </c>
      <c r="M36" s="40">
        <v>0</v>
      </c>
      <c r="N36" s="43">
        <f t="shared" si="42"/>
        <v>0</v>
      </c>
      <c r="O36" s="40">
        <v>0</v>
      </c>
    </row>
    <row r="37" spans="1:15" ht="15.6">
      <c r="A37" s="20" t="s">
        <v>112</v>
      </c>
      <c r="B37" s="22">
        <v>0</v>
      </c>
      <c r="C37" s="22">
        <v>0</v>
      </c>
      <c r="D37" s="22">
        <v>0</v>
      </c>
      <c r="E37" s="22">
        <v>0</v>
      </c>
      <c r="F37" s="22">
        <v>0</v>
      </c>
      <c r="H37" s="43">
        <f t="shared" si="36"/>
        <v>0</v>
      </c>
      <c r="I37" s="40">
        <v>0</v>
      </c>
      <c r="J37" s="43">
        <f t="shared" si="38"/>
        <v>0</v>
      </c>
      <c r="K37" s="40">
        <v>0</v>
      </c>
      <c r="L37" s="43">
        <f t="shared" si="40"/>
        <v>0</v>
      </c>
      <c r="M37" s="40">
        <v>0</v>
      </c>
      <c r="N37" s="43">
        <f t="shared" si="42"/>
        <v>0</v>
      </c>
      <c r="O37" s="40">
        <v>0</v>
      </c>
    </row>
    <row r="38" spans="1:15" ht="15.6">
      <c r="A38" s="20" t="s">
        <v>125</v>
      </c>
      <c r="B38" s="22">
        <v>762.06</v>
      </c>
      <c r="C38" s="22">
        <v>926.8</v>
      </c>
      <c r="D38" s="15">
        <v>1095.23</v>
      </c>
      <c r="E38" s="15">
        <v>1306.08</v>
      </c>
      <c r="F38" s="15">
        <v>1561.75</v>
      </c>
      <c r="H38" s="39">
        <f t="shared" si="36"/>
        <v>799.69</v>
      </c>
      <c r="I38" s="40">
        <f>H38/B38</f>
        <v>1.0493793139647798</v>
      </c>
      <c r="J38" s="39">
        <f t="shared" si="38"/>
        <v>544.02</v>
      </c>
      <c r="K38" s="40">
        <f>J38/B38</f>
        <v>0.71388079678765459</v>
      </c>
      <c r="L38" s="39">
        <f t="shared" si="40"/>
        <v>333.17000000000007</v>
      </c>
      <c r="M38" s="40">
        <f>L38/B38</f>
        <v>0.43719654620371112</v>
      </c>
      <c r="N38" s="43">
        <f t="shared" si="42"/>
        <v>164.74</v>
      </c>
      <c r="O38" s="40">
        <f>N38/B38</f>
        <v>0.21617720389470649</v>
      </c>
    </row>
    <row r="39" spans="1:15" ht="15.6">
      <c r="A39" s="20" t="s">
        <v>126</v>
      </c>
      <c r="B39" s="22">
        <v>0</v>
      </c>
      <c r="C39" s="22">
        <v>0</v>
      </c>
      <c r="D39" s="22">
        <v>0</v>
      </c>
      <c r="E39" s="22">
        <v>0</v>
      </c>
      <c r="F39" s="22">
        <v>0</v>
      </c>
      <c r="H39" s="43">
        <f t="shared" si="36"/>
        <v>0</v>
      </c>
      <c r="I39" s="40">
        <v>0</v>
      </c>
      <c r="J39" s="43">
        <f t="shared" si="38"/>
        <v>0</v>
      </c>
      <c r="K39" s="40">
        <v>0</v>
      </c>
      <c r="L39" s="43">
        <f t="shared" si="40"/>
        <v>0</v>
      </c>
      <c r="M39" s="40">
        <v>0</v>
      </c>
      <c r="N39" s="43">
        <f t="shared" si="42"/>
        <v>0</v>
      </c>
      <c r="O39" s="40">
        <v>0</v>
      </c>
    </row>
    <row r="40" spans="1:15" ht="15.6">
      <c r="A40" s="32" t="s">
        <v>127</v>
      </c>
      <c r="B40" s="18">
        <v>31747.27</v>
      </c>
      <c r="C40" s="18">
        <v>39505.35</v>
      </c>
      <c r="D40" s="18">
        <v>34991.99</v>
      </c>
      <c r="E40" s="18">
        <v>34232.449999999997</v>
      </c>
      <c r="F40" s="18">
        <v>39670.89</v>
      </c>
      <c r="H40" s="41">
        <f t="shared" si="36"/>
        <v>7923.619999999999</v>
      </c>
      <c r="I40" s="42">
        <f>H40/B40</f>
        <v>0.24958429496457488</v>
      </c>
      <c r="J40" s="41">
        <f t="shared" si="38"/>
        <v>2485.1799999999967</v>
      </c>
      <c r="K40" s="42">
        <f>J40/B40</f>
        <v>7.8280116684048634E-2</v>
      </c>
      <c r="L40" s="41">
        <f t="shared" si="40"/>
        <v>3244.7199999999975</v>
      </c>
      <c r="M40" s="42">
        <f>L40/B40</f>
        <v>0.10220469350592973</v>
      </c>
      <c r="N40" s="41">
        <f t="shared" si="42"/>
        <v>7758.0799999999981</v>
      </c>
      <c r="O40" s="42">
        <f>N40/B40</f>
        <v>0.24436998834860441</v>
      </c>
    </row>
    <row r="41" spans="1:15" ht="13.2">
      <c r="I41" s="46"/>
      <c r="K41" s="46"/>
      <c r="M41" s="46"/>
      <c r="O41" s="46"/>
    </row>
    <row r="42" spans="1:15" ht="13.2">
      <c r="I42" s="46"/>
      <c r="K42" s="46"/>
      <c r="M42" s="46"/>
      <c r="O42" s="46"/>
    </row>
    <row r="43" spans="1:15" ht="13.2">
      <c r="I43" s="46"/>
      <c r="K43" s="46"/>
      <c r="M43" s="46"/>
      <c r="O43" s="46"/>
    </row>
    <row r="44" spans="1:15" ht="13.2">
      <c r="I44" s="46"/>
      <c r="K44" s="46"/>
      <c r="M44" s="46"/>
      <c r="O44" s="46"/>
    </row>
    <row r="45" spans="1:15" ht="13.2">
      <c r="I45" s="46"/>
      <c r="K45" s="46"/>
      <c r="M45" s="46"/>
      <c r="O45" s="46"/>
    </row>
    <row r="46" spans="1:15" ht="13.2">
      <c r="I46" s="46"/>
      <c r="K46" s="46"/>
      <c r="M46" s="46"/>
      <c r="O46" s="46"/>
    </row>
    <row r="47" spans="1:15" ht="13.2">
      <c r="I47" s="46"/>
      <c r="K47" s="46"/>
      <c r="M47" s="46"/>
      <c r="O47" s="46"/>
    </row>
    <row r="48" spans="1:15" ht="13.2">
      <c r="I48" s="46"/>
      <c r="K48" s="46"/>
      <c r="M48" s="46"/>
      <c r="O48" s="46"/>
    </row>
    <row r="49" spans="9:15" ht="13.2">
      <c r="I49" s="46"/>
      <c r="K49" s="46"/>
      <c r="M49" s="46"/>
      <c r="O49" s="46"/>
    </row>
    <row r="50" spans="9:15" ht="13.2">
      <c r="I50" s="46"/>
      <c r="K50" s="46"/>
      <c r="M50" s="46"/>
      <c r="O50" s="46"/>
    </row>
    <row r="51" spans="9:15" ht="13.2">
      <c r="I51" s="46"/>
      <c r="K51" s="46"/>
      <c r="M51" s="46"/>
      <c r="O51" s="46"/>
    </row>
    <row r="52" spans="9:15" ht="13.2">
      <c r="I52" s="46"/>
      <c r="K52" s="46"/>
      <c r="M52" s="46"/>
      <c r="O52" s="46"/>
    </row>
    <row r="53" spans="9:15" ht="13.2">
      <c r="I53" s="46"/>
      <c r="K53" s="46"/>
      <c r="M53" s="46"/>
      <c r="O53" s="46"/>
    </row>
    <row r="54" spans="9:15" ht="13.2">
      <c r="I54" s="46"/>
      <c r="K54" s="46"/>
      <c r="M54" s="46"/>
      <c r="O54" s="46"/>
    </row>
    <row r="55" spans="9:15" ht="13.2">
      <c r="I55" s="46"/>
      <c r="K55" s="46"/>
      <c r="M55" s="46"/>
      <c r="O55" s="46"/>
    </row>
    <row r="56" spans="9:15" ht="13.2">
      <c r="I56" s="46"/>
      <c r="K56" s="46"/>
      <c r="M56" s="46"/>
      <c r="O56" s="46"/>
    </row>
    <row r="57" spans="9:15" ht="13.2">
      <c r="I57" s="46"/>
      <c r="K57" s="46"/>
      <c r="M57" s="46"/>
      <c r="O57" s="46"/>
    </row>
    <row r="58" spans="9:15" ht="13.2">
      <c r="I58" s="46"/>
      <c r="K58" s="46"/>
      <c r="M58" s="46"/>
      <c r="O58" s="46"/>
    </row>
    <row r="59" spans="9:15" ht="13.2">
      <c r="I59" s="46"/>
      <c r="K59" s="46"/>
      <c r="M59" s="46"/>
      <c r="O59" s="46"/>
    </row>
    <row r="60" spans="9:15" ht="13.2">
      <c r="I60" s="46"/>
      <c r="K60" s="46"/>
      <c r="M60" s="46"/>
      <c r="O60" s="46"/>
    </row>
    <row r="61" spans="9:15" ht="13.2">
      <c r="I61" s="46"/>
      <c r="K61" s="46"/>
      <c r="M61" s="46"/>
      <c r="O61" s="46"/>
    </row>
    <row r="62" spans="9:15" ht="13.2">
      <c r="I62" s="46"/>
      <c r="K62" s="46"/>
      <c r="M62" s="46"/>
      <c r="O62" s="46"/>
    </row>
    <row r="63" spans="9:15" ht="13.2">
      <c r="I63" s="46"/>
      <c r="K63" s="46"/>
      <c r="M63" s="46"/>
      <c r="O63" s="46"/>
    </row>
    <row r="64" spans="9:15" ht="13.2">
      <c r="I64" s="46"/>
      <c r="K64" s="46"/>
      <c r="M64" s="46"/>
      <c r="O64" s="46"/>
    </row>
    <row r="65" spans="9:15" ht="13.2">
      <c r="I65" s="46"/>
      <c r="K65" s="46"/>
      <c r="M65" s="46"/>
      <c r="O65" s="46"/>
    </row>
    <row r="66" spans="9:15" ht="13.2">
      <c r="I66" s="46"/>
      <c r="K66" s="46"/>
      <c r="M66" s="46"/>
      <c r="O66" s="46"/>
    </row>
    <row r="67" spans="9:15" ht="13.2">
      <c r="I67" s="46"/>
      <c r="K67" s="46"/>
      <c r="M67" s="46"/>
      <c r="O67" s="46"/>
    </row>
    <row r="68" spans="9:15" ht="13.2">
      <c r="I68" s="46"/>
      <c r="K68" s="46"/>
      <c r="M68" s="46"/>
      <c r="O68" s="46"/>
    </row>
    <row r="69" spans="9:15" ht="13.2">
      <c r="I69" s="46"/>
      <c r="K69" s="46"/>
      <c r="M69" s="46"/>
      <c r="O69" s="46"/>
    </row>
    <row r="70" spans="9:15" ht="13.2">
      <c r="I70" s="46"/>
      <c r="K70" s="46"/>
      <c r="M70" s="46"/>
      <c r="O70" s="46"/>
    </row>
    <row r="71" spans="9:15" ht="13.2">
      <c r="I71" s="46"/>
      <c r="K71" s="46"/>
      <c r="M71" s="46"/>
      <c r="O71" s="46"/>
    </row>
    <row r="72" spans="9:15" ht="13.2">
      <c r="I72" s="46"/>
      <c r="K72" s="46"/>
      <c r="M72" s="46"/>
      <c r="O72" s="46"/>
    </row>
    <row r="73" spans="9:15" ht="13.2">
      <c r="I73" s="46"/>
      <c r="K73" s="46"/>
      <c r="M73" s="46"/>
      <c r="O73" s="46"/>
    </row>
    <row r="74" spans="9:15" ht="13.2">
      <c r="I74" s="46"/>
      <c r="K74" s="46"/>
      <c r="M74" s="46"/>
      <c r="O74" s="46"/>
    </row>
    <row r="75" spans="9:15" ht="13.2">
      <c r="I75" s="46"/>
      <c r="K75" s="46"/>
      <c r="M75" s="46"/>
      <c r="O75" s="46"/>
    </row>
    <row r="76" spans="9:15" ht="13.2">
      <c r="I76" s="46"/>
      <c r="K76" s="46"/>
      <c r="M76" s="46"/>
      <c r="O76" s="46"/>
    </row>
    <row r="77" spans="9:15" ht="13.2">
      <c r="I77" s="46"/>
      <c r="K77" s="46"/>
      <c r="M77" s="46"/>
      <c r="O77" s="46"/>
    </row>
    <row r="78" spans="9:15" ht="13.2">
      <c r="I78" s="46"/>
      <c r="K78" s="46"/>
      <c r="M78" s="46"/>
      <c r="O78" s="46"/>
    </row>
    <row r="79" spans="9:15" ht="13.2">
      <c r="I79" s="46"/>
      <c r="K79" s="46"/>
      <c r="M79" s="46"/>
      <c r="O79" s="46"/>
    </row>
    <row r="80" spans="9:15" ht="13.2">
      <c r="I80" s="46"/>
      <c r="K80" s="46"/>
      <c r="M80" s="46"/>
      <c r="O80" s="46"/>
    </row>
    <row r="81" spans="9:15" ht="13.2">
      <c r="I81" s="46"/>
      <c r="K81" s="46"/>
      <c r="M81" s="46"/>
      <c r="O81" s="46"/>
    </row>
    <row r="82" spans="9:15" ht="13.2">
      <c r="I82" s="46"/>
      <c r="K82" s="46"/>
      <c r="M82" s="46"/>
      <c r="O82" s="46"/>
    </row>
    <row r="83" spans="9:15" ht="13.2">
      <c r="I83" s="46"/>
      <c r="K83" s="46"/>
      <c r="M83" s="46"/>
      <c r="O83" s="46"/>
    </row>
    <row r="84" spans="9:15" ht="13.2">
      <c r="I84" s="46"/>
      <c r="K84" s="46"/>
      <c r="M84" s="46"/>
      <c r="O84" s="46"/>
    </row>
    <row r="85" spans="9:15" ht="13.2">
      <c r="I85" s="46"/>
      <c r="K85" s="46"/>
      <c r="M85" s="46"/>
      <c r="O85" s="46"/>
    </row>
    <row r="86" spans="9:15" ht="13.2">
      <c r="I86" s="46"/>
      <c r="K86" s="46"/>
      <c r="M86" s="46"/>
      <c r="O86" s="46"/>
    </row>
    <row r="87" spans="9:15" ht="13.2">
      <c r="I87" s="46"/>
      <c r="K87" s="46"/>
      <c r="M87" s="46"/>
      <c r="O87" s="46"/>
    </row>
    <row r="88" spans="9:15" ht="13.2">
      <c r="I88" s="46"/>
      <c r="K88" s="46"/>
      <c r="M88" s="46"/>
      <c r="O88" s="46"/>
    </row>
    <row r="89" spans="9:15" ht="13.2">
      <c r="I89" s="46"/>
      <c r="K89" s="46"/>
      <c r="M89" s="46"/>
      <c r="O89" s="46"/>
    </row>
    <row r="90" spans="9:15" ht="13.2">
      <c r="I90" s="46"/>
      <c r="K90" s="46"/>
      <c r="M90" s="46"/>
      <c r="O90" s="46"/>
    </row>
    <row r="91" spans="9:15" ht="13.2">
      <c r="I91" s="46"/>
      <c r="K91" s="46"/>
      <c r="M91" s="46"/>
      <c r="O91" s="46"/>
    </row>
    <row r="92" spans="9:15" ht="13.2">
      <c r="I92" s="46"/>
      <c r="K92" s="46"/>
      <c r="M92" s="46"/>
      <c r="O92" s="46"/>
    </row>
    <row r="93" spans="9:15" ht="13.2">
      <c r="I93" s="46"/>
      <c r="K93" s="46"/>
      <c r="M93" s="46"/>
      <c r="O93" s="46"/>
    </row>
    <row r="94" spans="9:15" ht="13.2">
      <c r="I94" s="46"/>
      <c r="K94" s="46"/>
      <c r="M94" s="46"/>
      <c r="O94" s="46"/>
    </row>
    <row r="95" spans="9:15" ht="13.2">
      <c r="I95" s="46"/>
      <c r="K95" s="46"/>
      <c r="M95" s="46"/>
      <c r="O95" s="46"/>
    </row>
    <row r="96" spans="9:15" ht="13.2">
      <c r="I96" s="46"/>
      <c r="K96" s="46"/>
      <c r="M96" s="46"/>
      <c r="O96" s="46"/>
    </row>
    <row r="97" spans="9:15" ht="13.2">
      <c r="I97" s="46"/>
      <c r="K97" s="46"/>
      <c r="M97" s="46"/>
      <c r="O97" s="46"/>
    </row>
    <row r="98" spans="9:15" ht="13.2">
      <c r="I98" s="46"/>
      <c r="K98" s="46"/>
      <c r="M98" s="46"/>
      <c r="O98" s="46"/>
    </row>
    <row r="99" spans="9:15" ht="13.2">
      <c r="I99" s="46"/>
      <c r="K99" s="46"/>
      <c r="M99" s="46"/>
      <c r="O99" s="46"/>
    </row>
    <row r="100" spans="9:15" ht="13.2">
      <c r="I100" s="46"/>
      <c r="K100" s="46"/>
      <c r="M100" s="46"/>
      <c r="O100" s="46"/>
    </row>
    <row r="101" spans="9:15" ht="13.2">
      <c r="I101" s="46"/>
      <c r="K101" s="46"/>
      <c r="M101" s="46"/>
      <c r="O101" s="46"/>
    </row>
    <row r="102" spans="9:15" ht="13.2">
      <c r="I102" s="46"/>
      <c r="K102" s="46"/>
      <c r="M102" s="46"/>
      <c r="O102" s="46"/>
    </row>
    <row r="103" spans="9:15" ht="13.2">
      <c r="I103" s="46"/>
      <c r="K103" s="46"/>
      <c r="M103" s="46"/>
      <c r="O103" s="46"/>
    </row>
    <row r="104" spans="9:15" ht="13.2">
      <c r="I104" s="46"/>
      <c r="K104" s="46"/>
      <c r="M104" s="46"/>
      <c r="O104" s="46"/>
    </row>
    <row r="105" spans="9:15" ht="13.2">
      <c r="I105" s="46"/>
      <c r="K105" s="46"/>
      <c r="M105" s="46"/>
      <c r="O105" s="46"/>
    </row>
    <row r="106" spans="9:15" ht="13.2">
      <c r="I106" s="46"/>
      <c r="K106" s="46"/>
      <c r="M106" s="46"/>
      <c r="O106" s="46"/>
    </row>
    <row r="107" spans="9:15" ht="13.2">
      <c r="I107" s="46"/>
      <c r="K107" s="46"/>
      <c r="M107" s="46"/>
      <c r="O107" s="46"/>
    </row>
    <row r="108" spans="9:15" ht="13.2">
      <c r="I108" s="46"/>
      <c r="K108" s="46"/>
      <c r="M108" s="46"/>
      <c r="O108" s="46"/>
    </row>
    <row r="109" spans="9:15" ht="13.2">
      <c r="I109" s="46"/>
      <c r="K109" s="46"/>
      <c r="M109" s="46"/>
      <c r="O109" s="46"/>
    </row>
    <row r="110" spans="9:15" ht="13.2">
      <c r="I110" s="46"/>
      <c r="K110" s="46"/>
      <c r="M110" s="46"/>
      <c r="O110" s="46"/>
    </row>
    <row r="111" spans="9:15" ht="13.2">
      <c r="I111" s="46"/>
      <c r="K111" s="46"/>
      <c r="M111" s="46"/>
      <c r="O111" s="46"/>
    </row>
    <row r="112" spans="9:15" ht="13.2">
      <c r="I112" s="46"/>
      <c r="K112" s="46"/>
      <c r="M112" s="46"/>
      <c r="O112" s="46"/>
    </row>
    <row r="113" spans="9:15" ht="13.2">
      <c r="I113" s="46"/>
      <c r="K113" s="46"/>
      <c r="M113" s="46"/>
      <c r="O113" s="46"/>
    </row>
    <row r="114" spans="9:15" ht="13.2">
      <c r="I114" s="46"/>
      <c r="K114" s="46"/>
      <c r="M114" s="46"/>
      <c r="O114" s="46"/>
    </row>
    <row r="115" spans="9:15" ht="13.2">
      <c r="I115" s="46"/>
      <c r="K115" s="46"/>
      <c r="M115" s="46"/>
      <c r="O115" s="46"/>
    </row>
    <row r="116" spans="9:15" ht="13.2">
      <c r="I116" s="46"/>
      <c r="K116" s="46"/>
      <c r="M116" s="46"/>
      <c r="O116" s="46"/>
    </row>
    <row r="117" spans="9:15" ht="13.2">
      <c r="I117" s="46"/>
      <c r="K117" s="46"/>
      <c r="M117" s="46"/>
      <c r="O117" s="46"/>
    </row>
    <row r="118" spans="9:15" ht="13.2">
      <c r="I118" s="46"/>
      <c r="K118" s="46"/>
      <c r="M118" s="46"/>
      <c r="O118" s="46"/>
    </row>
    <row r="119" spans="9:15" ht="13.2">
      <c r="I119" s="46"/>
      <c r="K119" s="46"/>
      <c r="M119" s="46"/>
      <c r="O119" s="46"/>
    </row>
    <row r="120" spans="9:15" ht="13.2">
      <c r="I120" s="46"/>
      <c r="K120" s="46"/>
      <c r="M120" s="46"/>
      <c r="O120" s="46"/>
    </row>
    <row r="121" spans="9:15" ht="13.2">
      <c r="I121" s="46"/>
      <c r="K121" s="46"/>
      <c r="M121" s="46"/>
      <c r="O121" s="46"/>
    </row>
    <row r="122" spans="9:15" ht="13.2">
      <c r="I122" s="46"/>
      <c r="K122" s="46"/>
      <c r="M122" s="46"/>
      <c r="O122" s="46"/>
    </row>
    <row r="123" spans="9:15" ht="13.2">
      <c r="I123" s="46"/>
      <c r="K123" s="46"/>
      <c r="M123" s="46"/>
      <c r="O123" s="46"/>
    </row>
    <row r="124" spans="9:15" ht="13.2">
      <c r="I124" s="46"/>
      <c r="K124" s="46"/>
      <c r="M124" s="46"/>
      <c r="O124" s="46"/>
    </row>
    <row r="125" spans="9:15" ht="13.2">
      <c r="I125" s="46"/>
      <c r="K125" s="46"/>
      <c r="M125" s="46"/>
      <c r="O125" s="46"/>
    </row>
    <row r="126" spans="9:15" ht="13.2">
      <c r="I126" s="46"/>
      <c r="K126" s="46"/>
      <c r="M126" s="46"/>
      <c r="O126" s="46"/>
    </row>
    <row r="127" spans="9:15" ht="13.2">
      <c r="I127" s="46"/>
      <c r="K127" s="46"/>
      <c r="M127" s="46"/>
      <c r="O127" s="46"/>
    </row>
    <row r="128" spans="9:15" ht="13.2">
      <c r="I128" s="46"/>
      <c r="K128" s="46"/>
      <c r="M128" s="46"/>
      <c r="O128" s="46"/>
    </row>
    <row r="129" spans="9:15" ht="13.2">
      <c r="I129" s="46"/>
      <c r="K129" s="46"/>
      <c r="M129" s="46"/>
      <c r="O129" s="46"/>
    </row>
    <row r="130" spans="9:15" ht="13.2">
      <c r="I130" s="46"/>
      <c r="K130" s="46"/>
      <c r="M130" s="46"/>
      <c r="O130" s="46"/>
    </row>
    <row r="131" spans="9:15" ht="13.2">
      <c r="I131" s="46"/>
      <c r="K131" s="46"/>
      <c r="M131" s="46"/>
      <c r="O131" s="46"/>
    </row>
    <row r="132" spans="9:15" ht="13.2">
      <c r="I132" s="46"/>
      <c r="K132" s="46"/>
      <c r="M132" s="46"/>
      <c r="O132" s="46"/>
    </row>
    <row r="133" spans="9:15" ht="13.2">
      <c r="I133" s="46"/>
      <c r="K133" s="46"/>
      <c r="M133" s="46"/>
      <c r="O133" s="46"/>
    </row>
    <row r="134" spans="9:15" ht="13.2">
      <c r="I134" s="46"/>
      <c r="K134" s="46"/>
      <c r="M134" s="46"/>
      <c r="O134" s="46"/>
    </row>
    <row r="135" spans="9:15" ht="13.2">
      <c r="I135" s="46"/>
      <c r="K135" s="46"/>
      <c r="M135" s="46"/>
      <c r="O135" s="46"/>
    </row>
    <row r="136" spans="9:15" ht="13.2">
      <c r="I136" s="46"/>
      <c r="K136" s="46"/>
      <c r="M136" s="46"/>
      <c r="O136" s="46"/>
    </row>
    <row r="137" spans="9:15" ht="13.2">
      <c r="I137" s="46"/>
      <c r="K137" s="46"/>
      <c r="M137" s="46"/>
      <c r="O137" s="46"/>
    </row>
    <row r="138" spans="9:15" ht="13.2">
      <c r="I138" s="46"/>
      <c r="K138" s="46"/>
      <c r="M138" s="46"/>
      <c r="O138" s="46"/>
    </row>
    <row r="139" spans="9:15" ht="13.2">
      <c r="I139" s="46"/>
      <c r="K139" s="46"/>
      <c r="M139" s="46"/>
      <c r="O139" s="46"/>
    </row>
    <row r="140" spans="9:15" ht="13.2">
      <c r="I140" s="46"/>
      <c r="K140" s="46"/>
      <c r="M140" s="46"/>
      <c r="O140" s="46"/>
    </row>
    <row r="141" spans="9:15" ht="13.2">
      <c r="I141" s="46"/>
      <c r="K141" s="46"/>
      <c r="M141" s="46"/>
      <c r="O141" s="46"/>
    </row>
    <row r="142" spans="9:15" ht="13.2">
      <c r="I142" s="46"/>
      <c r="K142" s="46"/>
      <c r="M142" s="46"/>
      <c r="O142" s="46"/>
    </row>
    <row r="143" spans="9:15" ht="13.2">
      <c r="I143" s="46"/>
      <c r="K143" s="46"/>
      <c r="M143" s="46"/>
      <c r="O143" s="46"/>
    </row>
    <row r="144" spans="9:15" ht="13.2">
      <c r="I144" s="46"/>
      <c r="K144" s="46"/>
      <c r="M144" s="46"/>
      <c r="O144" s="46"/>
    </row>
    <row r="145" spans="9:15" ht="13.2">
      <c r="I145" s="46"/>
      <c r="K145" s="46"/>
      <c r="M145" s="46"/>
      <c r="O145" s="46"/>
    </row>
    <row r="146" spans="9:15" ht="13.2">
      <c r="I146" s="46"/>
      <c r="K146" s="46"/>
      <c r="M146" s="46"/>
      <c r="O146" s="46"/>
    </row>
    <row r="147" spans="9:15" ht="13.2">
      <c r="I147" s="46"/>
      <c r="K147" s="46"/>
      <c r="M147" s="46"/>
      <c r="O147" s="46"/>
    </row>
    <row r="148" spans="9:15" ht="13.2">
      <c r="I148" s="46"/>
      <c r="K148" s="46"/>
      <c r="M148" s="46"/>
      <c r="O148" s="46"/>
    </row>
    <row r="149" spans="9:15" ht="13.2">
      <c r="I149" s="46"/>
      <c r="K149" s="46"/>
      <c r="M149" s="46"/>
      <c r="O149" s="46"/>
    </row>
    <row r="150" spans="9:15" ht="13.2">
      <c r="I150" s="46"/>
      <c r="K150" s="46"/>
      <c r="M150" s="46"/>
      <c r="O150" s="46"/>
    </row>
    <row r="151" spans="9:15" ht="13.2">
      <c r="I151" s="46"/>
      <c r="K151" s="46"/>
      <c r="M151" s="46"/>
      <c r="O151" s="46"/>
    </row>
    <row r="152" spans="9:15" ht="13.2">
      <c r="I152" s="46"/>
      <c r="K152" s="46"/>
      <c r="M152" s="46"/>
      <c r="O152" s="46"/>
    </row>
    <row r="153" spans="9:15" ht="13.2">
      <c r="I153" s="46"/>
      <c r="K153" s="46"/>
      <c r="M153" s="46"/>
      <c r="O153" s="46"/>
    </row>
    <row r="154" spans="9:15" ht="13.2">
      <c r="I154" s="46"/>
      <c r="K154" s="46"/>
      <c r="M154" s="46"/>
      <c r="O154" s="46"/>
    </row>
    <row r="155" spans="9:15" ht="13.2">
      <c r="I155" s="46"/>
      <c r="K155" s="46"/>
      <c r="M155" s="46"/>
      <c r="O155" s="46"/>
    </row>
    <row r="156" spans="9:15" ht="13.2">
      <c r="I156" s="46"/>
      <c r="K156" s="46"/>
      <c r="M156" s="46"/>
      <c r="O156" s="46"/>
    </row>
    <row r="157" spans="9:15" ht="13.2">
      <c r="I157" s="46"/>
      <c r="K157" s="46"/>
      <c r="M157" s="46"/>
      <c r="O157" s="46"/>
    </row>
    <row r="158" spans="9:15" ht="13.2">
      <c r="I158" s="46"/>
      <c r="K158" s="46"/>
      <c r="M158" s="46"/>
      <c r="O158" s="46"/>
    </row>
    <row r="159" spans="9:15" ht="13.2">
      <c r="I159" s="46"/>
      <c r="K159" s="46"/>
      <c r="M159" s="46"/>
      <c r="O159" s="46"/>
    </row>
    <row r="160" spans="9:15" ht="13.2">
      <c r="I160" s="46"/>
      <c r="K160" s="46"/>
      <c r="M160" s="46"/>
      <c r="O160" s="46"/>
    </row>
    <row r="161" spans="9:15" ht="13.2">
      <c r="I161" s="46"/>
      <c r="K161" s="46"/>
      <c r="M161" s="46"/>
      <c r="O161" s="46"/>
    </row>
    <row r="162" spans="9:15" ht="13.2">
      <c r="I162" s="46"/>
      <c r="K162" s="46"/>
      <c r="M162" s="46"/>
      <c r="O162" s="46"/>
    </row>
    <row r="163" spans="9:15" ht="13.2">
      <c r="I163" s="46"/>
      <c r="K163" s="46"/>
      <c r="M163" s="46"/>
      <c r="O163" s="46"/>
    </row>
    <row r="164" spans="9:15" ht="13.2">
      <c r="I164" s="46"/>
      <c r="K164" s="46"/>
      <c r="M164" s="46"/>
      <c r="O164" s="46"/>
    </row>
    <row r="165" spans="9:15" ht="13.2">
      <c r="I165" s="46"/>
      <c r="K165" s="46"/>
      <c r="M165" s="46"/>
      <c r="O165" s="46"/>
    </row>
    <row r="166" spans="9:15" ht="13.2">
      <c r="I166" s="46"/>
      <c r="K166" s="46"/>
      <c r="M166" s="46"/>
      <c r="O166" s="46"/>
    </row>
    <row r="167" spans="9:15" ht="13.2">
      <c r="I167" s="46"/>
      <c r="K167" s="46"/>
      <c r="M167" s="46"/>
      <c r="O167" s="46"/>
    </row>
    <row r="168" spans="9:15" ht="13.2">
      <c r="I168" s="46"/>
      <c r="K168" s="46"/>
      <c r="M168" s="46"/>
      <c r="O168" s="46"/>
    </row>
    <row r="169" spans="9:15" ht="13.2">
      <c r="I169" s="46"/>
      <c r="K169" s="46"/>
      <c r="M169" s="46"/>
      <c r="O169" s="46"/>
    </row>
    <row r="170" spans="9:15" ht="13.2">
      <c r="I170" s="46"/>
      <c r="K170" s="46"/>
      <c r="M170" s="46"/>
      <c r="O170" s="46"/>
    </row>
    <row r="171" spans="9:15" ht="13.2">
      <c r="I171" s="46"/>
      <c r="K171" s="46"/>
      <c r="M171" s="46"/>
      <c r="O171" s="46"/>
    </row>
    <row r="172" spans="9:15" ht="13.2">
      <c r="I172" s="46"/>
      <c r="K172" s="46"/>
      <c r="M172" s="46"/>
      <c r="O172" s="46"/>
    </row>
    <row r="173" spans="9:15" ht="13.2">
      <c r="I173" s="46"/>
      <c r="K173" s="46"/>
      <c r="M173" s="46"/>
      <c r="O173" s="46"/>
    </row>
    <row r="174" spans="9:15" ht="13.2">
      <c r="I174" s="46"/>
      <c r="K174" s="46"/>
      <c r="M174" s="46"/>
      <c r="O174" s="46"/>
    </row>
    <row r="175" spans="9:15" ht="13.2">
      <c r="I175" s="46"/>
      <c r="K175" s="46"/>
      <c r="M175" s="46"/>
      <c r="O175" s="46"/>
    </row>
    <row r="176" spans="9:15" ht="13.2">
      <c r="I176" s="46"/>
      <c r="K176" s="46"/>
      <c r="M176" s="46"/>
      <c r="O176" s="46"/>
    </row>
    <row r="177" spans="9:15" ht="13.2">
      <c r="I177" s="46"/>
      <c r="K177" s="46"/>
      <c r="M177" s="46"/>
      <c r="O177" s="46"/>
    </row>
    <row r="178" spans="9:15" ht="13.2">
      <c r="I178" s="46"/>
      <c r="K178" s="46"/>
      <c r="M178" s="46"/>
      <c r="O178" s="46"/>
    </row>
    <row r="179" spans="9:15" ht="13.2">
      <c r="I179" s="46"/>
      <c r="K179" s="46"/>
      <c r="M179" s="46"/>
      <c r="O179" s="46"/>
    </row>
    <row r="180" spans="9:15" ht="13.2">
      <c r="I180" s="46"/>
      <c r="K180" s="46"/>
      <c r="M180" s="46"/>
      <c r="O180" s="46"/>
    </row>
    <row r="181" spans="9:15" ht="13.2">
      <c r="I181" s="46"/>
      <c r="K181" s="46"/>
      <c r="M181" s="46"/>
      <c r="O181" s="46"/>
    </row>
    <row r="182" spans="9:15" ht="13.2">
      <c r="I182" s="46"/>
      <c r="K182" s="46"/>
      <c r="M182" s="46"/>
      <c r="O182" s="46"/>
    </row>
    <row r="183" spans="9:15" ht="13.2">
      <c r="I183" s="46"/>
      <c r="K183" s="46"/>
      <c r="M183" s="46"/>
      <c r="O183" s="46"/>
    </row>
    <row r="184" spans="9:15" ht="13.2">
      <c r="I184" s="46"/>
      <c r="K184" s="46"/>
      <c r="M184" s="46"/>
      <c r="O184" s="46"/>
    </row>
    <row r="185" spans="9:15" ht="13.2">
      <c r="I185" s="46"/>
      <c r="K185" s="46"/>
      <c r="M185" s="46"/>
      <c r="O185" s="46"/>
    </row>
    <row r="186" spans="9:15" ht="13.2">
      <c r="I186" s="46"/>
      <c r="K186" s="46"/>
      <c r="M186" s="46"/>
      <c r="O186" s="46"/>
    </row>
    <row r="187" spans="9:15" ht="13.2">
      <c r="I187" s="46"/>
      <c r="K187" s="46"/>
      <c r="M187" s="46"/>
      <c r="O187" s="46"/>
    </row>
    <row r="188" spans="9:15" ht="13.2">
      <c r="I188" s="46"/>
      <c r="K188" s="46"/>
      <c r="M188" s="46"/>
      <c r="O188" s="46"/>
    </row>
    <row r="189" spans="9:15" ht="13.2">
      <c r="I189" s="46"/>
      <c r="K189" s="46"/>
      <c r="M189" s="46"/>
      <c r="O189" s="46"/>
    </row>
    <row r="190" spans="9:15" ht="13.2">
      <c r="I190" s="46"/>
      <c r="K190" s="46"/>
      <c r="M190" s="46"/>
      <c r="O190" s="46"/>
    </row>
    <row r="191" spans="9:15" ht="13.2">
      <c r="I191" s="46"/>
      <c r="K191" s="46"/>
      <c r="M191" s="46"/>
      <c r="O191" s="46"/>
    </row>
    <row r="192" spans="9:15" ht="13.2">
      <c r="I192" s="46"/>
      <c r="K192" s="46"/>
      <c r="M192" s="46"/>
      <c r="O192" s="46"/>
    </row>
    <row r="193" spans="9:15" ht="13.2">
      <c r="I193" s="46"/>
      <c r="K193" s="46"/>
      <c r="M193" s="46"/>
      <c r="O193" s="46"/>
    </row>
    <row r="194" spans="9:15" ht="13.2">
      <c r="I194" s="46"/>
      <c r="K194" s="46"/>
      <c r="M194" s="46"/>
      <c r="O194" s="46"/>
    </row>
    <row r="195" spans="9:15" ht="13.2">
      <c r="I195" s="46"/>
      <c r="K195" s="46"/>
      <c r="M195" s="46"/>
      <c r="O195" s="46"/>
    </row>
    <row r="196" spans="9:15" ht="13.2">
      <c r="I196" s="46"/>
      <c r="K196" s="46"/>
      <c r="M196" s="46"/>
      <c r="O196" s="46"/>
    </row>
    <row r="197" spans="9:15" ht="13.2">
      <c r="I197" s="46"/>
      <c r="K197" s="46"/>
      <c r="M197" s="46"/>
      <c r="O197" s="46"/>
    </row>
    <row r="198" spans="9:15" ht="13.2">
      <c r="I198" s="46"/>
      <c r="K198" s="46"/>
      <c r="M198" s="46"/>
      <c r="O198" s="46"/>
    </row>
    <row r="199" spans="9:15" ht="13.2">
      <c r="I199" s="46"/>
      <c r="K199" s="46"/>
      <c r="M199" s="46"/>
      <c r="O199" s="46"/>
    </row>
    <row r="200" spans="9:15" ht="13.2">
      <c r="I200" s="46"/>
      <c r="K200" s="46"/>
      <c r="M200" s="46"/>
      <c r="O200" s="46"/>
    </row>
    <row r="201" spans="9:15" ht="13.2">
      <c r="I201" s="46"/>
      <c r="K201" s="46"/>
      <c r="M201" s="46"/>
      <c r="O201" s="46"/>
    </row>
    <row r="202" spans="9:15" ht="13.2">
      <c r="I202" s="46"/>
      <c r="K202" s="46"/>
      <c r="M202" s="46"/>
      <c r="O202" s="46"/>
    </row>
    <row r="203" spans="9:15" ht="13.2">
      <c r="I203" s="46"/>
      <c r="K203" s="46"/>
      <c r="M203" s="46"/>
      <c r="O203" s="46"/>
    </row>
    <row r="204" spans="9:15" ht="13.2">
      <c r="I204" s="46"/>
      <c r="K204" s="46"/>
      <c r="M204" s="46"/>
      <c r="O204" s="46"/>
    </row>
    <row r="205" spans="9:15" ht="13.2">
      <c r="I205" s="46"/>
      <c r="K205" s="46"/>
      <c r="M205" s="46"/>
      <c r="O205" s="46"/>
    </row>
    <row r="206" spans="9:15" ht="13.2">
      <c r="I206" s="46"/>
      <c r="K206" s="46"/>
      <c r="M206" s="46"/>
      <c r="O206" s="46"/>
    </row>
    <row r="207" spans="9:15" ht="13.2">
      <c r="I207" s="46"/>
      <c r="K207" s="46"/>
      <c r="M207" s="46"/>
      <c r="O207" s="46"/>
    </row>
    <row r="208" spans="9:15" ht="13.2">
      <c r="I208" s="46"/>
      <c r="K208" s="46"/>
      <c r="M208" s="46"/>
      <c r="O208" s="46"/>
    </row>
    <row r="209" spans="9:15" ht="13.2">
      <c r="I209" s="46"/>
      <c r="K209" s="46"/>
      <c r="M209" s="46"/>
      <c r="O209" s="46"/>
    </row>
    <row r="210" spans="9:15" ht="13.2">
      <c r="I210" s="46"/>
      <c r="K210" s="46"/>
      <c r="M210" s="46"/>
      <c r="O210" s="46"/>
    </row>
    <row r="211" spans="9:15" ht="13.2">
      <c r="I211" s="46"/>
      <c r="K211" s="46"/>
      <c r="M211" s="46"/>
      <c r="O211" s="46"/>
    </row>
    <row r="212" spans="9:15" ht="13.2">
      <c r="I212" s="46"/>
      <c r="K212" s="46"/>
      <c r="M212" s="46"/>
      <c r="O212" s="46"/>
    </row>
    <row r="213" spans="9:15" ht="13.2">
      <c r="I213" s="46"/>
      <c r="K213" s="46"/>
      <c r="M213" s="46"/>
      <c r="O213" s="46"/>
    </row>
    <row r="214" spans="9:15" ht="13.2">
      <c r="I214" s="46"/>
      <c r="K214" s="46"/>
      <c r="M214" s="46"/>
      <c r="O214" s="46"/>
    </row>
    <row r="215" spans="9:15" ht="13.2">
      <c r="I215" s="46"/>
      <c r="K215" s="46"/>
      <c r="M215" s="46"/>
      <c r="O215" s="46"/>
    </row>
    <row r="216" spans="9:15" ht="13.2">
      <c r="I216" s="46"/>
      <c r="K216" s="46"/>
      <c r="M216" s="46"/>
      <c r="O216" s="46"/>
    </row>
    <row r="217" spans="9:15" ht="13.2">
      <c r="I217" s="46"/>
      <c r="K217" s="46"/>
      <c r="M217" s="46"/>
      <c r="O217" s="46"/>
    </row>
    <row r="218" spans="9:15" ht="13.2">
      <c r="I218" s="46"/>
      <c r="K218" s="46"/>
      <c r="M218" s="46"/>
      <c r="O218" s="46"/>
    </row>
    <row r="219" spans="9:15" ht="13.2">
      <c r="I219" s="46"/>
      <c r="K219" s="46"/>
      <c r="M219" s="46"/>
      <c r="O219" s="46"/>
    </row>
    <row r="220" spans="9:15" ht="13.2">
      <c r="I220" s="46"/>
      <c r="K220" s="46"/>
      <c r="M220" s="46"/>
      <c r="O220" s="46"/>
    </row>
    <row r="221" spans="9:15" ht="13.2">
      <c r="I221" s="46"/>
      <c r="K221" s="46"/>
      <c r="M221" s="46"/>
      <c r="O221" s="46"/>
    </row>
    <row r="222" spans="9:15" ht="13.2">
      <c r="I222" s="46"/>
      <c r="K222" s="46"/>
      <c r="M222" s="46"/>
      <c r="O222" s="46"/>
    </row>
    <row r="223" spans="9:15" ht="13.2">
      <c r="I223" s="46"/>
      <c r="K223" s="46"/>
      <c r="M223" s="46"/>
      <c r="O223" s="46"/>
    </row>
    <row r="224" spans="9:15" ht="13.2">
      <c r="I224" s="46"/>
      <c r="K224" s="46"/>
      <c r="M224" s="46"/>
      <c r="O224" s="46"/>
    </row>
    <row r="225" spans="9:15" ht="13.2">
      <c r="I225" s="46"/>
      <c r="K225" s="46"/>
      <c r="M225" s="46"/>
      <c r="O225" s="46"/>
    </row>
    <row r="226" spans="9:15" ht="13.2">
      <c r="I226" s="46"/>
      <c r="K226" s="46"/>
      <c r="M226" s="46"/>
      <c r="O226" s="46"/>
    </row>
    <row r="227" spans="9:15" ht="13.2">
      <c r="I227" s="46"/>
      <c r="K227" s="46"/>
      <c r="M227" s="46"/>
      <c r="O227" s="46"/>
    </row>
    <row r="228" spans="9:15" ht="13.2">
      <c r="I228" s="46"/>
      <c r="K228" s="46"/>
      <c r="M228" s="46"/>
      <c r="O228" s="46"/>
    </row>
    <row r="229" spans="9:15" ht="13.2">
      <c r="I229" s="46"/>
      <c r="K229" s="46"/>
      <c r="M229" s="46"/>
      <c r="O229" s="46"/>
    </row>
    <row r="230" spans="9:15" ht="13.2">
      <c r="I230" s="46"/>
      <c r="K230" s="46"/>
      <c r="M230" s="46"/>
      <c r="O230" s="46"/>
    </row>
    <row r="231" spans="9:15" ht="13.2">
      <c r="I231" s="46"/>
      <c r="K231" s="46"/>
      <c r="M231" s="46"/>
      <c r="O231" s="46"/>
    </row>
    <row r="232" spans="9:15" ht="13.2">
      <c r="I232" s="46"/>
      <c r="K232" s="46"/>
      <c r="M232" s="46"/>
      <c r="O232" s="46"/>
    </row>
    <row r="233" spans="9:15" ht="13.2">
      <c r="I233" s="46"/>
      <c r="K233" s="46"/>
      <c r="M233" s="46"/>
      <c r="O233" s="46"/>
    </row>
    <row r="234" spans="9:15" ht="13.2">
      <c r="I234" s="46"/>
      <c r="K234" s="46"/>
      <c r="M234" s="46"/>
      <c r="O234" s="46"/>
    </row>
    <row r="235" spans="9:15" ht="13.2">
      <c r="I235" s="46"/>
      <c r="K235" s="46"/>
      <c r="M235" s="46"/>
      <c r="O235" s="46"/>
    </row>
    <row r="236" spans="9:15" ht="13.2">
      <c r="I236" s="46"/>
      <c r="K236" s="46"/>
      <c r="M236" s="46"/>
      <c r="O236" s="46"/>
    </row>
    <row r="237" spans="9:15" ht="13.2">
      <c r="I237" s="46"/>
      <c r="K237" s="46"/>
      <c r="M237" s="46"/>
      <c r="O237" s="46"/>
    </row>
    <row r="238" spans="9:15" ht="13.2">
      <c r="I238" s="46"/>
      <c r="K238" s="46"/>
      <c r="M238" s="46"/>
      <c r="O238" s="46"/>
    </row>
    <row r="239" spans="9:15" ht="13.2">
      <c r="I239" s="46"/>
      <c r="K239" s="46"/>
      <c r="M239" s="46"/>
      <c r="O239" s="46"/>
    </row>
    <row r="240" spans="9:15" ht="13.2">
      <c r="I240" s="46"/>
      <c r="K240" s="46"/>
      <c r="M240" s="46"/>
      <c r="O240" s="46"/>
    </row>
    <row r="241" spans="9:15" ht="13.2">
      <c r="I241" s="46"/>
      <c r="K241" s="46"/>
      <c r="M241" s="46"/>
      <c r="O241" s="46"/>
    </row>
    <row r="242" spans="9:15" ht="13.2">
      <c r="I242" s="46"/>
      <c r="K242" s="46"/>
      <c r="M242" s="46"/>
      <c r="O242" s="46"/>
    </row>
    <row r="243" spans="9:15" ht="13.2">
      <c r="I243" s="46"/>
      <c r="K243" s="46"/>
      <c r="M243" s="46"/>
      <c r="O243" s="46"/>
    </row>
    <row r="244" spans="9:15" ht="13.2">
      <c r="I244" s="46"/>
      <c r="K244" s="46"/>
      <c r="M244" s="46"/>
      <c r="O244" s="46"/>
    </row>
    <row r="245" spans="9:15" ht="13.2">
      <c r="I245" s="46"/>
      <c r="K245" s="46"/>
      <c r="M245" s="46"/>
      <c r="O245" s="46"/>
    </row>
    <row r="246" spans="9:15" ht="13.2">
      <c r="I246" s="46"/>
      <c r="K246" s="46"/>
      <c r="M246" s="46"/>
      <c r="O246" s="46"/>
    </row>
    <row r="247" spans="9:15" ht="13.2">
      <c r="I247" s="46"/>
      <c r="K247" s="46"/>
      <c r="M247" s="46"/>
      <c r="O247" s="46"/>
    </row>
    <row r="248" spans="9:15" ht="13.2">
      <c r="I248" s="46"/>
      <c r="K248" s="46"/>
      <c r="M248" s="46"/>
      <c r="O248" s="46"/>
    </row>
    <row r="249" spans="9:15" ht="13.2">
      <c r="I249" s="46"/>
      <c r="K249" s="46"/>
      <c r="M249" s="46"/>
      <c r="O249" s="46"/>
    </row>
    <row r="250" spans="9:15" ht="13.2">
      <c r="I250" s="46"/>
      <c r="K250" s="46"/>
      <c r="M250" s="46"/>
      <c r="O250" s="46"/>
    </row>
    <row r="251" spans="9:15" ht="13.2">
      <c r="I251" s="46"/>
      <c r="K251" s="46"/>
      <c r="M251" s="46"/>
      <c r="O251" s="46"/>
    </row>
    <row r="252" spans="9:15" ht="13.2">
      <c r="I252" s="46"/>
      <c r="K252" s="46"/>
      <c r="M252" s="46"/>
      <c r="O252" s="46"/>
    </row>
    <row r="253" spans="9:15" ht="13.2">
      <c r="I253" s="46"/>
      <c r="K253" s="46"/>
      <c r="M253" s="46"/>
      <c r="O253" s="46"/>
    </row>
    <row r="254" spans="9:15" ht="13.2">
      <c r="I254" s="46"/>
      <c r="K254" s="46"/>
      <c r="M254" s="46"/>
      <c r="O254" s="46"/>
    </row>
    <row r="255" spans="9:15" ht="13.2">
      <c r="I255" s="46"/>
      <c r="K255" s="46"/>
      <c r="M255" s="46"/>
      <c r="O255" s="46"/>
    </row>
    <row r="256" spans="9:15" ht="13.2">
      <c r="I256" s="46"/>
      <c r="K256" s="46"/>
      <c r="M256" s="46"/>
      <c r="O256" s="46"/>
    </row>
    <row r="257" spans="9:15" ht="13.2">
      <c r="I257" s="46"/>
      <c r="K257" s="46"/>
      <c r="M257" s="46"/>
      <c r="O257" s="46"/>
    </row>
    <row r="258" spans="9:15" ht="13.2">
      <c r="I258" s="46"/>
      <c r="K258" s="46"/>
      <c r="M258" s="46"/>
      <c r="O258" s="46"/>
    </row>
    <row r="259" spans="9:15" ht="13.2">
      <c r="I259" s="46"/>
      <c r="K259" s="46"/>
      <c r="M259" s="46"/>
      <c r="O259" s="46"/>
    </row>
    <row r="260" spans="9:15" ht="13.2">
      <c r="I260" s="46"/>
      <c r="K260" s="46"/>
      <c r="M260" s="46"/>
      <c r="O260" s="46"/>
    </row>
    <row r="261" spans="9:15" ht="13.2">
      <c r="I261" s="46"/>
      <c r="K261" s="46"/>
      <c r="M261" s="46"/>
      <c r="O261" s="46"/>
    </row>
    <row r="262" spans="9:15" ht="13.2">
      <c r="I262" s="46"/>
      <c r="K262" s="46"/>
      <c r="M262" s="46"/>
      <c r="O262" s="46"/>
    </row>
    <row r="263" spans="9:15" ht="13.2">
      <c r="I263" s="46"/>
      <c r="K263" s="46"/>
      <c r="M263" s="46"/>
      <c r="O263" s="46"/>
    </row>
    <row r="264" spans="9:15" ht="13.2">
      <c r="I264" s="46"/>
      <c r="K264" s="46"/>
      <c r="M264" s="46"/>
      <c r="O264" s="46"/>
    </row>
    <row r="265" spans="9:15" ht="13.2">
      <c r="I265" s="46"/>
      <c r="K265" s="46"/>
      <c r="M265" s="46"/>
      <c r="O265" s="46"/>
    </row>
    <row r="266" spans="9:15" ht="13.2">
      <c r="I266" s="46"/>
      <c r="K266" s="46"/>
      <c r="M266" s="46"/>
      <c r="O266" s="46"/>
    </row>
    <row r="267" spans="9:15" ht="13.2">
      <c r="I267" s="46"/>
      <c r="K267" s="46"/>
      <c r="M267" s="46"/>
      <c r="O267" s="46"/>
    </row>
    <row r="268" spans="9:15" ht="13.2">
      <c r="I268" s="46"/>
      <c r="K268" s="46"/>
      <c r="M268" s="46"/>
      <c r="O268" s="46"/>
    </row>
    <row r="269" spans="9:15" ht="13.2">
      <c r="I269" s="46"/>
      <c r="K269" s="46"/>
      <c r="M269" s="46"/>
      <c r="O269" s="46"/>
    </row>
    <row r="270" spans="9:15" ht="13.2">
      <c r="I270" s="46"/>
      <c r="K270" s="46"/>
      <c r="M270" s="46"/>
      <c r="O270" s="46"/>
    </row>
    <row r="271" spans="9:15" ht="13.2">
      <c r="I271" s="46"/>
      <c r="K271" s="46"/>
      <c r="M271" s="46"/>
      <c r="O271" s="46"/>
    </row>
    <row r="272" spans="9:15" ht="13.2">
      <c r="I272" s="46"/>
      <c r="K272" s="46"/>
      <c r="M272" s="46"/>
      <c r="O272" s="46"/>
    </row>
    <row r="273" spans="9:15" ht="13.2">
      <c r="I273" s="46"/>
      <c r="K273" s="46"/>
      <c r="M273" s="46"/>
      <c r="O273" s="46"/>
    </row>
    <row r="274" spans="9:15" ht="13.2">
      <c r="I274" s="46"/>
      <c r="K274" s="46"/>
      <c r="M274" s="46"/>
      <c r="O274" s="46"/>
    </row>
    <row r="275" spans="9:15" ht="13.2">
      <c r="I275" s="46"/>
      <c r="K275" s="46"/>
      <c r="M275" s="46"/>
      <c r="O275" s="46"/>
    </row>
    <row r="276" spans="9:15" ht="13.2">
      <c r="I276" s="46"/>
      <c r="K276" s="46"/>
      <c r="M276" s="46"/>
      <c r="O276" s="46"/>
    </row>
    <row r="277" spans="9:15" ht="13.2">
      <c r="I277" s="46"/>
      <c r="K277" s="46"/>
      <c r="M277" s="46"/>
      <c r="O277" s="46"/>
    </row>
    <row r="278" spans="9:15" ht="13.2">
      <c r="I278" s="46"/>
      <c r="K278" s="46"/>
      <c r="M278" s="46"/>
      <c r="O278" s="46"/>
    </row>
    <row r="279" spans="9:15" ht="13.2">
      <c r="I279" s="46"/>
      <c r="K279" s="46"/>
      <c r="M279" s="46"/>
      <c r="O279" s="46"/>
    </row>
    <row r="280" spans="9:15" ht="13.2">
      <c r="I280" s="46"/>
      <c r="K280" s="46"/>
      <c r="M280" s="46"/>
      <c r="O280" s="46"/>
    </row>
    <row r="281" spans="9:15" ht="13.2">
      <c r="I281" s="46"/>
      <c r="K281" s="46"/>
      <c r="M281" s="46"/>
      <c r="O281" s="46"/>
    </row>
    <row r="282" spans="9:15" ht="13.2">
      <c r="I282" s="46"/>
      <c r="K282" s="46"/>
      <c r="M282" s="46"/>
      <c r="O282" s="46"/>
    </row>
    <row r="283" spans="9:15" ht="13.2">
      <c r="I283" s="46"/>
      <c r="K283" s="46"/>
      <c r="M283" s="46"/>
      <c r="O283" s="46"/>
    </row>
    <row r="284" spans="9:15" ht="13.2">
      <c r="I284" s="46"/>
      <c r="K284" s="46"/>
      <c r="M284" s="46"/>
      <c r="O284" s="46"/>
    </row>
    <row r="285" spans="9:15" ht="13.2">
      <c r="I285" s="46"/>
      <c r="K285" s="46"/>
      <c r="M285" s="46"/>
      <c r="O285" s="46"/>
    </row>
    <row r="286" spans="9:15" ht="13.2">
      <c r="I286" s="46"/>
      <c r="K286" s="46"/>
      <c r="M286" s="46"/>
      <c r="O286" s="46"/>
    </row>
    <row r="287" spans="9:15" ht="13.2">
      <c r="I287" s="46"/>
      <c r="K287" s="46"/>
      <c r="M287" s="46"/>
      <c r="O287" s="46"/>
    </row>
    <row r="288" spans="9:15" ht="13.2">
      <c r="I288" s="46"/>
      <c r="K288" s="46"/>
      <c r="M288" s="46"/>
      <c r="O288" s="46"/>
    </row>
    <row r="289" spans="9:15" ht="13.2">
      <c r="I289" s="46"/>
      <c r="K289" s="46"/>
      <c r="M289" s="46"/>
      <c r="O289" s="46"/>
    </row>
    <row r="290" spans="9:15" ht="13.2">
      <c r="I290" s="46"/>
      <c r="K290" s="46"/>
      <c r="M290" s="46"/>
      <c r="O290" s="46"/>
    </row>
    <row r="291" spans="9:15" ht="13.2">
      <c r="I291" s="46"/>
      <c r="K291" s="46"/>
      <c r="M291" s="46"/>
      <c r="O291" s="46"/>
    </row>
    <row r="292" spans="9:15" ht="13.2">
      <c r="I292" s="46"/>
      <c r="K292" s="46"/>
      <c r="M292" s="46"/>
      <c r="O292" s="46"/>
    </row>
    <row r="293" spans="9:15" ht="13.2">
      <c r="I293" s="46"/>
      <c r="K293" s="46"/>
      <c r="M293" s="46"/>
      <c r="O293" s="46"/>
    </row>
    <row r="294" spans="9:15" ht="13.2">
      <c r="I294" s="46"/>
      <c r="K294" s="46"/>
      <c r="M294" s="46"/>
      <c r="O294" s="46"/>
    </row>
    <row r="295" spans="9:15" ht="13.2">
      <c r="I295" s="46"/>
      <c r="K295" s="46"/>
      <c r="M295" s="46"/>
      <c r="O295" s="46"/>
    </row>
    <row r="296" spans="9:15" ht="13.2">
      <c r="I296" s="46"/>
      <c r="K296" s="46"/>
      <c r="M296" s="46"/>
      <c r="O296" s="46"/>
    </row>
    <row r="297" spans="9:15" ht="13.2">
      <c r="I297" s="46"/>
      <c r="K297" s="46"/>
      <c r="M297" s="46"/>
      <c r="O297" s="46"/>
    </row>
    <row r="298" spans="9:15" ht="13.2">
      <c r="I298" s="46"/>
      <c r="K298" s="46"/>
      <c r="M298" s="46"/>
      <c r="O298" s="46"/>
    </row>
    <row r="299" spans="9:15" ht="13.2">
      <c r="I299" s="46"/>
      <c r="K299" s="46"/>
      <c r="M299" s="46"/>
      <c r="O299" s="46"/>
    </row>
    <row r="300" spans="9:15" ht="13.2">
      <c r="I300" s="46"/>
      <c r="K300" s="46"/>
      <c r="M300" s="46"/>
      <c r="O300" s="46"/>
    </row>
    <row r="301" spans="9:15" ht="13.2">
      <c r="I301" s="46"/>
      <c r="K301" s="46"/>
      <c r="M301" s="46"/>
      <c r="O301" s="46"/>
    </row>
    <row r="302" spans="9:15" ht="13.2">
      <c r="I302" s="46"/>
      <c r="K302" s="46"/>
      <c r="M302" s="46"/>
      <c r="O302" s="46"/>
    </row>
    <row r="303" spans="9:15" ht="13.2">
      <c r="I303" s="46"/>
      <c r="K303" s="46"/>
      <c r="M303" s="46"/>
      <c r="O303" s="46"/>
    </row>
    <row r="304" spans="9:15" ht="13.2">
      <c r="I304" s="46"/>
      <c r="K304" s="46"/>
      <c r="M304" s="46"/>
      <c r="O304" s="46"/>
    </row>
    <row r="305" spans="9:15" ht="13.2">
      <c r="I305" s="46"/>
      <c r="K305" s="46"/>
      <c r="M305" s="46"/>
      <c r="O305" s="46"/>
    </row>
    <row r="306" spans="9:15" ht="13.2">
      <c r="I306" s="46"/>
      <c r="K306" s="46"/>
      <c r="M306" s="46"/>
      <c r="O306" s="46"/>
    </row>
    <row r="307" spans="9:15" ht="13.2">
      <c r="I307" s="46"/>
      <c r="K307" s="46"/>
      <c r="M307" s="46"/>
      <c r="O307" s="46"/>
    </row>
    <row r="308" spans="9:15" ht="13.2">
      <c r="I308" s="46"/>
      <c r="K308" s="46"/>
      <c r="M308" s="46"/>
      <c r="O308" s="46"/>
    </row>
    <row r="309" spans="9:15" ht="13.2">
      <c r="I309" s="46"/>
      <c r="K309" s="46"/>
      <c r="M309" s="46"/>
      <c r="O309" s="46"/>
    </row>
    <row r="310" spans="9:15" ht="13.2">
      <c r="I310" s="46"/>
      <c r="K310" s="46"/>
      <c r="M310" s="46"/>
      <c r="O310" s="46"/>
    </row>
    <row r="311" spans="9:15" ht="13.2">
      <c r="I311" s="46"/>
      <c r="K311" s="46"/>
      <c r="M311" s="46"/>
      <c r="O311" s="46"/>
    </row>
    <row r="312" spans="9:15" ht="13.2">
      <c r="I312" s="46"/>
      <c r="K312" s="46"/>
      <c r="M312" s="46"/>
      <c r="O312" s="46"/>
    </row>
    <row r="313" spans="9:15" ht="13.2">
      <c r="I313" s="46"/>
      <c r="K313" s="46"/>
      <c r="M313" s="46"/>
      <c r="O313" s="46"/>
    </row>
    <row r="314" spans="9:15" ht="13.2">
      <c r="I314" s="46"/>
      <c r="K314" s="46"/>
      <c r="M314" s="46"/>
      <c r="O314" s="46"/>
    </row>
    <row r="315" spans="9:15" ht="13.2">
      <c r="I315" s="46"/>
      <c r="K315" s="46"/>
      <c r="M315" s="46"/>
      <c r="O315" s="46"/>
    </row>
    <row r="316" spans="9:15" ht="13.2">
      <c r="I316" s="46"/>
      <c r="K316" s="46"/>
      <c r="M316" s="46"/>
      <c r="O316" s="46"/>
    </row>
    <row r="317" spans="9:15" ht="13.2">
      <c r="I317" s="46"/>
      <c r="K317" s="46"/>
      <c r="M317" s="46"/>
      <c r="O317" s="46"/>
    </row>
    <row r="318" spans="9:15" ht="13.2">
      <c r="I318" s="46"/>
      <c r="K318" s="46"/>
      <c r="M318" s="46"/>
      <c r="O318" s="46"/>
    </row>
    <row r="319" spans="9:15" ht="13.2">
      <c r="I319" s="46"/>
      <c r="K319" s="46"/>
      <c r="M319" s="46"/>
      <c r="O319" s="46"/>
    </row>
    <row r="320" spans="9:15" ht="13.2">
      <c r="I320" s="46"/>
      <c r="K320" s="46"/>
      <c r="M320" s="46"/>
      <c r="O320" s="46"/>
    </row>
    <row r="321" spans="9:15" ht="13.2">
      <c r="I321" s="46"/>
      <c r="K321" s="46"/>
      <c r="M321" s="46"/>
      <c r="O321" s="46"/>
    </row>
    <row r="322" spans="9:15" ht="13.2">
      <c r="I322" s="46"/>
      <c r="K322" s="46"/>
      <c r="M322" s="46"/>
      <c r="O322" s="46"/>
    </row>
    <row r="323" spans="9:15" ht="13.2">
      <c r="I323" s="46"/>
      <c r="K323" s="46"/>
      <c r="M323" s="46"/>
      <c r="O323" s="46"/>
    </row>
    <row r="324" spans="9:15" ht="13.2">
      <c r="I324" s="46"/>
      <c r="K324" s="46"/>
      <c r="M324" s="46"/>
      <c r="O324" s="46"/>
    </row>
    <row r="325" spans="9:15" ht="13.2">
      <c r="I325" s="46"/>
      <c r="K325" s="46"/>
      <c r="M325" s="46"/>
      <c r="O325" s="46"/>
    </row>
    <row r="326" spans="9:15" ht="13.2">
      <c r="I326" s="46"/>
      <c r="K326" s="46"/>
      <c r="M326" s="46"/>
      <c r="O326" s="46"/>
    </row>
    <row r="327" spans="9:15" ht="13.2">
      <c r="I327" s="46"/>
      <c r="K327" s="46"/>
      <c r="M327" s="46"/>
      <c r="O327" s="46"/>
    </row>
    <row r="328" spans="9:15" ht="13.2">
      <c r="I328" s="46"/>
      <c r="K328" s="46"/>
      <c r="M328" s="46"/>
      <c r="O328" s="46"/>
    </row>
    <row r="329" spans="9:15" ht="13.2">
      <c r="I329" s="46"/>
      <c r="K329" s="46"/>
      <c r="M329" s="46"/>
      <c r="O329" s="46"/>
    </row>
    <row r="330" spans="9:15" ht="13.2">
      <c r="I330" s="46"/>
      <c r="K330" s="46"/>
      <c r="M330" s="46"/>
      <c r="O330" s="46"/>
    </row>
    <row r="331" spans="9:15" ht="13.2">
      <c r="I331" s="46"/>
      <c r="K331" s="46"/>
      <c r="M331" s="46"/>
      <c r="O331" s="46"/>
    </row>
    <row r="332" spans="9:15" ht="13.2">
      <c r="I332" s="46"/>
      <c r="K332" s="46"/>
      <c r="M332" s="46"/>
      <c r="O332" s="46"/>
    </row>
    <row r="333" spans="9:15" ht="13.2">
      <c r="I333" s="46"/>
      <c r="K333" s="46"/>
      <c r="M333" s="46"/>
      <c r="O333" s="46"/>
    </row>
    <row r="334" spans="9:15" ht="13.2">
      <c r="I334" s="46"/>
      <c r="K334" s="46"/>
      <c r="M334" s="46"/>
      <c r="O334" s="46"/>
    </row>
    <row r="335" spans="9:15" ht="13.2">
      <c r="I335" s="46"/>
      <c r="K335" s="46"/>
      <c r="M335" s="46"/>
      <c r="O335" s="46"/>
    </row>
    <row r="336" spans="9:15" ht="13.2">
      <c r="I336" s="46"/>
      <c r="K336" s="46"/>
      <c r="M336" s="46"/>
      <c r="O336" s="46"/>
    </row>
    <row r="337" spans="9:15" ht="13.2">
      <c r="I337" s="46"/>
      <c r="K337" s="46"/>
      <c r="M337" s="46"/>
      <c r="O337" s="46"/>
    </row>
    <row r="338" spans="9:15" ht="13.2">
      <c r="I338" s="46"/>
      <c r="K338" s="46"/>
      <c r="M338" s="46"/>
      <c r="O338" s="46"/>
    </row>
    <row r="339" spans="9:15" ht="13.2">
      <c r="I339" s="46"/>
      <c r="K339" s="46"/>
      <c r="M339" s="46"/>
      <c r="O339" s="46"/>
    </row>
    <row r="340" spans="9:15" ht="13.2">
      <c r="I340" s="46"/>
      <c r="K340" s="46"/>
      <c r="M340" s="46"/>
      <c r="O340" s="46"/>
    </row>
    <row r="341" spans="9:15" ht="13.2">
      <c r="I341" s="46"/>
      <c r="K341" s="46"/>
      <c r="M341" s="46"/>
      <c r="O341" s="46"/>
    </row>
    <row r="342" spans="9:15" ht="13.2">
      <c r="I342" s="46"/>
      <c r="K342" s="46"/>
      <c r="M342" s="46"/>
      <c r="O342" s="46"/>
    </row>
    <row r="343" spans="9:15" ht="13.2">
      <c r="I343" s="46"/>
      <c r="K343" s="46"/>
      <c r="M343" s="46"/>
      <c r="O343" s="46"/>
    </row>
    <row r="344" spans="9:15" ht="13.2">
      <c r="I344" s="46"/>
      <c r="K344" s="46"/>
      <c r="M344" s="46"/>
      <c r="O344" s="46"/>
    </row>
    <row r="345" spans="9:15" ht="13.2">
      <c r="I345" s="46"/>
      <c r="K345" s="46"/>
      <c r="M345" s="46"/>
      <c r="O345" s="46"/>
    </row>
    <row r="346" spans="9:15" ht="13.2">
      <c r="I346" s="46"/>
      <c r="K346" s="46"/>
      <c r="M346" s="46"/>
      <c r="O346" s="46"/>
    </row>
    <row r="347" spans="9:15" ht="13.2">
      <c r="I347" s="46"/>
      <c r="K347" s="46"/>
      <c r="M347" s="46"/>
      <c r="O347" s="46"/>
    </row>
    <row r="348" spans="9:15" ht="13.2">
      <c r="I348" s="46"/>
      <c r="K348" s="46"/>
      <c r="M348" s="46"/>
      <c r="O348" s="46"/>
    </row>
    <row r="349" spans="9:15" ht="13.2">
      <c r="I349" s="46"/>
      <c r="K349" s="46"/>
      <c r="M349" s="46"/>
      <c r="O349" s="46"/>
    </row>
    <row r="350" spans="9:15" ht="13.2">
      <c r="I350" s="46"/>
      <c r="K350" s="46"/>
      <c r="M350" s="46"/>
      <c r="O350" s="46"/>
    </row>
    <row r="351" spans="9:15" ht="13.2">
      <c r="I351" s="46"/>
      <c r="K351" s="46"/>
      <c r="M351" s="46"/>
      <c r="O351" s="46"/>
    </row>
    <row r="352" spans="9:15" ht="13.2">
      <c r="I352" s="46"/>
      <c r="K352" s="46"/>
      <c r="M352" s="46"/>
      <c r="O352" s="46"/>
    </row>
    <row r="353" spans="9:15" ht="13.2">
      <c r="I353" s="46"/>
      <c r="K353" s="46"/>
      <c r="M353" s="46"/>
      <c r="O353" s="46"/>
    </row>
    <row r="354" spans="9:15" ht="13.2">
      <c r="I354" s="46"/>
      <c r="K354" s="46"/>
      <c r="M354" s="46"/>
      <c r="O354" s="46"/>
    </row>
    <row r="355" spans="9:15" ht="13.2">
      <c r="I355" s="46"/>
      <c r="K355" s="46"/>
      <c r="M355" s="46"/>
      <c r="O355" s="46"/>
    </row>
    <row r="356" spans="9:15" ht="13.2">
      <c r="I356" s="46"/>
      <c r="K356" s="46"/>
      <c r="M356" s="46"/>
      <c r="O356" s="46"/>
    </row>
    <row r="357" spans="9:15" ht="13.2">
      <c r="I357" s="46"/>
      <c r="K357" s="46"/>
      <c r="M357" s="46"/>
      <c r="O357" s="46"/>
    </row>
    <row r="358" spans="9:15" ht="13.2">
      <c r="I358" s="46"/>
      <c r="K358" s="46"/>
      <c r="M358" s="46"/>
      <c r="O358" s="46"/>
    </row>
    <row r="359" spans="9:15" ht="13.2">
      <c r="I359" s="46"/>
      <c r="K359" s="46"/>
      <c r="M359" s="46"/>
      <c r="O359" s="46"/>
    </row>
    <row r="360" spans="9:15" ht="13.2">
      <c r="I360" s="46"/>
      <c r="K360" s="46"/>
      <c r="M360" s="46"/>
      <c r="O360" s="46"/>
    </row>
    <row r="361" spans="9:15" ht="13.2">
      <c r="I361" s="46"/>
      <c r="K361" s="46"/>
      <c r="M361" s="46"/>
      <c r="O361" s="46"/>
    </row>
    <row r="362" spans="9:15" ht="13.2">
      <c r="I362" s="46"/>
      <c r="K362" s="46"/>
      <c r="M362" s="46"/>
      <c r="O362" s="46"/>
    </row>
    <row r="363" spans="9:15" ht="13.2">
      <c r="I363" s="46"/>
      <c r="K363" s="46"/>
      <c r="M363" s="46"/>
      <c r="O363" s="46"/>
    </row>
    <row r="364" spans="9:15" ht="13.2">
      <c r="I364" s="46"/>
      <c r="K364" s="46"/>
      <c r="M364" s="46"/>
      <c r="O364" s="46"/>
    </row>
    <row r="365" spans="9:15" ht="13.2">
      <c r="I365" s="46"/>
      <c r="K365" s="46"/>
      <c r="M365" s="46"/>
      <c r="O365" s="46"/>
    </row>
    <row r="366" spans="9:15" ht="13.2">
      <c r="I366" s="46"/>
      <c r="K366" s="46"/>
      <c r="M366" s="46"/>
      <c r="O366" s="46"/>
    </row>
    <row r="367" spans="9:15" ht="13.2">
      <c r="I367" s="46"/>
      <c r="K367" s="46"/>
      <c r="M367" s="46"/>
      <c r="O367" s="46"/>
    </row>
    <row r="368" spans="9:15" ht="13.2">
      <c r="I368" s="46"/>
      <c r="K368" s="46"/>
      <c r="M368" s="46"/>
      <c r="O368" s="46"/>
    </row>
    <row r="369" spans="9:15" ht="13.2">
      <c r="I369" s="46"/>
      <c r="K369" s="46"/>
      <c r="M369" s="46"/>
      <c r="O369" s="46"/>
    </row>
    <row r="370" spans="9:15" ht="13.2">
      <c r="I370" s="46"/>
      <c r="K370" s="46"/>
      <c r="M370" s="46"/>
      <c r="O370" s="46"/>
    </row>
    <row r="371" spans="9:15" ht="13.2">
      <c r="I371" s="46"/>
      <c r="K371" s="46"/>
      <c r="M371" s="46"/>
      <c r="O371" s="46"/>
    </row>
    <row r="372" spans="9:15" ht="13.2">
      <c r="I372" s="46"/>
      <c r="K372" s="46"/>
      <c r="M372" s="46"/>
      <c r="O372" s="46"/>
    </row>
    <row r="373" spans="9:15" ht="13.2">
      <c r="I373" s="46"/>
      <c r="K373" s="46"/>
      <c r="M373" s="46"/>
      <c r="O373" s="46"/>
    </row>
    <row r="374" spans="9:15" ht="13.2">
      <c r="I374" s="46"/>
      <c r="K374" s="46"/>
      <c r="M374" s="46"/>
      <c r="O374" s="46"/>
    </row>
    <row r="375" spans="9:15" ht="13.2">
      <c r="I375" s="46"/>
      <c r="K375" s="46"/>
      <c r="M375" s="46"/>
      <c r="O375" s="46"/>
    </row>
    <row r="376" spans="9:15" ht="13.2">
      <c r="I376" s="46"/>
      <c r="K376" s="46"/>
      <c r="M376" s="46"/>
      <c r="O376" s="46"/>
    </row>
    <row r="377" spans="9:15" ht="13.2">
      <c r="I377" s="46"/>
      <c r="K377" s="46"/>
      <c r="M377" s="46"/>
      <c r="O377" s="46"/>
    </row>
    <row r="378" spans="9:15" ht="13.2">
      <c r="I378" s="46"/>
      <c r="K378" s="46"/>
      <c r="M378" s="46"/>
      <c r="O378" s="46"/>
    </row>
    <row r="379" spans="9:15" ht="13.2">
      <c r="I379" s="46"/>
      <c r="K379" s="46"/>
      <c r="M379" s="46"/>
      <c r="O379" s="46"/>
    </row>
    <row r="380" spans="9:15" ht="13.2">
      <c r="I380" s="46"/>
      <c r="K380" s="46"/>
      <c r="M380" s="46"/>
      <c r="O380" s="46"/>
    </row>
    <row r="381" spans="9:15" ht="13.2">
      <c r="I381" s="46"/>
      <c r="K381" s="46"/>
      <c r="M381" s="46"/>
      <c r="O381" s="46"/>
    </row>
    <row r="382" spans="9:15" ht="13.2">
      <c r="I382" s="46"/>
      <c r="K382" s="46"/>
      <c r="M382" s="46"/>
      <c r="O382" s="46"/>
    </row>
    <row r="383" spans="9:15" ht="13.2">
      <c r="I383" s="46"/>
      <c r="K383" s="46"/>
      <c r="M383" s="46"/>
      <c r="O383" s="46"/>
    </row>
    <row r="384" spans="9:15" ht="13.2">
      <c r="I384" s="46"/>
      <c r="K384" s="46"/>
      <c r="M384" s="46"/>
      <c r="O384" s="46"/>
    </row>
    <row r="385" spans="9:15" ht="13.2">
      <c r="I385" s="46"/>
      <c r="K385" s="46"/>
      <c r="M385" s="46"/>
      <c r="O385" s="46"/>
    </row>
    <row r="386" spans="9:15" ht="13.2">
      <c r="I386" s="46"/>
      <c r="K386" s="46"/>
      <c r="M386" s="46"/>
      <c r="O386" s="46"/>
    </row>
    <row r="387" spans="9:15" ht="13.2">
      <c r="I387" s="46"/>
      <c r="K387" s="46"/>
      <c r="M387" s="46"/>
      <c r="O387" s="46"/>
    </row>
    <row r="388" spans="9:15" ht="13.2">
      <c r="I388" s="46"/>
      <c r="K388" s="46"/>
      <c r="M388" s="46"/>
      <c r="O388" s="46"/>
    </row>
    <row r="389" spans="9:15" ht="13.2">
      <c r="I389" s="46"/>
      <c r="K389" s="46"/>
      <c r="M389" s="46"/>
      <c r="O389" s="46"/>
    </row>
    <row r="390" spans="9:15" ht="13.2">
      <c r="I390" s="46"/>
      <c r="K390" s="46"/>
      <c r="M390" s="46"/>
      <c r="O390" s="46"/>
    </row>
    <row r="391" spans="9:15" ht="13.2">
      <c r="I391" s="46"/>
      <c r="K391" s="46"/>
      <c r="M391" s="46"/>
      <c r="O391" s="46"/>
    </row>
    <row r="392" spans="9:15" ht="13.2">
      <c r="I392" s="46"/>
      <c r="K392" s="46"/>
      <c r="M392" s="46"/>
      <c r="O392" s="46"/>
    </row>
    <row r="393" spans="9:15" ht="13.2">
      <c r="I393" s="46"/>
      <c r="K393" s="46"/>
      <c r="M393" s="46"/>
      <c r="O393" s="46"/>
    </row>
    <row r="394" spans="9:15" ht="13.2">
      <c r="I394" s="46"/>
      <c r="K394" s="46"/>
      <c r="M394" s="46"/>
      <c r="O394" s="46"/>
    </row>
    <row r="395" spans="9:15" ht="13.2">
      <c r="I395" s="46"/>
      <c r="K395" s="46"/>
      <c r="M395" s="46"/>
      <c r="O395" s="46"/>
    </row>
    <row r="396" spans="9:15" ht="13.2">
      <c r="I396" s="46"/>
      <c r="K396" s="46"/>
      <c r="M396" s="46"/>
      <c r="O396" s="46"/>
    </row>
    <row r="397" spans="9:15" ht="13.2">
      <c r="I397" s="46"/>
      <c r="K397" s="46"/>
      <c r="M397" s="46"/>
      <c r="O397" s="46"/>
    </row>
    <row r="398" spans="9:15" ht="13.2">
      <c r="I398" s="46"/>
      <c r="K398" s="46"/>
      <c r="M398" s="46"/>
      <c r="O398" s="46"/>
    </row>
    <row r="399" spans="9:15" ht="13.2">
      <c r="I399" s="46"/>
      <c r="K399" s="46"/>
      <c r="M399" s="46"/>
      <c r="O399" s="46"/>
    </row>
    <row r="400" spans="9:15" ht="13.2">
      <c r="I400" s="46"/>
      <c r="K400" s="46"/>
      <c r="M400" s="46"/>
      <c r="O400" s="46"/>
    </row>
    <row r="401" spans="9:15" ht="13.2">
      <c r="I401" s="46"/>
      <c r="K401" s="46"/>
      <c r="M401" s="46"/>
      <c r="O401" s="46"/>
    </row>
    <row r="402" spans="9:15" ht="13.2">
      <c r="I402" s="46"/>
      <c r="K402" s="46"/>
      <c r="M402" s="46"/>
      <c r="O402" s="46"/>
    </row>
    <row r="403" spans="9:15" ht="13.2">
      <c r="I403" s="46"/>
      <c r="K403" s="46"/>
      <c r="M403" s="46"/>
      <c r="O403" s="46"/>
    </row>
    <row r="404" spans="9:15" ht="13.2">
      <c r="I404" s="46"/>
      <c r="K404" s="46"/>
      <c r="M404" s="46"/>
      <c r="O404" s="46"/>
    </row>
    <row r="405" spans="9:15" ht="13.2">
      <c r="I405" s="46"/>
      <c r="K405" s="46"/>
      <c r="M405" s="46"/>
      <c r="O405" s="46"/>
    </row>
    <row r="406" spans="9:15" ht="13.2">
      <c r="I406" s="46"/>
      <c r="K406" s="46"/>
      <c r="M406" s="46"/>
      <c r="O406" s="46"/>
    </row>
    <row r="407" spans="9:15" ht="13.2">
      <c r="I407" s="46"/>
      <c r="K407" s="46"/>
      <c r="M407" s="46"/>
      <c r="O407" s="46"/>
    </row>
    <row r="408" spans="9:15" ht="13.2">
      <c r="I408" s="46"/>
      <c r="K408" s="46"/>
      <c r="M408" s="46"/>
      <c r="O408" s="46"/>
    </row>
    <row r="409" spans="9:15" ht="13.2">
      <c r="I409" s="46"/>
      <c r="K409" s="46"/>
      <c r="M409" s="46"/>
      <c r="O409" s="46"/>
    </row>
    <row r="410" spans="9:15" ht="13.2">
      <c r="I410" s="46"/>
      <c r="K410" s="46"/>
      <c r="M410" s="46"/>
      <c r="O410" s="46"/>
    </row>
    <row r="411" spans="9:15" ht="13.2">
      <c r="I411" s="46"/>
      <c r="K411" s="46"/>
      <c r="M411" s="46"/>
      <c r="O411" s="46"/>
    </row>
    <row r="412" spans="9:15" ht="13.2">
      <c r="I412" s="46"/>
      <c r="K412" s="46"/>
      <c r="M412" s="46"/>
      <c r="O412" s="46"/>
    </row>
    <row r="413" spans="9:15" ht="13.2">
      <c r="I413" s="46"/>
      <c r="K413" s="46"/>
      <c r="M413" s="46"/>
      <c r="O413" s="46"/>
    </row>
    <row r="414" spans="9:15" ht="13.2">
      <c r="I414" s="46"/>
      <c r="K414" s="46"/>
      <c r="M414" s="46"/>
      <c r="O414" s="46"/>
    </row>
    <row r="415" spans="9:15" ht="13.2">
      <c r="I415" s="46"/>
      <c r="K415" s="46"/>
      <c r="M415" s="46"/>
      <c r="O415" s="46"/>
    </row>
    <row r="416" spans="9:15" ht="13.2">
      <c r="I416" s="46"/>
      <c r="K416" s="46"/>
      <c r="M416" s="46"/>
      <c r="O416" s="46"/>
    </row>
    <row r="417" spans="9:15" ht="13.2">
      <c r="I417" s="46"/>
      <c r="K417" s="46"/>
      <c r="M417" s="46"/>
      <c r="O417" s="46"/>
    </row>
    <row r="418" spans="9:15" ht="13.2">
      <c r="I418" s="46"/>
      <c r="K418" s="46"/>
      <c r="M418" s="46"/>
      <c r="O418" s="46"/>
    </row>
    <row r="419" spans="9:15" ht="13.2">
      <c r="I419" s="46"/>
      <c r="K419" s="46"/>
      <c r="M419" s="46"/>
      <c r="O419" s="46"/>
    </row>
    <row r="420" spans="9:15" ht="13.2">
      <c r="I420" s="46"/>
      <c r="K420" s="46"/>
      <c r="M420" s="46"/>
      <c r="O420" s="46"/>
    </row>
    <row r="421" spans="9:15" ht="13.2">
      <c r="I421" s="46"/>
      <c r="K421" s="46"/>
      <c r="M421" s="46"/>
      <c r="O421" s="46"/>
    </row>
    <row r="422" spans="9:15" ht="13.2">
      <c r="I422" s="46"/>
      <c r="K422" s="46"/>
      <c r="M422" s="46"/>
      <c r="O422" s="46"/>
    </row>
    <row r="423" spans="9:15" ht="13.2">
      <c r="I423" s="46"/>
      <c r="K423" s="46"/>
      <c r="M423" s="46"/>
      <c r="O423" s="46"/>
    </row>
    <row r="424" spans="9:15" ht="13.2">
      <c r="I424" s="46"/>
      <c r="K424" s="46"/>
      <c r="M424" s="46"/>
      <c r="O424" s="46"/>
    </row>
    <row r="425" spans="9:15" ht="13.2">
      <c r="I425" s="46"/>
      <c r="K425" s="46"/>
      <c r="M425" s="46"/>
      <c r="O425" s="46"/>
    </row>
    <row r="426" spans="9:15" ht="13.2">
      <c r="I426" s="46"/>
      <c r="K426" s="46"/>
      <c r="M426" s="46"/>
      <c r="O426" s="46"/>
    </row>
    <row r="427" spans="9:15" ht="13.2">
      <c r="I427" s="46"/>
      <c r="K427" s="46"/>
      <c r="M427" s="46"/>
      <c r="O427" s="46"/>
    </row>
    <row r="428" spans="9:15" ht="13.2">
      <c r="I428" s="46"/>
      <c r="K428" s="46"/>
      <c r="M428" s="46"/>
      <c r="O428" s="46"/>
    </row>
    <row r="429" spans="9:15" ht="13.2">
      <c r="I429" s="46"/>
      <c r="K429" s="46"/>
      <c r="M429" s="46"/>
      <c r="O429" s="46"/>
    </row>
    <row r="430" spans="9:15" ht="13.2">
      <c r="I430" s="46"/>
      <c r="K430" s="46"/>
      <c r="M430" s="46"/>
      <c r="O430" s="46"/>
    </row>
    <row r="431" spans="9:15" ht="13.2">
      <c r="I431" s="46"/>
      <c r="K431" s="46"/>
      <c r="M431" s="46"/>
      <c r="O431" s="46"/>
    </row>
    <row r="432" spans="9:15" ht="13.2">
      <c r="I432" s="46"/>
      <c r="K432" s="46"/>
      <c r="M432" s="46"/>
      <c r="O432" s="46"/>
    </row>
    <row r="433" spans="9:15" ht="13.2">
      <c r="I433" s="46"/>
      <c r="K433" s="46"/>
      <c r="M433" s="46"/>
      <c r="O433" s="46"/>
    </row>
    <row r="434" spans="9:15" ht="13.2">
      <c r="I434" s="46"/>
      <c r="K434" s="46"/>
      <c r="M434" s="46"/>
      <c r="O434" s="46"/>
    </row>
    <row r="435" spans="9:15" ht="13.2">
      <c r="I435" s="46"/>
      <c r="K435" s="46"/>
      <c r="M435" s="46"/>
      <c r="O435" s="46"/>
    </row>
    <row r="436" spans="9:15" ht="13.2">
      <c r="I436" s="46"/>
      <c r="K436" s="46"/>
      <c r="M436" s="46"/>
      <c r="O436" s="46"/>
    </row>
    <row r="437" spans="9:15" ht="13.2">
      <c r="I437" s="46"/>
      <c r="K437" s="46"/>
      <c r="M437" s="46"/>
      <c r="O437" s="46"/>
    </row>
    <row r="438" spans="9:15" ht="13.2">
      <c r="I438" s="46"/>
      <c r="K438" s="46"/>
      <c r="M438" s="46"/>
      <c r="O438" s="46"/>
    </row>
    <row r="439" spans="9:15" ht="13.2">
      <c r="I439" s="46"/>
      <c r="K439" s="46"/>
      <c r="M439" s="46"/>
      <c r="O439" s="46"/>
    </row>
    <row r="440" spans="9:15" ht="13.2">
      <c r="I440" s="46"/>
      <c r="K440" s="46"/>
      <c r="M440" s="46"/>
      <c r="O440" s="46"/>
    </row>
    <row r="441" spans="9:15" ht="13.2">
      <c r="I441" s="46"/>
      <c r="K441" s="46"/>
      <c r="M441" s="46"/>
      <c r="O441" s="46"/>
    </row>
    <row r="442" spans="9:15" ht="13.2">
      <c r="I442" s="46"/>
      <c r="K442" s="46"/>
      <c r="M442" s="46"/>
      <c r="O442" s="46"/>
    </row>
    <row r="443" spans="9:15" ht="13.2">
      <c r="I443" s="46"/>
      <c r="K443" s="46"/>
      <c r="M443" s="46"/>
      <c r="O443" s="46"/>
    </row>
    <row r="444" spans="9:15" ht="13.2">
      <c r="I444" s="46"/>
      <c r="K444" s="46"/>
      <c r="M444" s="46"/>
      <c r="O444" s="46"/>
    </row>
    <row r="445" spans="9:15" ht="13.2">
      <c r="I445" s="46"/>
      <c r="K445" s="46"/>
      <c r="M445" s="46"/>
      <c r="O445" s="46"/>
    </row>
    <row r="446" spans="9:15" ht="13.2">
      <c r="I446" s="46"/>
      <c r="K446" s="46"/>
      <c r="M446" s="46"/>
      <c r="O446" s="46"/>
    </row>
    <row r="447" spans="9:15" ht="13.2">
      <c r="I447" s="46"/>
      <c r="K447" s="46"/>
      <c r="M447" s="46"/>
      <c r="O447" s="46"/>
    </row>
    <row r="448" spans="9:15" ht="13.2">
      <c r="I448" s="46"/>
      <c r="K448" s="46"/>
      <c r="M448" s="46"/>
      <c r="O448" s="46"/>
    </row>
    <row r="449" spans="9:15" ht="13.2">
      <c r="I449" s="46"/>
      <c r="K449" s="46"/>
      <c r="M449" s="46"/>
      <c r="O449" s="46"/>
    </row>
    <row r="450" spans="9:15" ht="13.2">
      <c r="I450" s="46"/>
      <c r="K450" s="46"/>
      <c r="M450" s="46"/>
      <c r="O450" s="46"/>
    </row>
    <row r="451" spans="9:15" ht="13.2">
      <c r="I451" s="46"/>
      <c r="K451" s="46"/>
      <c r="M451" s="46"/>
      <c r="O451" s="46"/>
    </row>
    <row r="452" spans="9:15" ht="13.2">
      <c r="I452" s="46"/>
      <c r="K452" s="46"/>
      <c r="M452" s="46"/>
      <c r="O452" s="46"/>
    </row>
    <row r="453" spans="9:15" ht="13.2">
      <c r="I453" s="46"/>
      <c r="K453" s="46"/>
      <c r="M453" s="46"/>
      <c r="O453" s="46"/>
    </row>
    <row r="454" spans="9:15" ht="13.2">
      <c r="I454" s="46"/>
      <c r="K454" s="46"/>
      <c r="M454" s="46"/>
      <c r="O454" s="46"/>
    </row>
    <row r="455" spans="9:15" ht="13.2">
      <c r="I455" s="46"/>
      <c r="K455" s="46"/>
      <c r="M455" s="46"/>
      <c r="O455" s="46"/>
    </row>
    <row r="456" spans="9:15" ht="13.2">
      <c r="I456" s="46"/>
      <c r="K456" s="46"/>
      <c r="M456" s="46"/>
      <c r="O456" s="46"/>
    </row>
    <row r="457" spans="9:15" ht="13.2">
      <c r="I457" s="46"/>
      <c r="K457" s="46"/>
      <c r="M457" s="46"/>
      <c r="O457" s="46"/>
    </row>
    <row r="458" spans="9:15" ht="13.2">
      <c r="I458" s="46"/>
      <c r="K458" s="46"/>
      <c r="M458" s="46"/>
      <c r="O458" s="46"/>
    </row>
    <row r="459" spans="9:15" ht="13.2">
      <c r="I459" s="46"/>
      <c r="K459" s="46"/>
      <c r="M459" s="46"/>
      <c r="O459" s="46"/>
    </row>
    <row r="460" spans="9:15" ht="13.2">
      <c r="I460" s="46"/>
      <c r="K460" s="46"/>
      <c r="M460" s="46"/>
      <c r="O460" s="46"/>
    </row>
    <row r="461" spans="9:15" ht="13.2">
      <c r="I461" s="46"/>
      <c r="K461" s="46"/>
      <c r="M461" s="46"/>
      <c r="O461" s="46"/>
    </row>
    <row r="462" spans="9:15" ht="13.2">
      <c r="I462" s="46"/>
      <c r="K462" s="46"/>
      <c r="M462" s="46"/>
      <c r="O462" s="46"/>
    </row>
    <row r="463" spans="9:15" ht="13.2">
      <c r="I463" s="46"/>
      <c r="K463" s="46"/>
      <c r="M463" s="46"/>
      <c r="O463" s="46"/>
    </row>
    <row r="464" spans="9:15" ht="13.2">
      <c r="I464" s="46"/>
      <c r="K464" s="46"/>
      <c r="M464" s="46"/>
      <c r="O464" s="46"/>
    </row>
    <row r="465" spans="9:15" ht="13.2">
      <c r="I465" s="46"/>
      <c r="K465" s="46"/>
      <c r="M465" s="46"/>
      <c r="O465" s="46"/>
    </row>
    <row r="466" spans="9:15" ht="13.2">
      <c r="I466" s="46"/>
      <c r="K466" s="46"/>
      <c r="M466" s="46"/>
      <c r="O466" s="46"/>
    </row>
    <row r="467" spans="9:15" ht="13.2">
      <c r="I467" s="46"/>
      <c r="K467" s="46"/>
      <c r="M467" s="46"/>
      <c r="O467" s="46"/>
    </row>
    <row r="468" spans="9:15" ht="13.2">
      <c r="I468" s="46"/>
      <c r="K468" s="46"/>
      <c r="M468" s="46"/>
      <c r="O468" s="46"/>
    </row>
    <row r="469" spans="9:15" ht="13.2">
      <c r="I469" s="46"/>
      <c r="K469" s="46"/>
      <c r="M469" s="46"/>
      <c r="O469" s="46"/>
    </row>
    <row r="470" spans="9:15" ht="13.2">
      <c r="I470" s="46"/>
      <c r="K470" s="46"/>
      <c r="M470" s="46"/>
      <c r="O470" s="46"/>
    </row>
    <row r="471" spans="9:15" ht="13.2">
      <c r="I471" s="46"/>
      <c r="K471" s="46"/>
      <c r="M471" s="46"/>
      <c r="O471" s="46"/>
    </row>
    <row r="472" spans="9:15" ht="13.2">
      <c r="I472" s="46"/>
      <c r="K472" s="46"/>
      <c r="M472" s="46"/>
      <c r="O472" s="46"/>
    </row>
    <row r="473" spans="9:15" ht="13.2">
      <c r="I473" s="46"/>
      <c r="K473" s="46"/>
      <c r="M473" s="46"/>
      <c r="O473" s="46"/>
    </row>
    <row r="474" spans="9:15" ht="13.2">
      <c r="I474" s="46"/>
      <c r="K474" s="46"/>
      <c r="M474" s="46"/>
      <c r="O474" s="46"/>
    </row>
    <row r="475" spans="9:15" ht="13.2">
      <c r="I475" s="46"/>
      <c r="K475" s="46"/>
      <c r="M475" s="46"/>
      <c r="O475" s="46"/>
    </row>
    <row r="476" spans="9:15" ht="13.2">
      <c r="I476" s="46"/>
      <c r="K476" s="46"/>
      <c r="M476" s="46"/>
      <c r="O476" s="46"/>
    </row>
    <row r="477" spans="9:15" ht="13.2">
      <c r="I477" s="46"/>
      <c r="K477" s="46"/>
      <c r="M477" s="46"/>
      <c r="O477" s="46"/>
    </row>
    <row r="478" spans="9:15" ht="13.2">
      <c r="I478" s="46"/>
      <c r="K478" s="46"/>
      <c r="M478" s="46"/>
      <c r="O478" s="46"/>
    </row>
    <row r="479" spans="9:15" ht="13.2">
      <c r="I479" s="46"/>
      <c r="K479" s="46"/>
      <c r="M479" s="46"/>
      <c r="O479" s="46"/>
    </row>
    <row r="480" spans="9:15" ht="13.2">
      <c r="I480" s="46"/>
      <c r="K480" s="46"/>
      <c r="M480" s="46"/>
      <c r="O480" s="46"/>
    </row>
    <row r="481" spans="9:15" ht="13.2">
      <c r="I481" s="46"/>
      <c r="K481" s="46"/>
      <c r="M481" s="46"/>
      <c r="O481" s="46"/>
    </row>
    <row r="482" spans="9:15" ht="13.2">
      <c r="I482" s="46"/>
      <c r="K482" s="46"/>
      <c r="M482" s="46"/>
      <c r="O482" s="46"/>
    </row>
    <row r="483" spans="9:15" ht="13.2">
      <c r="I483" s="46"/>
      <c r="K483" s="46"/>
      <c r="M483" s="46"/>
      <c r="O483" s="46"/>
    </row>
    <row r="484" spans="9:15" ht="13.2">
      <c r="I484" s="46"/>
      <c r="K484" s="46"/>
      <c r="M484" s="46"/>
      <c r="O484" s="46"/>
    </row>
    <row r="485" spans="9:15" ht="13.2">
      <c r="I485" s="46"/>
      <c r="K485" s="46"/>
      <c r="M485" s="46"/>
      <c r="O485" s="46"/>
    </row>
    <row r="486" spans="9:15" ht="13.2">
      <c r="I486" s="46"/>
      <c r="K486" s="46"/>
      <c r="M486" s="46"/>
      <c r="O486" s="46"/>
    </row>
    <row r="487" spans="9:15" ht="13.2">
      <c r="I487" s="46"/>
      <c r="K487" s="46"/>
      <c r="M487" s="46"/>
      <c r="O487" s="46"/>
    </row>
    <row r="488" spans="9:15" ht="13.2">
      <c r="I488" s="46"/>
      <c r="K488" s="46"/>
      <c r="M488" s="46"/>
      <c r="O488" s="46"/>
    </row>
    <row r="489" spans="9:15" ht="13.2">
      <c r="I489" s="46"/>
      <c r="K489" s="46"/>
      <c r="M489" s="46"/>
      <c r="O489" s="46"/>
    </row>
    <row r="490" spans="9:15" ht="13.2">
      <c r="I490" s="46"/>
      <c r="K490" s="46"/>
      <c r="M490" s="46"/>
      <c r="O490" s="46"/>
    </row>
    <row r="491" spans="9:15" ht="13.2">
      <c r="I491" s="46"/>
      <c r="K491" s="46"/>
      <c r="M491" s="46"/>
      <c r="O491" s="46"/>
    </row>
    <row r="492" spans="9:15" ht="13.2">
      <c r="I492" s="46"/>
      <c r="K492" s="46"/>
      <c r="M492" s="46"/>
      <c r="O492" s="46"/>
    </row>
    <row r="493" spans="9:15" ht="13.2">
      <c r="I493" s="46"/>
      <c r="K493" s="46"/>
      <c r="M493" s="46"/>
      <c r="O493" s="46"/>
    </row>
    <row r="494" spans="9:15" ht="13.2">
      <c r="I494" s="46"/>
      <c r="K494" s="46"/>
      <c r="M494" s="46"/>
      <c r="O494" s="46"/>
    </row>
    <row r="495" spans="9:15" ht="13.2">
      <c r="I495" s="46"/>
      <c r="K495" s="46"/>
      <c r="M495" s="46"/>
      <c r="O495" s="46"/>
    </row>
    <row r="496" spans="9:15" ht="13.2">
      <c r="I496" s="46"/>
      <c r="K496" s="46"/>
      <c r="M496" s="46"/>
      <c r="O496" s="46"/>
    </row>
    <row r="497" spans="9:15" ht="13.2">
      <c r="I497" s="46"/>
      <c r="K497" s="46"/>
      <c r="M497" s="46"/>
      <c r="O497" s="46"/>
    </row>
    <row r="498" spans="9:15" ht="13.2">
      <c r="I498" s="46"/>
      <c r="K498" s="46"/>
      <c r="M498" s="46"/>
      <c r="O498" s="46"/>
    </row>
    <row r="499" spans="9:15" ht="13.2">
      <c r="I499" s="46"/>
      <c r="K499" s="46"/>
      <c r="M499" s="46"/>
      <c r="O499" s="46"/>
    </row>
    <row r="500" spans="9:15" ht="13.2">
      <c r="I500" s="46"/>
      <c r="K500" s="46"/>
      <c r="M500" s="46"/>
      <c r="O500" s="46"/>
    </row>
    <row r="501" spans="9:15" ht="13.2">
      <c r="I501" s="46"/>
      <c r="K501" s="46"/>
      <c r="M501" s="46"/>
      <c r="O501" s="46"/>
    </row>
    <row r="502" spans="9:15" ht="13.2">
      <c r="I502" s="46"/>
      <c r="K502" s="46"/>
      <c r="M502" s="46"/>
      <c r="O502" s="46"/>
    </row>
    <row r="503" spans="9:15" ht="13.2">
      <c r="I503" s="46"/>
      <c r="K503" s="46"/>
      <c r="M503" s="46"/>
      <c r="O503" s="46"/>
    </row>
    <row r="504" spans="9:15" ht="13.2">
      <c r="I504" s="46"/>
      <c r="K504" s="46"/>
      <c r="M504" s="46"/>
      <c r="O504" s="46"/>
    </row>
    <row r="505" spans="9:15" ht="13.2">
      <c r="I505" s="46"/>
      <c r="K505" s="46"/>
      <c r="M505" s="46"/>
      <c r="O505" s="46"/>
    </row>
    <row r="506" spans="9:15" ht="13.2">
      <c r="I506" s="46"/>
      <c r="K506" s="46"/>
      <c r="M506" s="46"/>
      <c r="O506" s="46"/>
    </row>
    <row r="507" spans="9:15" ht="13.2">
      <c r="I507" s="46"/>
      <c r="K507" s="46"/>
      <c r="M507" s="46"/>
      <c r="O507" s="46"/>
    </row>
    <row r="508" spans="9:15" ht="13.2">
      <c r="I508" s="46"/>
      <c r="K508" s="46"/>
      <c r="M508" s="46"/>
      <c r="O508" s="46"/>
    </row>
    <row r="509" spans="9:15" ht="13.2">
      <c r="I509" s="46"/>
      <c r="K509" s="46"/>
      <c r="M509" s="46"/>
      <c r="O509" s="46"/>
    </row>
    <row r="510" spans="9:15" ht="13.2">
      <c r="I510" s="46"/>
      <c r="K510" s="46"/>
      <c r="M510" s="46"/>
      <c r="O510" s="46"/>
    </row>
    <row r="511" spans="9:15" ht="13.2">
      <c r="I511" s="46"/>
      <c r="K511" s="46"/>
      <c r="M511" s="46"/>
      <c r="O511" s="46"/>
    </row>
    <row r="512" spans="9:15" ht="13.2">
      <c r="I512" s="46"/>
      <c r="K512" s="46"/>
      <c r="M512" s="46"/>
      <c r="O512" s="46"/>
    </row>
    <row r="513" spans="9:15" ht="13.2">
      <c r="I513" s="46"/>
      <c r="K513" s="46"/>
      <c r="M513" s="46"/>
      <c r="O513" s="46"/>
    </row>
    <row r="514" spans="9:15" ht="13.2">
      <c r="I514" s="46"/>
      <c r="K514" s="46"/>
      <c r="M514" s="46"/>
      <c r="O514" s="46"/>
    </row>
    <row r="515" spans="9:15" ht="13.2">
      <c r="I515" s="46"/>
      <c r="K515" s="46"/>
      <c r="M515" s="46"/>
      <c r="O515" s="46"/>
    </row>
    <row r="516" spans="9:15" ht="13.2">
      <c r="I516" s="46"/>
      <c r="K516" s="46"/>
      <c r="M516" s="46"/>
      <c r="O516" s="46"/>
    </row>
    <row r="517" spans="9:15" ht="13.2">
      <c r="I517" s="46"/>
      <c r="K517" s="46"/>
      <c r="M517" s="46"/>
      <c r="O517" s="46"/>
    </row>
    <row r="518" spans="9:15" ht="13.2">
      <c r="I518" s="46"/>
      <c r="K518" s="46"/>
      <c r="M518" s="46"/>
      <c r="O518" s="46"/>
    </row>
    <row r="519" spans="9:15" ht="13.2">
      <c r="I519" s="46"/>
      <c r="K519" s="46"/>
      <c r="M519" s="46"/>
      <c r="O519" s="46"/>
    </row>
    <row r="520" spans="9:15" ht="13.2">
      <c r="I520" s="46"/>
      <c r="K520" s="46"/>
      <c r="M520" s="46"/>
      <c r="O520" s="46"/>
    </row>
    <row r="521" spans="9:15" ht="13.2">
      <c r="I521" s="46"/>
      <c r="K521" s="46"/>
      <c r="M521" s="46"/>
      <c r="O521" s="46"/>
    </row>
    <row r="522" spans="9:15" ht="13.2">
      <c r="I522" s="46"/>
      <c r="K522" s="46"/>
      <c r="M522" s="46"/>
      <c r="O522" s="46"/>
    </row>
    <row r="523" spans="9:15" ht="13.2">
      <c r="I523" s="46"/>
      <c r="K523" s="46"/>
      <c r="M523" s="46"/>
      <c r="O523" s="46"/>
    </row>
    <row r="524" spans="9:15" ht="13.2">
      <c r="I524" s="46"/>
      <c r="K524" s="46"/>
      <c r="M524" s="46"/>
      <c r="O524" s="46"/>
    </row>
    <row r="525" spans="9:15" ht="13.2">
      <c r="I525" s="46"/>
      <c r="K525" s="46"/>
      <c r="M525" s="46"/>
      <c r="O525" s="46"/>
    </row>
    <row r="526" spans="9:15" ht="13.2">
      <c r="I526" s="46"/>
      <c r="K526" s="46"/>
      <c r="M526" s="46"/>
      <c r="O526" s="46"/>
    </row>
    <row r="527" spans="9:15" ht="13.2">
      <c r="I527" s="46"/>
      <c r="K527" s="46"/>
      <c r="M527" s="46"/>
      <c r="O527" s="46"/>
    </row>
    <row r="528" spans="9:15" ht="13.2">
      <c r="I528" s="46"/>
      <c r="K528" s="46"/>
      <c r="M528" s="46"/>
      <c r="O528" s="46"/>
    </row>
    <row r="529" spans="9:15" ht="13.2">
      <c r="I529" s="46"/>
      <c r="K529" s="46"/>
      <c r="M529" s="46"/>
      <c r="O529" s="46"/>
    </row>
    <row r="530" spans="9:15" ht="13.2">
      <c r="I530" s="46"/>
      <c r="K530" s="46"/>
      <c r="M530" s="46"/>
      <c r="O530" s="46"/>
    </row>
    <row r="531" spans="9:15" ht="13.2">
      <c r="I531" s="46"/>
      <c r="K531" s="46"/>
      <c r="M531" s="46"/>
      <c r="O531" s="46"/>
    </row>
    <row r="532" spans="9:15" ht="13.2">
      <c r="I532" s="46"/>
      <c r="K532" s="46"/>
      <c r="M532" s="46"/>
      <c r="O532" s="46"/>
    </row>
    <row r="533" spans="9:15" ht="13.2">
      <c r="I533" s="46"/>
      <c r="K533" s="46"/>
      <c r="M533" s="46"/>
      <c r="O533" s="46"/>
    </row>
    <row r="534" spans="9:15" ht="13.2">
      <c r="I534" s="46"/>
      <c r="K534" s="46"/>
      <c r="M534" s="46"/>
      <c r="O534" s="46"/>
    </row>
    <row r="535" spans="9:15" ht="13.2">
      <c r="I535" s="46"/>
      <c r="K535" s="46"/>
      <c r="M535" s="46"/>
      <c r="O535" s="46"/>
    </row>
    <row r="536" spans="9:15" ht="13.2">
      <c r="I536" s="46"/>
      <c r="K536" s="46"/>
      <c r="M536" s="46"/>
      <c r="O536" s="46"/>
    </row>
    <row r="537" spans="9:15" ht="13.2">
      <c r="I537" s="46"/>
      <c r="K537" s="46"/>
      <c r="M537" s="46"/>
      <c r="O537" s="46"/>
    </row>
    <row r="538" spans="9:15" ht="13.2">
      <c r="I538" s="46"/>
      <c r="K538" s="46"/>
      <c r="M538" s="46"/>
      <c r="O538" s="46"/>
    </row>
    <row r="539" spans="9:15" ht="13.2">
      <c r="I539" s="46"/>
      <c r="K539" s="46"/>
      <c r="M539" s="46"/>
      <c r="O539" s="46"/>
    </row>
    <row r="540" spans="9:15" ht="13.2">
      <c r="I540" s="46"/>
      <c r="K540" s="46"/>
      <c r="M540" s="46"/>
      <c r="O540" s="46"/>
    </row>
    <row r="541" spans="9:15" ht="13.2">
      <c r="I541" s="46"/>
      <c r="K541" s="46"/>
      <c r="M541" s="46"/>
      <c r="O541" s="46"/>
    </row>
    <row r="542" spans="9:15" ht="13.2">
      <c r="I542" s="46"/>
      <c r="K542" s="46"/>
      <c r="M542" s="46"/>
      <c r="O542" s="46"/>
    </row>
    <row r="543" spans="9:15" ht="13.2">
      <c r="I543" s="46"/>
      <c r="K543" s="46"/>
      <c r="M543" s="46"/>
      <c r="O543" s="46"/>
    </row>
    <row r="544" spans="9:15" ht="13.2">
      <c r="I544" s="46"/>
      <c r="K544" s="46"/>
      <c r="M544" s="46"/>
      <c r="O544" s="46"/>
    </row>
    <row r="545" spans="9:15" ht="13.2">
      <c r="I545" s="46"/>
      <c r="K545" s="46"/>
      <c r="M545" s="46"/>
      <c r="O545" s="46"/>
    </row>
    <row r="546" spans="9:15" ht="13.2">
      <c r="I546" s="46"/>
      <c r="K546" s="46"/>
      <c r="M546" s="46"/>
      <c r="O546" s="46"/>
    </row>
    <row r="547" spans="9:15" ht="13.2">
      <c r="I547" s="46"/>
      <c r="K547" s="46"/>
      <c r="M547" s="46"/>
      <c r="O547" s="46"/>
    </row>
    <row r="548" spans="9:15" ht="13.2">
      <c r="I548" s="46"/>
      <c r="K548" s="46"/>
      <c r="M548" s="46"/>
      <c r="O548" s="46"/>
    </row>
    <row r="549" spans="9:15" ht="13.2">
      <c r="I549" s="46"/>
      <c r="K549" s="46"/>
      <c r="M549" s="46"/>
      <c r="O549" s="46"/>
    </row>
    <row r="550" spans="9:15" ht="13.2">
      <c r="I550" s="46"/>
      <c r="K550" s="46"/>
      <c r="M550" s="46"/>
      <c r="O550" s="46"/>
    </row>
    <row r="551" spans="9:15" ht="13.2">
      <c r="I551" s="46"/>
      <c r="K551" s="46"/>
      <c r="M551" s="46"/>
      <c r="O551" s="46"/>
    </row>
    <row r="552" spans="9:15" ht="13.2">
      <c r="I552" s="46"/>
      <c r="K552" s="46"/>
      <c r="M552" s="46"/>
      <c r="O552" s="46"/>
    </row>
    <row r="553" spans="9:15" ht="13.2">
      <c r="I553" s="46"/>
      <c r="K553" s="46"/>
      <c r="M553" s="46"/>
      <c r="O553" s="46"/>
    </row>
    <row r="554" spans="9:15" ht="13.2">
      <c r="I554" s="46"/>
      <c r="K554" s="46"/>
      <c r="M554" s="46"/>
      <c r="O554" s="46"/>
    </row>
    <row r="555" spans="9:15" ht="13.2">
      <c r="I555" s="46"/>
      <c r="K555" s="46"/>
      <c r="M555" s="46"/>
      <c r="O555" s="46"/>
    </row>
    <row r="556" spans="9:15" ht="13.2">
      <c r="I556" s="46"/>
      <c r="K556" s="46"/>
      <c r="M556" s="46"/>
      <c r="O556" s="46"/>
    </row>
    <row r="557" spans="9:15" ht="13.2">
      <c r="I557" s="46"/>
      <c r="K557" s="46"/>
      <c r="M557" s="46"/>
      <c r="O557" s="46"/>
    </row>
    <row r="558" spans="9:15" ht="13.2">
      <c r="I558" s="46"/>
      <c r="K558" s="46"/>
      <c r="M558" s="46"/>
      <c r="O558" s="46"/>
    </row>
    <row r="559" spans="9:15" ht="13.2">
      <c r="I559" s="46"/>
      <c r="K559" s="46"/>
      <c r="M559" s="46"/>
      <c r="O559" s="46"/>
    </row>
    <row r="560" spans="9:15" ht="13.2">
      <c r="I560" s="46"/>
      <c r="K560" s="46"/>
      <c r="M560" s="46"/>
      <c r="O560" s="46"/>
    </row>
    <row r="561" spans="9:15" ht="13.2">
      <c r="I561" s="46"/>
      <c r="K561" s="46"/>
      <c r="M561" s="46"/>
      <c r="O561" s="46"/>
    </row>
    <row r="562" spans="9:15" ht="13.2">
      <c r="I562" s="46"/>
      <c r="K562" s="46"/>
      <c r="M562" s="46"/>
      <c r="O562" s="46"/>
    </row>
    <row r="563" spans="9:15" ht="13.2">
      <c r="I563" s="46"/>
      <c r="K563" s="46"/>
      <c r="M563" s="46"/>
      <c r="O563" s="46"/>
    </row>
    <row r="564" spans="9:15" ht="13.2">
      <c r="I564" s="46"/>
      <c r="K564" s="46"/>
      <c r="M564" s="46"/>
      <c r="O564" s="46"/>
    </row>
    <row r="565" spans="9:15" ht="13.2">
      <c r="I565" s="46"/>
      <c r="K565" s="46"/>
      <c r="M565" s="46"/>
      <c r="O565" s="46"/>
    </row>
    <row r="566" spans="9:15" ht="13.2">
      <c r="I566" s="46"/>
      <c r="K566" s="46"/>
      <c r="M566" s="46"/>
      <c r="O566" s="46"/>
    </row>
    <row r="567" spans="9:15" ht="13.2">
      <c r="I567" s="46"/>
      <c r="K567" s="46"/>
      <c r="M567" s="46"/>
      <c r="O567" s="46"/>
    </row>
    <row r="568" spans="9:15" ht="13.2">
      <c r="I568" s="46"/>
      <c r="K568" s="46"/>
      <c r="M568" s="46"/>
      <c r="O568" s="46"/>
    </row>
    <row r="569" spans="9:15" ht="13.2">
      <c r="I569" s="46"/>
      <c r="K569" s="46"/>
      <c r="M569" s="46"/>
      <c r="O569" s="46"/>
    </row>
    <row r="570" spans="9:15" ht="13.2">
      <c r="I570" s="46"/>
      <c r="K570" s="46"/>
      <c r="M570" s="46"/>
      <c r="O570" s="46"/>
    </row>
    <row r="571" spans="9:15" ht="13.2">
      <c r="I571" s="46"/>
      <c r="K571" s="46"/>
      <c r="M571" s="46"/>
      <c r="O571" s="46"/>
    </row>
    <row r="572" spans="9:15" ht="13.2">
      <c r="I572" s="46"/>
      <c r="K572" s="46"/>
      <c r="M572" s="46"/>
      <c r="O572" s="46"/>
    </row>
    <row r="573" spans="9:15" ht="13.2">
      <c r="I573" s="46"/>
      <c r="K573" s="46"/>
      <c r="M573" s="46"/>
      <c r="O573" s="46"/>
    </row>
    <row r="574" spans="9:15" ht="13.2">
      <c r="I574" s="46"/>
      <c r="K574" s="46"/>
      <c r="M574" s="46"/>
      <c r="O574" s="46"/>
    </row>
    <row r="575" spans="9:15" ht="13.2">
      <c r="I575" s="46"/>
      <c r="K575" s="46"/>
      <c r="M575" s="46"/>
      <c r="O575" s="46"/>
    </row>
    <row r="576" spans="9:15" ht="13.2">
      <c r="I576" s="46"/>
      <c r="K576" s="46"/>
      <c r="M576" s="46"/>
      <c r="O576" s="46"/>
    </row>
    <row r="577" spans="9:15" ht="13.2">
      <c r="I577" s="46"/>
      <c r="K577" s="46"/>
      <c r="M577" s="46"/>
      <c r="O577" s="46"/>
    </row>
    <row r="578" spans="9:15" ht="13.2">
      <c r="I578" s="46"/>
      <c r="K578" s="46"/>
      <c r="M578" s="46"/>
      <c r="O578" s="46"/>
    </row>
    <row r="579" spans="9:15" ht="13.2">
      <c r="I579" s="46"/>
      <c r="K579" s="46"/>
      <c r="M579" s="46"/>
      <c r="O579" s="46"/>
    </row>
    <row r="580" spans="9:15" ht="13.2">
      <c r="I580" s="46"/>
      <c r="K580" s="46"/>
      <c r="M580" s="46"/>
      <c r="O580" s="46"/>
    </row>
    <row r="581" spans="9:15" ht="13.2">
      <c r="I581" s="46"/>
      <c r="K581" s="46"/>
      <c r="M581" s="46"/>
      <c r="O581" s="46"/>
    </row>
    <row r="582" spans="9:15" ht="13.2">
      <c r="I582" s="46"/>
      <c r="K582" s="46"/>
      <c r="M582" s="46"/>
      <c r="O582" s="46"/>
    </row>
    <row r="583" spans="9:15" ht="13.2">
      <c r="I583" s="46"/>
      <c r="K583" s="46"/>
      <c r="M583" s="46"/>
      <c r="O583" s="46"/>
    </row>
    <row r="584" spans="9:15" ht="13.2">
      <c r="I584" s="46"/>
      <c r="K584" s="46"/>
      <c r="M584" s="46"/>
      <c r="O584" s="46"/>
    </row>
    <row r="585" spans="9:15" ht="13.2">
      <c r="I585" s="46"/>
      <c r="K585" s="46"/>
      <c r="M585" s="46"/>
      <c r="O585" s="46"/>
    </row>
    <row r="586" spans="9:15" ht="13.2">
      <c r="I586" s="46"/>
      <c r="K586" s="46"/>
      <c r="M586" s="46"/>
      <c r="O586" s="46"/>
    </row>
    <row r="587" spans="9:15" ht="13.2">
      <c r="I587" s="46"/>
      <c r="K587" s="46"/>
      <c r="M587" s="46"/>
      <c r="O587" s="46"/>
    </row>
    <row r="588" spans="9:15" ht="13.2">
      <c r="I588" s="46"/>
      <c r="K588" s="46"/>
      <c r="M588" s="46"/>
      <c r="O588" s="46"/>
    </row>
    <row r="589" spans="9:15" ht="13.2">
      <c r="I589" s="46"/>
      <c r="K589" s="46"/>
      <c r="M589" s="46"/>
      <c r="O589" s="46"/>
    </row>
    <row r="590" spans="9:15" ht="13.2">
      <c r="I590" s="46"/>
      <c r="K590" s="46"/>
      <c r="M590" s="46"/>
      <c r="O590" s="46"/>
    </row>
    <row r="591" spans="9:15" ht="13.2">
      <c r="I591" s="46"/>
      <c r="K591" s="46"/>
      <c r="M591" s="46"/>
      <c r="O591" s="46"/>
    </row>
    <row r="592" spans="9:15" ht="13.2">
      <c r="I592" s="46"/>
      <c r="K592" s="46"/>
      <c r="M592" s="46"/>
      <c r="O592" s="46"/>
    </row>
    <row r="593" spans="9:15" ht="13.2">
      <c r="I593" s="46"/>
      <c r="K593" s="46"/>
      <c r="M593" s="46"/>
      <c r="O593" s="46"/>
    </row>
    <row r="594" spans="9:15" ht="13.2">
      <c r="I594" s="46"/>
      <c r="K594" s="46"/>
      <c r="M594" s="46"/>
      <c r="O594" s="46"/>
    </row>
    <row r="595" spans="9:15" ht="13.2">
      <c r="I595" s="46"/>
      <c r="K595" s="46"/>
      <c r="M595" s="46"/>
      <c r="O595" s="46"/>
    </row>
    <row r="596" spans="9:15" ht="13.2">
      <c r="I596" s="46"/>
      <c r="K596" s="46"/>
      <c r="M596" s="46"/>
      <c r="O596" s="46"/>
    </row>
    <row r="597" spans="9:15" ht="13.2">
      <c r="I597" s="46"/>
      <c r="K597" s="46"/>
      <c r="M597" s="46"/>
      <c r="O597" s="46"/>
    </row>
    <row r="598" spans="9:15" ht="13.2">
      <c r="I598" s="46"/>
      <c r="K598" s="46"/>
      <c r="M598" s="46"/>
      <c r="O598" s="46"/>
    </row>
    <row r="599" spans="9:15" ht="13.2">
      <c r="I599" s="46"/>
      <c r="K599" s="46"/>
      <c r="M599" s="46"/>
      <c r="O599" s="46"/>
    </row>
    <row r="600" spans="9:15" ht="13.2">
      <c r="I600" s="46"/>
      <c r="K600" s="46"/>
      <c r="M600" s="46"/>
      <c r="O600" s="46"/>
    </row>
    <row r="601" spans="9:15" ht="13.2">
      <c r="I601" s="46"/>
      <c r="K601" s="46"/>
      <c r="M601" s="46"/>
      <c r="O601" s="46"/>
    </row>
    <row r="602" spans="9:15" ht="13.2">
      <c r="I602" s="46"/>
      <c r="K602" s="46"/>
      <c r="M602" s="46"/>
      <c r="O602" s="46"/>
    </row>
    <row r="603" spans="9:15" ht="13.2">
      <c r="I603" s="46"/>
      <c r="K603" s="46"/>
      <c r="M603" s="46"/>
      <c r="O603" s="46"/>
    </row>
    <row r="604" spans="9:15" ht="13.2">
      <c r="I604" s="46"/>
      <c r="K604" s="46"/>
      <c r="M604" s="46"/>
      <c r="O604" s="46"/>
    </row>
    <row r="605" spans="9:15" ht="13.2">
      <c r="I605" s="46"/>
      <c r="K605" s="46"/>
      <c r="M605" s="46"/>
      <c r="O605" s="46"/>
    </row>
    <row r="606" spans="9:15" ht="13.2">
      <c r="I606" s="46"/>
      <c r="K606" s="46"/>
      <c r="M606" s="46"/>
      <c r="O606" s="46"/>
    </row>
    <row r="607" spans="9:15" ht="13.2">
      <c r="I607" s="46"/>
      <c r="K607" s="46"/>
      <c r="M607" s="46"/>
      <c r="O607" s="46"/>
    </row>
    <row r="608" spans="9:15" ht="13.2">
      <c r="I608" s="46"/>
      <c r="K608" s="46"/>
      <c r="M608" s="46"/>
      <c r="O608" s="46"/>
    </row>
    <row r="609" spans="9:15" ht="13.2">
      <c r="I609" s="46"/>
      <c r="K609" s="46"/>
      <c r="M609" s="46"/>
      <c r="O609" s="46"/>
    </row>
    <row r="610" spans="9:15" ht="13.2">
      <c r="I610" s="46"/>
      <c r="K610" s="46"/>
      <c r="M610" s="46"/>
      <c r="O610" s="46"/>
    </row>
    <row r="611" spans="9:15" ht="13.2">
      <c r="I611" s="46"/>
      <c r="K611" s="46"/>
      <c r="M611" s="46"/>
      <c r="O611" s="46"/>
    </row>
    <row r="612" spans="9:15" ht="13.2">
      <c r="I612" s="46"/>
      <c r="K612" s="46"/>
      <c r="M612" s="46"/>
      <c r="O612" s="46"/>
    </row>
    <row r="613" spans="9:15" ht="13.2">
      <c r="I613" s="46"/>
      <c r="K613" s="46"/>
      <c r="M613" s="46"/>
      <c r="O613" s="46"/>
    </row>
    <row r="614" spans="9:15" ht="13.2">
      <c r="I614" s="46"/>
      <c r="K614" s="46"/>
      <c r="M614" s="46"/>
      <c r="O614" s="46"/>
    </row>
    <row r="615" spans="9:15" ht="13.2">
      <c r="I615" s="46"/>
      <c r="K615" s="46"/>
      <c r="M615" s="46"/>
      <c r="O615" s="46"/>
    </row>
    <row r="616" spans="9:15" ht="13.2">
      <c r="I616" s="46"/>
      <c r="K616" s="46"/>
      <c r="M616" s="46"/>
      <c r="O616" s="46"/>
    </row>
    <row r="617" spans="9:15" ht="13.2">
      <c r="I617" s="46"/>
      <c r="K617" s="46"/>
      <c r="M617" s="46"/>
      <c r="O617" s="46"/>
    </row>
    <row r="618" spans="9:15" ht="13.2">
      <c r="I618" s="46"/>
      <c r="K618" s="46"/>
      <c r="M618" s="46"/>
      <c r="O618" s="46"/>
    </row>
    <row r="619" spans="9:15" ht="13.2">
      <c r="I619" s="46"/>
      <c r="K619" s="46"/>
      <c r="M619" s="46"/>
      <c r="O619" s="46"/>
    </row>
    <row r="620" spans="9:15" ht="13.2">
      <c r="I620" s="46"/>
      <c r="K620" s="46"/>
      <c r="M620" s="46"/>
      <c r="O620" s="46"/>
    </row>
    <row r="621" spans="9:15" ht="13.2">
      <c r="I621" s="46"/>
      <c r="K621" s="46"/>
      <c r="M621" s="46"/>
      <c r="O621" s="46"/>
    </row>
    <row r="622" spans="9:15" ht="13.2">
      <c r="I622" s="46"/>
      <c r="K622" s="46"/>
      <c r="M622" s="46"/>
      <c r="O622" s="46"/>
    </row>
    <row r="623" spans="9:15" ht="13.2">
      <c r="I623" s="46"/>
      <c r="K623" s="46"/>
      <c r="M623" s="46"/>
      <c r="O623" s="46"/>
    </row>
    <row r="624" spans="9:15" ht="13.2">
      <c r="I624" s="46"/>
      <c r="K624" s="46"/>
      <c r="M624" s="46"/>
      <c r="O624" s="46"/>
    </row>
    <row r="625" spans="9:15" ht="13.2">
      <c r="I625" s="46"/>
      <c r="K625" s="46"/>
      <c r="M625" s="46"/>
      <c r="O625" s="46"/>
    </row>
    <row r="626" spans="9:15" ht="13.2">
      <c r="I626" s="46"/>
      <c r="K626" s="46"/>
      <c r="M626" s="46"/>
      <c r="O626" s="46"/>
    </row>
    <row r="627" spans="9:15" ht="13.2">
      <c r="I627" s="46"/>
      <c r="K627" s="46"/>
      <c r="M627" s="46"/>
      <c r="O627" s="46"/>
    </row>
    <row r="628" spans="9:15" ht="13.2">
      <c r="I628" s="46"/>
      <c r="K628" s="46"/>
      <c r="M628" s="46"/>
      <c r="O628" s="46"/>
    </row>
    <row r="629" spans="9:15" ht="13.2">
      <c r="I629" s="46"/>
      <c r="K629" s="46"/>
      <c r="M629" s="46"/>
      <c r="O629" s="46"/>
    </row>
    <row r="630" spans="9:15" ht="13.2">
      <c r="I630" s="46"/>
      <c r="K630" s="46"/>
      <c r="M630" s="46"/>
      <c r="O630" s="46"/>
    </row>
    <row r="631" spans="9:15" ht="13.2">
      <c r="I631" s="46"/>
      <c r="K631" s="46"/>
      <c r="M631" s="46"/>
      <c r="O631" s="46"/>
    </row>
    <row r="632" spans="9:15" ht="13.2">
      <c r="I632" s="46"/>
      <c r="K632" s="46"/>
      <c r="M632" s="46"/>
      <c r="O632" s="46"/>
    </row>
    <row r="633" spans="9:15" ht="13.2">
      <c r="I633" s="46"/>
      <c r="K633" s="46"/>
      <c r="M633" s="46"/>
      <c r="O633" s="46"/>
    </row>
    <row r="634" spans="9:15" ht="13.2">
      <c r="I634" s="46"/>
      <c r="K634" s="46"/>
      <c r="M634" s="46"/>
      <c r="O634" s="46"/>
    </row>
    <row r="635" spans="9:15" ht="13.2">
      <c r="I635" s="46"/>
      <c r="K635" s="46"/>
      <c r="M635" s="46"/>
      <c r="O635" s="46"/>
    </row>
    <row r="636" spans="9:15" ht="13.2">
      <c r="I636" s="46"/>
      <c r="K636" s="46"/>
      <c r="M636" s="46"/>
      <c r="O636" s="46"/>
    </row>
    <row r="637" spans="9:15" ht="13.2">
      <c r="I637" s="46"/>
      <c r="K637" s="46"/>
      <c r="M637" s="46"/>
      <c r="O637" s="46"/>
    </row>
    <row r="638" spans="9:15" ht="13.2">
      <c r="I638" s="46"/>
      <c r="K638" s="46"/>
      <c r="M638" s="46"/>
      <c r="O638" s="46"/>
    </row>
    <row r="639" spans="9:15" ht="13.2">
      <c r="I639" s="46"/>
      <c r="K639" s="46"/>
      <c r="M639" s="46"/>
      <c r="O639" s="46"/>
    </row>
    <row r="640" spans="9:15" ht="13.2">
      <c r="I640" s="46"/>
      <c r="K640" s="46"/>
      <c r="M640" s="46"/>
      <c r="O640" s="46"/>
    </row>
    <row r="641" spans="9:15" ht="13.2">
      <c r="I641" s="46"/>
      <c r="K641" s="46"/>
      <c r="M641" s="46"/>
      <c r="O641" s="46"/>
    </row>
    <row r="642" spans="9:15" ht="13.2">
      <c r="I642" s="46"/>
      <c r="K642" s="46"/>
      <c r="M642" s="46"/>
      <c r="O642" s="46"/>
    </row>
    <row r="643" spans="9:15" ht="13.2">
      <c r="I643" s="46"/>
      <c r="K643" s="46"/>
      <c r="M643" s="46"/>
      <c r="O643" s="46"/>
    </row>
    <row r="644" spans="9:15" ht="13.2">
      <c r="I644" s="46"/>
      <c r="K644" s="46"/>
      <c r="M644" s="46"/>
      <c r="O644" s="46"/>
    </row>
    <row r="645" spans="9:15" ht="13.2">
      <c r="I645" s="46"/>
      <c r="K645" s="46"/>
      <c r="M645" s="46"/>
      <c r="O645" s="46"/>
    </row>
    <row r="646" spans="9:15" ht="13.2">
      <c r="I646" s="46"/>
      <c r="K646" s="46"/>
      <c r="M646" s="46"/>
      <c r="O646" s="46"/>
    </row>
    <row r="647" spans="9:15" ht="13.2">
      <c r="I647" s="46"/>
      <c r="K647" s="46"/>
      <c r="M647" s="46"/>
      <c r="O647" s="46"/>
    </row>
    <row r="648" spans="9:15" ht="13.2">
      <c r="I648" s="46"/>
      <c r="K648" s="46"/>
      <c r="M648" s="46"/>
      <c r="O648" s="46"/>
    </row>
    <row r="649" spans="9:15" ht="13.2">
      <c r="I649" s="46"/>
      <c r="K649" s="46"/>
      <c r="M649" s="46"/>
      <c r="O649" s="46"/>
    </row>
    <row r="650" spans="9:15" ht="13.2">
      <c r="I650" s="46"/>
      <c r="K650" s="46"/>
      <c r="M650" s="46"/>
      <c r="O650" s="46"/>
    </row>
    <row r="651" spans="9:15" ht="13.2">
      <c r="I651" s="46"/>
      <c r="K651" s="46"/>
      <c r="M651" s="46"/>
      <c r="O651" s="46"/>
    </row>
    <row r="652" spans="9:15" ht="13.2">
      <c r="I652" s="46"/>
      <c r="K652" s="46"/>
      <c r="M652" s="46"/>
      <c r="O652" s="46"/>
    </row>
    <row r="653" spans="9:15" ht="13.2">
      <c r="I653" s="46"/>
      <c r="K653" s="46"/>
      <c r="M653" s="46"/>
      <c r="O653" s="46"/>
    </row>
    <row r="654" spans="9:15" ht="13.2">
      <c r="I654" s="46"/>
      <c r="K654" s="46"/>
      <c r="M654" s="46"/>
      <c r="O654" s="46"/>
    </row>
    <row r="655" spans="9:15" ht="13.2">
      <c r="I655" s="46"/>
      <c r="K655" s="46"/>
      <c r="M655" s="46"/>
      <c r="O655" s="46"/>
    </row>
    <row r="656" spans="9:15" ht="13.2">
      <c r="I656" s="46"/>
      <c r="K656" s="46"/>
      <c r="M656" s="46"/>
      <c r="O656" s="46"/>
    </row>
    <row r="657" spans="9:15" ht="13.2">
      <c r="I657" s="46"/>
      <c r="K657" s="46"/>
      <c r="M657" s="46"/>
      <c r="O657" s="46"/>
    </row>
    <row r="658" spans="9:15" ht="13.2">
      <c r="I658" s="46"/>
      <c r="K658" s="46"/>
      <c r="M658" s="46"/>
      <c r="O658" s="46"/>
    </row>
    <row r="659" spans="9:15" ht="13.2">
      <c r="I659" s="46"/>
      <c r="K659" s="46"/>
      <c r="M659" s="46"/>
      <c r="O659" s="46"/>
    </row>
    <row r="660" spans="9:15" ht="13.2">
      <c r="I660" s="46"/>
      <c r="K660" s="46"/>
      <c r="M660" s="46"/>
      <c r="O660" s="46"/>
    </row>
    <row r="661" spans="9:15" ht="13.2">
      <c r="I661" s="46"/>
      <c r="K661" s="46"/>
      <c r="M661" s="46"/>
      <c r="O661" s="46"/>
    </row>
    <row r="662" spans="9:15" ht="13.2">
      <c r="I662" s="46"/>
      <c r="K662" s="46"/>
      <c r="M662" s="46"/>
      <c r="O662" s="46"/>
    </row>
    <row r="663" spans="9:15" ht="13.2">
      <c r="I663" s="46"/>
      <c r="K663" s="46"/>
      <c r="M663" s="46"/>
      <c r="O663" s="46"/>
    </row>
    <row r="664" spans="9:15" ht="13.2">
      <c r="I664" s="46"/>
      <c r="K664" s="46"/>
      <c r="M664" s="46"/>
      <c r="O664" s="46"/>
    </row>
    <row r="665" spans="9:15" ht="13.2">
      <c r="I665" s="46"/>
      <c r="K665" s="46"/>
      <c r="M665" s="46"/>
      <c r="O665" s="46"/>
    </row>
    <row r="666" spans="9:15" ht="13.2">
      <c r="I666" s="46"/>
      <c r="K666" s="46"/>
      <c r="M666" s="46"/>
      <c r="O666" s="46"/>
    </row>
    <row r="667" spans="9:15" ht="13.2">
      <c r="I667" s="46"/>
      <c r="K667" s="46"/>
      <c r="M667" s="46"/>
      <c r="O667" s="46"/>
    </row>
    <row r="668" spans="9:15" ht="13.2">
      <c r="I668" s="46"/>
      <c r="K668" s="46"/>
      <c r="M668" s="46"/>
      <c r="O668" s="46"/>
    </row>
    <row r="669" spans="9:15" ht="13.2">
      <c r="I669" s="46"/>
      <c r="K669" s="46"/>
      <c r="M669" s="46"/>
      <c r="O669" s="46"/>
    </row>
    <row r="670" spans="9:15" ht="13.2">
      <c r="I670" s="46"/>
      <c r="K670" s="46"/>
      <c r="M670" s="46"/>
      <c r="O670" s="46"/>
    </row>
    <row r="671" spans="9:15" ht="13.2">
      <c r="I671" s="46"/>
      <c r="K671" s="46"/>
      <c r="M671" s="46"/>
      <c r="O671" s="46"/>
    </row>
    <row r="672" spans="9:15" ht="13.2">
      <c r="I672" s="46"/>
      <c r="K672" s="46"/>
      <c r="M672" s="46"/>
      <c r="O672" s="46"/>
    </row>
    <row r="673" spans="9:15" ht="13.2">
      <c r="I673" s="46"/>
      <c r="K673" s="46"/>
      <c r="M673" s="46"/>
      <c r="O673" s="46"/>
    </row>
    <row r="674" spans="9:15" ht="13.2">
      <c r="I674" s="46"/>
      <c r="K674" s="46"/>
      <c r="M674" s="46"/>
      <c r="O674" s="46"/>
    </row>
    <row r="675" spans="9:15" ht="13.2">
      <c r="I675" s="46"/>
      <c r="K675" s="46"/>
      <c r="M675" s="46"/>
      <c r="O675" s="46"/>
    </row>
    <row r="676" spans="9:15" ht="13.2">
      <c r="I676" s="46"/>
      <c r="K676" s="46"/>
      <c r="M676" s="46"/>
      <c r="O676" s="46"/>
    </row>
    <row r="677" spans="9:15" ht="13.2">
      <c r="I677" s="46"/>
      <c r="K677" s="46"/>
      <c r="M677" s="46"/>
      <c r="O677" s="46"/>
    </row>
    <row r="678" spans="9:15" ht="13.2">
      <c r="I678" s="46"/>
      <c r="K678" s="46"/>
      <c r="M678" s="46"/>
      <c r="O678" s="46"/>
    </row>
    <row r="679" spans="9:15" ht="13.2">
      <c r="I679" s="46"/>
      <c r="K679" s="46"/>
      <c r="M679" s="46"/>
      <c r="O679" s="46"/>
    </row>
    <row r="680" spans="9:15" ht="13.2">
      <c r="I680" s="46"/>
      <c r="K680" s="46"/>
      <c r="M680" s="46"/>
      <c r="O680" s="46"/>
    </row>
    <row r="681" spans="9:15" ht="13.2">
      <c r="I681" s="46"/>
      <c r="K681" s="46"/>
      <c r="M681" s="46"/>
      <c r="O681" s="46"/>
    </row>
    <row r="682" spans="9:15" ht="13.2">
      <c r="I682" s="46"/>
      <c r="K682" s="46"/>
      <c r="M682" s="46"/>
      <c r="O682" s="46"/>
    </row>
    <row r="683" spans="9:15" ht="13.2">
      <c r="I683" s="46"/>
      <c r="K683" s="46"/>
      <c r="M683" s="46"/>
      <c r="O683" s="46"/>
    </row>
    <row r="684" spans="9:15" ht="13.2">
      <c r="I684" s="46"/>
      <c r="K684" s="46"/>
      <c r="M684" s="46"/>
      <c r="O684" s="46"/>
    </row>
    <row r="685" spans="9:15" ht="13.2">
      <c r="I685" s="46"/>
      <c r="K685" s="46"/>
      <c r="M685" s="46"/>
      <c r="O685" s="46"/>
    </row>
    <row r="686" spans="9:15" ht="13.2">
      <c r="I686" s="46"/>
      <c r="K686" s="46"/>
      <c r="M686" s="46"/>
      <c r="O686" s="46"/>
    </row>
    <row r="687" spans="9:15" ht="13.2">
      <c r="I687" s="46"/>
      <c r="K687" s="46"/>
      <c r="M687" s="46"/>
      <c r="O687" s="46"/>
    </row>
    <row r="688" spans="9:15" ht="13.2">
      <c r="I688" s="46"/>
      <c r="K688" s="46"/>
      <c r="M688" s="46"/>
      <c r="O688" s="46"/>
    </row>
    <row r="689" spans="9:15" ht="13.2">
      <c r="I689" s="46"/>
      <c r="K689" s="46"/>
      <c r="M689" s="46"/>
      <c r="O689" s="46"/>
    </row>
    <row r="690" spans="9:15" ht="13.2">
      <c r="I690" s="46"/>
      <c r="K690" s="46"/>
      <c r="M690" s="46"/>
      <c r="O690" s="46"/>
    </row>
    <row r="691" spans="9:15" ht="13.2">
      <c r="I691" s="46"/>
      <c r="K691" s="46"/>
      <c r="M691" s="46"/>
      <c r="O691" s="46"/>
    </row>
    <row r="692" spans="9:15" ht="13.2">
      <c r="I692" s="46"/>
      <c r="K692" s="46"/>
      <c r="M692" s="46"/>
      <c r="O692" s="46"/>
    </row>
    <row r="693" spans="9:15" ht="13.2">
      <c r="I693" s="46"/>
      <c r="K693" s="46"/>
      <c r="M693" s="46"/>
      <c r="O693" s="46"/>
    </row>
    <row r="694" spans="9:15" ht="13.2">
      <c r="I694" s="46"/>
      <c r="K694" s="46"/>
      <c r="M694" s="46"/>
      <c r="O694" s="46"/>
    </row>
    <row r="695" spans="9:15" ht="13.2">
      <c r="I695" s="46"/>
      <c r="K695" s="46"/>
      <c r="M695" s="46"/>
      <c r="O695" s="46"/>
    </row>
    <row r="696" spans="9:15" ht="13.2">
      <c r="I696" s="46"/>
      <c r="K696" s="46"/>
      <c r="M696" s="46"/>
      <c r="O696" s="46"/>
    </row>
    <row r="697" spans="9:15" ht="13.2">
      <c r="I697" s="46"/>
      <c r="K697" s="46"/>
      <c r="M697" s="46"/>
      <c r="O697" s="46"/>
    </row>
    <row r="698" spans="9:15" ht="13.2">
      <c r="I698" s="46"/>
      <c r="K698" s="46"/>
      <c r="M698" s="46"/>
      <c r="O698" s="46"/>
    </row>
    <row r="699" spans="9:15" ht="13.2">
      <c r="I699" s="46"/>
      <c r="K699" s="46"/>
      <c r="M699" s="46"/>
      <c r="O699" s="46"/>
    </row>
    <row r="700" spans="9:15" ht="13.2">
      <c r="I700" s="46"/>
      <c r="K700" s="46"/>
      <c r="M700" s="46"/>
      <c r="O700" s="46"/>
    </row>
    <row r="701" spans="9:15" ht="13.2">
      <c r="I701" s="46"/>
      <c r="K701" s="46"/>
      <c r="M701" s="46"/>
      <c r="O701" s="46"/>
    </row>
    <row r="702" spans="9:15" ht="13.2">
      <c r="I702" s="46"/>
      <c r="K702" s="46"/>
      <c r="M702" s="46"/>
      <c r="O702" s="46"/>
    </row>
    <row r="703" spans="9:15" ht="13.2">
      <c r="I703" s="46"/>
      <c r="K703" s="46"/>
      <c r="M703" s="46"/>
      <c r="O703" s="46"/>
    </row>
    <row r="704" spans="9:15" ht="13.2">
      <c r="I704" s="46"/>
      <c r="K704" s="46"/>
      <c r="M704" s="46"/>
      <c r="O704" s="46"/>
    </row>
    <row r="705" spans="9:15" ht="13.2">
      <c r="I705" s="46"/>
      <c r="K705" s="46"/>
      <c r="M705" s="46"/>
      <c r="O705" s="46"/>
    </row>
    <row r="706" spans="9:15" ht="13.2">
      <c r="I706" s="46"/>
      <c r="K706" s="46"/>
      <c r="M706" s="46"/>
      <c r="O706" s="46"/>
    </row>
    <row r="707" spans="9:15" ht="13.2">
      <c r="I707" s="46"/>
      <c r="K707" s="46"/>
      <c r="M707" s="46"/>
      <c r="O707" s="46"/>
    </row>
    <row r="708" spans="9:15" ht="13.2">
      <c r="I708" s="46"/>
      <c r="K708" s="46"/>
      <c r="M708" s="46"/>
      <c r="O708" s="46"/>
    </row>
    <row r="709" spans="9:15" ht="13.2">
      <c r="I709" s="46"/>
      <c r="K709" s="46"/>
      <c r="M709" s="46"/>
      <c r="O709" s="46"/>
    </row>
    <row r="710" spans="9:15" ht="13.2">
      <c r="I710" s="46"/>
      <c r="K710" s="46"/>
      <c r="M710" s="46"/>
      <c r="O710" s="46"/>
    </row>
    <row r="711" spans="9:15" ht="13.2">
      <c r="I711" s="46"/>
      <c r="K711" s="46"/>
      <c r="M711" s="46"/>
      <c r="O711" s="46"/>
    </row>
    <row r="712" spans="9:15" ht="13.2">
      <c r="I712" s="46"/>
      <c r="K712" s="46"/>
      <c r="M712" s="46"/>
      <c r="O712" s="46"/>
    </row>
    <row r="713" spans="9:15" ht="13.2">
      <c r="I713" s="46"/>
      <c r="K713" s="46"/>
      <c r="M713" s="46"/>
      <c r="O713" s="46"/>
    </row>
    <row r="714" spans="9:15" ht="13.2">
      <c r="I714" s="46"/>
      <c r="K714" s="46"/>
      <c r="M714" s="46"/>
      <c r="O714" s="46"/>
    </row>
    <row r="715" spans="9:15" ht="13.2">
      <c r="I715" s="46"/>
      <c r="K715" s="46"/>
      <c r="M715" s="46"/>
      <c r="O715" s="46"/>
    </row>
    <row r="716" spans="9:15" ht="13.2">
      <c r="I716" s="46"/>
      <c r="K716" s="46"/>
      <c r="M716" s="46"/>
      <c r="O716" s="46"/>
    </row>
    <row r="717" spans="9:15" ht="13.2">
      <c r="I717" s="46"/>
      <c r="K717" s="46"/>
      <c r="M717" s="46"/>
      <c r="O717" s="46"/>
    </row>
    <row r="718" spans="9:15" ht="13.2">
      <c r="I718" s="46"/>
      <c r="K718" s="46"/>
      <c r="M718" s="46"/>
      <c r="O718" s="46"/>
    </row>
    <row r="719" spans="9:15" ht="13.2">
      <c r="I719" s="46"/>
      <c r="K719" s="46"/>
      <c r="M719" s="46"/>
      <c r="O719" s="46"/>
    </row>
    <row r="720" spans="9:15" ht="13.2">
      <c r="I720" s="46"/>
      <c r="K720" s="46"/>
      <c r="M720" s="46"/>
      <c r="O720" s="46"/>
    </row>
    <row r="721" spans="9:15" ht="13.2">
      <c r="I721" s="46"/>
      <c r="K721" s="46"/>
      <c r="M721" s="46"/>
      <c r="O721" s="46"/>
    </row>
    <row r="722" spans="9:15" ht="13.2">
      <c r="I722" s="46"/>
      <c r="K722" s="46"/>
      <c r="M722" s="46"/>
      <c r="O722" s="46"/>
    </row>
    <row r="723" spans="9:15" ht="13.2">
      <c r="I723" s="46"/>
      <c r="K723" s="46"/>
      <c r="M723" s="46"/>
      <c r="O723" s="46"/>
    </row>
    <row r="724" spans="9:15" ht="13.2">
      <c r="I724" s="46"/>
      <c r="K724" s="46"/>
      <c r="M724" s="46"/>
      <c r="O724" s="46"/>
    </row>
    <row r="725" spans="9:15" ht="13.2">
      <c r="I725" s="46"/>
      <c r="K725" s="46"/>
      <c r="M725" s="46"/>
      <c r="O725" s="46"/>
    </row>
    <row r="726" spans="9:15" ht="13.2">
      <c r="I726" s="46"/>
      <c r="K726" s="46"/>
      <c r="M726" s="46"/>
      <c r="O726" s="46"/>
    </row>
    <row r="727" spans="9:15" ht="13.2">
      <c r="I727" s="46"/>
      <c r="K727" s="46"/>
      <c r="M727" s="46"/>
      <c r="O727" s="46"/>
    </row>
    <row r="728" spans="9:15" ht="13.2">
      <c r="I728" s="46"/>
      <c r="K728" s="46"/>
      <c r="M728" s="46"/>
      <c r="O728" s="46"/>
    </row>
    <row r="729" spans="9:15" ht="13.2">
      <c r="I729" s="46"/>
      <c r="K729" s="46"/>
      <c r="M729" s="46"/>
      <c r="O729" s="46"/>
    </row>
    <row r="730" spans="9:15" ht="13.2">
      <c r="I730" s="46"/>
      <c r="K730" s="46"/>
      <c r="M730" s="46"/>
      <c r="O730" s="46"/>
    </row>
    <row r="731" spans="9:15" ht="13.2">
      <c r="I731" s="46"/>
      <c r="K731" s="46"/>
      <c r="M731" s="46"/>
      <c r="O731" s="46"/>
    </row>
    <row r="732" spans="9:15" ht="13.2">
      <c r="I732" s="46"/>
      <c r="K732" s="46"/>
      <c r="M732" s="46"/>
      <c r="O732" s="46"/>
    </row>
    <row r="733" spans="9:15" ht="13.2">
      <c r="I733" s="46"/>
      <c r="K733" s="46"/>
      <c r="M733" s="46"/>
      <c r="O733" s="46"/>
    </row>
    <row r="734" spans="9:15" ht="13.2">
      <c r="I734" s="46"/>
      <c r="K734" s="46"/>
      <c r="M734" s="46"/>
      <c r="O734" s="46"/>
    </row>
    <row r="735" spans="9:15" ht="13.2">
      <c r="I735" s="46"/>
      <c r="K735" s="46"/>
      <c r="M735" s="46"/>
      <c r="O735" s="46"/>
    </row>
    <row r="736" spans="9:15" ht="13.2">
      <c r="I736" s="46"/>
      <c r="K736" s="46"/>
      <c r="M736" s="46"/>
      <c r="O736" s="46"/>
    </row>
    <row r="737" spans="9:15" ht="13.2">
      <c r="I737" s="46"/>
      <c r="K737" s="46"/>
      <c r="M737" s="46"/>
      <c r="O737" s="46"/>
    </row>
    <row r="738" spans="9:15" ht="13.2">
      <c r="I738" s="46"/>
      <c r="K738" s="46"/>
      <c r="M738" s="46"/>
      <c r="O738" s="46"/>
    </row>
    <row r="739" spans="9:15" ht="13.2">
      <c r="I739" s="46"/>
      <c r="K739" s="46"/>
      <c r="M739" s="46"/>
      <c r="O739" s="46"/>
    </row>
    <row r="740" spans="9:15" ht="13.2">
      <c r="I740" s="46"/>
      <c r="K740" s="46"/>
      <c r="M740" s="46"/>
      <c r="O740" s="46"/>
    </row>
    <row r="741" spans="9:15" ht="13.2">
      <c r="I741" s="46"/>
      <c r="K741" s="46"/>
      <c r="M741" s="46"/>
      <c r="O741" s="46"/>
    </row>
    <row r="742" spans="9:15" ht="13.2">
      <c r="I742" s="46"/>
      <c r="K742" s="46"/>
      <c r="M742" s="46"/>
      <c r="O742" s="46"/>
    </row>
    <row r="743" spans="9:15" ht="13.2">
      <c r="I743" s="46"/>
      <c r="K743" s="46"/>
      <c r="M743" s="46"/>
      <c r="O743" s="46"/>
    </row>
    <row r="744" spans="9:15" ht="13.2">
      <c r="I744" s="46"/>
      <c r="K744" s="46"/>
      <c r="M744" s="46"/>
      <c r="O744" s="46"/>
    </row>
    <row r="745" spans="9:15" ht="13.2">
      <c r="I745" s="46"/>
      <c r="K745" s="46"/>
      <c r="M745" s="46"/>
      <c r="O745" s="46"/>
    </row>
    <row r="746" spans="9:15" ht="13.2">
      <c r="I746" s="46"/>
      <c r="K746" s="46"/>
      <c r="M746" s="46"/>
      <c r="O746" s="46"/>
    </row>
    <row r="747" spans="9:15" ht="13.2">
      <c r="I747" s="46"/>
      <c r="K747" s="46"/>
      <c r="M747" s="46"/>
      <c r="O747" s="46"/>
    </row>
    <row r="748" spans="9:15" ht="13.2">
      <c r="I748" s="46"/>
      <c r="K748" s="46"/>
      <c r="M748" s="46"/>
      <c r="O748" s="46"/>
    </row>
    <row r="749" spans="9:15" ht="13.2">
      <c r="I749" s="46"/>
      <c r="K749" s="46"/>
      <c r="M749" s="46"/>
      <c r="O749" s="46"/>
    </row>
    <row r="750" spans="9:15" ht="13.2">
      <c r="I750" s="46"/>
      <c r="K750" s="46"/>
      <c r="M750" s="46"/>
      <c r="O750" s="46"/>
    </row>
    <row r="751" spans="9:15" ht="13.2">
      <c r="I751" s="46"/>
      <c r="K751" s="46"/>
      <c r="M751" s="46"/>
      <c r="O751" s="46"/>
    </row>
    <row r="752" spans="9:15" ht="13.2">
      <c r="I752" s="46"/>
      <c r="K752" s="46"/>
      <c r="M752" s="46"/>
      <c r="O752" s="46"/>
    </row>
    <row r="753" spans="9:15" ht="13.2">
      <c r="I753" s="46"/>
      <c r="K753" s="46"/>
      <c r="M753" s="46"/>
      <c r="O753" s="46"/>
    </row>
    <row r="754" spans="9:15" ht="13.2">
      <c r="I754" s="46"/>
      <c r="K754" s="46"/>
      <c r="M754" s="46"/>
      <c r="O754" s="46"/>
    </row>
    <row r="755" spans="9:15" ht="13.2">
      <c r="I755" s="46"/>
      <c r="K755" s="46"/>
      <c r="M755" s="46"/>
      <c r="O755" s="46"/>
    </row>
    <row r="756" spans="9:15" ht="13.2">
      <c r="I756" s="46"/>
      <c r="K756" s="46"/>
      <c r="M756" s="46"/>
      <c r="O756" s="46"/>
    </row>
    <row r="757" spans="9:15" ht="13.2">
      <c r="I757" s="46"/>
      <c r="K757" s="46"/>
      <c r="M757" s="46"/>
      <c r="O757" s="46"/>
    </row>
    <row r="758" spans="9:15" ht="13.2">
      <c r="I758" s="46"/>
      <c r="K758" s="46"/>
      <c r="M758" s="46"/>
      <c r="O758" s="46"/>
    </row>
    <row r="759" spans="9:15" ht="13.2">
      <c r="I759" s="46"/>
      <c r="K759" s="46"/>
      <c r="M759" s="46"/>
      <c r="O759" s="46"/>
    </row>
    <row r="760" spans="9:15" ht="13.2">
      <c r="I760" s="46"/>
      <c r="K760" s="46"/>
      <c r="M760" s="46"/>
      <c r="O760" s="46"/>
    </row>
    <row r="761" spans="9:15" ht="13.2">
      <c r="I761" s="46"/>
      <c r="K761" s="46"/>
      <c r="M761" s="46"/>
      <c r="O761" s="46"/>
    </row>
    <row r="762" spans="9:15" ht="13.2">
      <c r="I762" s="46"/>
      <c r="K762" s="46"/>
      <c r="M762" s="46"/>
      <c r="O762" s="46"/>
    </row>
    <row r="763" spans="9:15" ht="13.2">
      <c r="I763" s="46"/>
      <c r="K763" s="46"/>
      <c r="M763" s="46"/>
      <c r="O763" s="46"/>
    </row>
    <row r="764" spans="9:15" ht="13.2">
      <c r="I764" s="46"/>
      <c r="K764" s="46"/>
      <c r="M764" s="46"/>
      <c r="O764" s="46"/>
    </row>
    <row r="765" spans="9:15" ht="13.2">
      <c r="I765" s="46"/>
      <c r="K765" s="46"/>
      <c r="M765" s="46"/>
      <c r="O765" s="46"/>
    </row>
    <row r="766" spans="9:15" ht="13.2">
      <c r="I766" s="46"/>
      <c r="K766" s="46"/>
      <c r="M766" s="46"/>
      <c r="O766" s="46"/>
    </row>
    <row r="767" spans="9:15" ht="13.2">
      <c r="I767" s="46"/>
      <c r="K767" s="46"/>
      <c r="M767" s="46"/>
      <c r="O767" s="46"/>
    </row>
    <row r="768" spans="9:15" ht="13.2">
      <c r="I768" s="46"/>
      <c r="K768" s="46"/>
      <c r="M768" s="46"/>
      <c r="O768" s="46"/>
    </row>
    <row r="769" spans="9:15" ht="13.2">
      <c r="I769" s="46"/>
      <c r="K769" s="46"/>
      <c r="M769" s="46"/>
      <c r="O769" s="46"/>
    </row>
    <row r="770" spans="9:15" ht="13.2">
      <c r="I770" s="46"/>
      <c r="K770" s="46"/>
      <c r="M770" s="46"/>
      <c r="O770" s="46"/>
    </row>
    <row r="771" spans="9:15" ht="13.2">
      <c r="I771" s="46"/>
      <c r="K771" s="46"/>
      <c r="M771" s="46"/>
      <c r="O771" s="46"/>
    </row>
    <row r="772" spans="9:15" ht="13.2">
      <c r="I772" s="46"/>
      <c r="K772" s="46"/>
      <c r="M772" s="46"/>
      <c r="O772" s="46"/>
    </row>
    <row r="773" spans="9:15" ht="13.2">
      <c r="I773" s="46"/>
      <c r="K773" s="46"/>
      <c r="M773" s="46"/>
      <c r="O773" s="46"/>
    </row>
    <row r="774" spans="9:15" ht="13.2">
      <c r="I774" s="46"/>
      <c r="K774" s="46"/>
      <c r="M774" s="46"/>
      <c r="O774" s="46"/>
    </row>
    <row r="775" spans="9:15" ht="13.2">
      <c r="I775" s="46"/>
      <c r="K775" s="46"/>
      <c r="M775" s="46"/>
      <c r="O775" s="46"/>
    </row>
    <row r="776" spans="9:15" ht="13.2">
      <c r="I776" s="46"/>
      <c r="K776" s="46"/>
      <c r="M776" s="46"/>
      <c r="O776" s="46"/>
    </row>
    <row r="777" spans="9:15" ht="13.2">
      <c r="I777" s="46"/>
      <c r="K777" s="46"/>
      <c r="M777" s="46"/>
      <c r="O777" s="46"/>
    </row>
    <row r="778" spans="9:15" ht="13.2">
      <c r="I778" s="46"/>
      <c r="K778" s="46"/>
      <c r="M778" s="46"/>
      <c r="O778" s="46"/>
    </row>
    <row r="779" spans="9:15" ht="13.2">
      <c r="I779" s="46"/>
      <c r="K779" s="46"/>
      <c r="M779" s="46"/>
      <c r="O779" s="46"/>
    </row>
    <row r="780" spans="9:15" ht="13.2">
      <c r="I780" s="46"/>
      <c r="K780" s="46"/>
      <c r="M780" s="46"/>
      <c r="O780" s="46"/>
    </row>
    <row r="781" spans="9:15" ht="13.2">
      <c r="I781" s="46"/>
      <c r="K781" s="46"/>
      <c r="M781" s="46"/>
      <c r="O781" s="46"/>
    </row>
    <row r="782" spans="9:15" ht="13.2">
      <c r="I782" s="46"/>
      <c r="K782" s="46"/>
      <c r="M782" s="46"/>
      <c r="O782" s="46"/>
    </row>
    <row r="783" spans="9:15" ht="13.2">
      <c r="I783" s="46"/>
      <c r="K783" s="46"/>
      <c r="M783" s="46"/>
      <c r="O783" s="46"/>
    </row>
    <row r="784" spans="9:15" ht="13.2">
      <c r="I784" s="46"/>
      <c r="K784" s="46"/>
      <c r="M784" s="46"/>
      <c r="O784" s="46"/>
    </row>
    <row r="785" spans="9:15" ht="13.2">
      <c r="I785" s="46"/>
      <c r="K785" s="46"/>
      <c r="M785" s="46"/>
      <c r="O785" s="46"/>
    </row>
    <row r="786" spans="9:15" ht="13.2">
      <c r="I786" s="46"/>
      <c r="K786" s="46"/>
      <c r="M786" s="46"/>
      <c r="O786" s="46"/>
    </row>
    <row r="787" spans="9:15" ht="13.2">
      <c r="I787" s="46"/>
      <c r="K787" s="46"/>
      <c r="M787" s="46"/>
      <c r="O787" s="46"/>
    </row>
    <row r="788" spans="9:15" ht="13.2">
      <c r="I788" s="46"/>
      <c r="K788" s="46"/>
      <c r="M788" s="46"/>
      <c r="O788" s="46"/>
    </row>
    <row r="789" spans="9:15" ht="13.2">
      <c r="I789" s="46"/>
      <c r="K789" s="46"/>
      <c r="M789" s="46"/>
      <c r="O789" s="46"/>
    </row>
    <row r="790" spans="9:15" ht="13.2">
      <c r="I790" s="46"/>
      <c r="K790" s="46"/>
      <c r="M790" s="46"/>
      <c r="O790" s="46"/>
    </row>
    <row r="791" spans="9:15" ht="13.2">
      <c r="I791" s="46"/>
      <c r="K791" s="46"/>
      <c r="M791" s="46"/>
      <c r="O791" s="46"/>
    </row>
    <row r="792" spans="9:15" ht="13.2">
      <c r="I792" s="46"/>
      <c r="K792" s="46"/>
      <c r="M792" s="46"/>
      <c r="O792" s="46"/>
    </row>
    <row r="793" spans="9:15" ht="13.2">
      <c r="I793" s="46"/>
      <c r="K793" s="46"/>
      <c r="M793" s="46"/>
      <c r="O793" s="46"/>
    </row>
    <row r="794" spans="9:15" ht="13.2">
      <c r="I794" s="46"/>
      <c r="K794" s="46"/>
      <c r="M794" s="46"/>
      <c r="O794" s="46"/>
    </row>
    <row r="795" spans="9:15" ht="13.2">
      <c r="I795" s="46"/>
      <c r="K795" s="46"/>
      <c r="M795" s="46"/>
      <c r="O795" s="46"/>
    </row>
    <row r="796" spans="9:15" ht="13.2">
      <c r="I796" s="46"/>
      <c r="K796" s="46"/>
      <c r="M796" s="46"/>
      <c r="O796" s="46"/>
    </row>
    <row r="797" spans="9:15" ht="13.2">
      <c r="I797" s="46"/>
      <c r="K797" s="46"/>
      <c r="M797" s="46"/>
      <c r="O797" s="46"/>
    </row>
    <row r="798" spans="9:15" ht="13.2">
      <c r="I798" s="46"/>
      <c r="K798" s="46"/>
      <c r="M798" s="46"/>
      <c r="O798" s="46"/>
    </row>
    <row r="799" spans="9:15" ht="13.2">
      <c r="I799" s="46"/>
      <c r="K799" s="46"/>
      <c r="M799" s="46"/>
      <c r="O799" s="46"/>
    </row>
    <row r="800" spans="9:15" ht="13.2">
      <c r="I800" s="46"/>
      <c r="K800" s="46"/>
      <c r="M800" s="46"/>
      <c r="O800" s="46"/>
    </row>
    <row r="801" spans="9:15" ht="13.2">
      <c r="I801" s="46"/>
      <c r="K801" s="46"/>
      <c r="M801" s="46"/>
      <c r="O801" s="46"/>
    </row>
    <row r="802" spans="9:15" ht="13.2">
      <c r="I802" s="46"/>
      <c r="K802" s="46"/>
      <c r="M802" s="46"/>
      <c r="O802" s="46"/>
    </row>
    <row r="803" spans="9:15" ht="13.2">
      <c r="I803" s="46"/>
      <c r="K803" s="46"/>
      <c r="M803" s="46"/>
      <c r="O803" s="46"/>
    </row>
    <row r="804" spans="9:15" ht="13.2">
      <c r="I804" s="46"/>
      <c r="K804" s="46"/>
      <c r="M804" s="46"/>
      <c r="O804" s="46"/>
    </row>
    <row r="805" spans="9:15" ht="13.2">
      <c r="I805" s="46"/>
      <c r="K805" s="46"/>
      <c r="M805" s="46"/>
      <c r="O805" s="46"/>
    </row>
    <row r="806" spans="9:15" ht="13.2">
      <c r="I806" s="46"/>
      <c r="K806" s="46"/>
      <c r="M806" s="46"/>
      <c r="O806" s="46"/>
    </row>
    <row r="807" spans="9:15" ht="13.2">
      <c r="I807" s="46"/>
      <c r="K807" s="46"/>
      <c r="M807" s="46"/>
      <c r="O807" s="46"/>
    </row>
    <row r="808" spans="9:15" ht="13.2">
      <c r="I808" s="46"/>
      <c r="K808" s="46"/>
      <c r="M808" s="46"/>
      <c r="O808" s="46"/>
    </row>
    <row r="809" spans="9:15" ht="13.2">
      <c r="I809" s="46"/>
      <c r="K809" s="46"/>
      <c r="M809" s="46"/>
      <c r="O809" s="46"/>
    </row>
    <row r="810" spans="9:15" ht="13.2">
      <c r="I810" s="46"/>
      <c r="K810" s="46"/>
      <c r="M810" s="46"/>
      <c r="O810" s="46"/>
    </row>
    <row r="811" spans="9:15" ht="13.2">
      <c r="I811" s="46"/>
      <c r="K811" s="46"/>
      <c r="M811" s="46"/>
      <c r="O811" s="46"/>
    </row>
    <row r="812" spans="9:15" ht="13.2">
      <c r="I812" s="46"/>
      <c r="K812" s="46"/>
      <c r="M812" s="46"/>
      <c r="O812" s="46"/>
    </row>
    <row r="813" spans="9:15" ht="13.2">
      <c r="I813" s="46"/>
      <c r="K813" s="46"/>
      <c r="M813" s="46"/>
      <c r="O813" s="46"/>
    </row>
    <row r="814" spans="9:15" ht="13.2">
      <c r="I814" s="46"/>
      <c r="K814" s="46"/>
      <c r="M814" s="46"/>
      <c r="O814" s="46"/>
    </row>
    <row r="815" spans="9:15" ht="13.2">
      <c r="I815" s="46"/>
      <c r="K815" s="46"/>
      <c r="M815" s="46"/>
      <c r="O815" s="46"/>
    </row>
    <row r="816" spans="9:15" ht="13.2">
      <c r="I816" s="46"/>
      <c r="K816" s="46"/>
      <c r="M816" s="46"/>
      <c r="O816" s="46"/>
    </row>
    <row r="817" spans="9:15" ht="13.2">
      <c r="I817" s="46"/>
      <c r="K817" s="46"/>
      <c r="M817" s="46"/>
      <c r="O817" s="46"/>
    </row>
    <row r="818" spans="9:15" ht="13.2">
      <c r="I818" s="46"/>
      <c r="K818" s="46"/>
      <c r="M818" s="46"/>
      <c r="O818" s="46"/>
    </row>
    <row r="819" spans="9:15" ht="13.2">
      <c r="I819" s="46"/>
      <c r="K819" s="46"/>
      <c r="M819" s="46"/>
      <c r="O819" s="46"/>
    </row>
    <row r="820" spans="9:15" ht="13.2">
      <c r="I820" s="46"/>
      <c r="K820" s="46"/>
      <c r="M820" s="46"/>
      <c r="O820" s="46"/>
    </row>
    <row r="821" spans="9:15" ht="13.2">
      <c r="I821" s="46"/>
      <c r="K821" s="46"/>
      <c r="M821" s="46"/>
      <c r="O821" s="46"/>
    </row>
    <row r="822" spans="9:15" ht="13.2">
      <c r="I822" s="46"/>
      <c r="K822" s="46"/>
      <c r="M822" s="46"/>
      <c r="O822" s="46"/>
    </row>
    <row r="823" spans="9:15" ht="13.2">
      <c r="I823" s="46"/>
      <c r="K823" s="46"/>
      <c r="M823" s="46"/>
      <c r="O823" s="46"/>
    </row>
    <row r="824" spans="9:15" ht="13.2">
      <c r="I824" s="46"/>
      <c r="K824" s="46"/>
      <c r="M824" s="46"/>
      <c r="O824" s="46"/>
    </row>
    <row r="825" spans="9:15" ht="13.2">
      <c r="I825" s="46"/>
      <c r="K825" s="46"/>
      <c r="M825" s="46"/>
      <c r="O825" s="46"/>
    </row>
    <row r="826" spans="9:15" ht="13.2">
      <c r="I826" s="46"/>
      <c r="K826" s="46"/>
      <c r="M826" s="46"/>
      <c r="O826" s="46"/>
    </row>
    <row r="827" spans="9:15" ht="13.2">
      <c r="I827" s="46"/>
      <c r="K827" s="46"/>
      <c r="M827" s="46"/>
      <c r="O827" s="46"/>
    </row>
    <row r="828" spans="9:15" ht="13.2">
      <c r="I828" s="46"/>
      <c r="K828" s="46"/>
      <c r="M828" s="46"/>
      <c r="O828" s="46"/>
    </row>
    <row r="829" spans="9:15" ht="13.2">
      <c r="I829" s="46"/>
      <c r="K829" s="46"/>
      <c r="M829" s="46"/>
      <c r="O829" s="46"/>
    </row>
    <row r="830" spans="9:15" ht="13.2">
      <c r="I830" s="46"/>
      <c r="K830" s="46"/>
      <c r="M830" s="46"/>
      <c r="O830" s="46"/>
    </row>
    <row r="831" spans="9:15" ht="13.2">
      <c r="I831" s="46"/>
      <c r="K831" s="46"/>
      <c r="M831" s="46"/>
      <c r="O831" s="46"/>
    </row>
    <row r="832" spans="9:15" ht="13.2">
      <c r="I832" s="46"/>
      <c r="K832" s="46"/>
      <c r="M832" s="46"/>
      <c r="O832" s="46"/>
    </row>
    <row r="833" spans="9:15" ht="13.2">
      <c r="I833" s="46"/>
      <c r="K833" s="46"/>
      <c r="M833" s="46"/>
      <c r="O833" s="46"/>
    </row>
    <row r="834" spans="9:15" ht="13.2">
      <c r="I834" s="46"/>
      <c r="K834" s="46"/>
      <c r="M834" s="46"/>
      <c r="O834" s="46"/>
    </row>
    <row r="835" spans="9:15" ht="13.2">
      <c r="I835" s="46"/>
      <c r="K835" s="46"/>
      <c r="M835" s="46"/>
      <c r="O835" s="46"/>
    </row>
    <row r="836" spans="9:15" ht="13.2">
      <c r="I836" s="46"/>
      <c r="K836" s="46"/>
      <c r="M836" s="46"/>
      <c r="O836" s="46"/>
    </row>
    <row r="837" spans="9:15" ht="13.2">
      <c r="I837" s="46"/>
      <c r="K837" s="46"/>
      <c r="M837" s="46"/>
      <c r="O837" s="46"/>
    </row>
    <row r="838" spans="9:15" ht="13.2">
      <c r="I838" s="46"/>
      <c r="K838" s="46"/>
      <c r="M838" s="46"/>
      <c r="O838" s="46"/>
    </row>
    <row r="839" spans="9:15" ht="13.2">
      <c r="I839" s="46"/>
      <c r="K839" s="46"/>
      <c r="M839" s="46"/>
      <c r="O839" s="46"/>
    </row>
    <row r="840" spans="9:15" ht="13.2">
      <c r="I840" s="46"/>
      <c r="K840" s="46"/>
      <c r="M840" s="46"/>
      <c r="O840" s="46"/>
    </row>
    <row r="841" spans="9:15" ht="13.2">
      <c r="I841" s="46"/>
      <c r="K841" s="46"/>
      <c r="M841" s="46"/>
      <c r="O841" s="46"/>
    </row>
    <row r="842" spans="9:15" ht="13.2">
      <c r="I842" s="46"/>
      <c r="K842" s="46"/>
      <c r="M842" s="46"/>
      <c r="O842" s="46"/>
    </row>
    <row r="843" spans="9:15" ht="13.2">
      <c r="I843" s="46"/>
      <c r="K843" s="46"/>
      <c r="M843" s="46"/>
      <c r="O843" s="46"/>
    </row>
    <row r="844" spans="9:15" ht="13.2">
      <c r="I844" s="46"/>
      <c r="K844" s="46"/>
      <c r="M844" s="46"/>
      <c r="O844" s="46"/>
    </row>
    <row r="845" spans="9:15" ht="13.2">
      <c r="I845" s="46"/>
      <c r="K845" s="46"/>
      <c r="M845" s="46"/>
      <c r="O845" s="46"/>
    </row>
    <row r="846" spans="9:15" ht="13.2">
      <c r="I846" s="46"/>
      <c r="K846" s="46"/>
      <c r="M846" s="46"/>
      <c r="O846" s="46"/>
    </row>
    <row r="847" spans="9:15" ht="13.2">
      <c r="I847" s="46"/>
      <c r="K847" s="46"/>
      <c r="M847" s="46"/>
      <c r="O847" s="46"/>
    </row>
    <row r="848" spans="9:15" ht="13.2">
      <c r="I848" s="46"/>
      <c r="K848" s="46"/>
      <c r="M848" s="46"/>
      <c r="O848" s="46"/>
    </row>
    <row r="849" spans="9:15" ht="13.2">
      <c r="I849" s="46"/>
      <c r="K849" s="46"/>
      <c r="M849" s="46"/>
      <c r="O849" s="46"/>
    </row>
    <row r="850" spans="9:15" ht="13.2">
      <c r="I850" s="46"/>
      <c r="K850" s="46"/>
      <c r="M850" s="46"/>
      <c r="O850" s="46"/>
    </row>
    <row r="851" spans="9:15" ht="13.2">
      <c r="I851" s="46"/>
      <c r="K851" s="46"/>
      <c r="M851" s="46"/>
      <c r="O851" s="46"/>
    </row>
    <row r="852" spans="9:15" ht="13.2">
      <c r="I852" s="46"/>
      <c r="K852" s="46"/>
      <c r="M852" s="46"/>
      <c r="O852" s="46"/>
    </row>
    <row r="853" spans="9:15" ht="13.2">
      <c r="I853" s="46"/>
      <c r="K853" s="46"/>
      <c r="M853" s="46"/>
      <c r="O853" s="46"/>
    </row>
    <row r="854" spans="9:15" ht="13.2">
      <c r="I854" s="46"/>
      <c r="K854" s="46"/>
      <c r="M854" s="46"/>
      <c r="O854" s="46"/>
    </row>
    <row r="855" spans="9:15" ht="13.2">
      <c r="I855" s="46"/>
      <c r="K855" s="46"/>
      <c r="M855" s="46"/>
      <c r="O855" s="46"/>
    </row>
    <row r="856" spans="9:15" ht="13.2">
      <c r="I856" s="46"/>
      <c r="K856" s="46"/>
      <c r="M856" s="46"/>
      <c r="O856" s="46"/>
    </row>
    <row r="857" spans="9:15" ht="13.2">
      <c r="I857" s="46"/>
      <c r="K857" s="46"/>
      <c r="M857" s="46"/>
      <c r="O857" s="46"/>
    </row>
    <row r="858" spans="9:15" ht="13.2">
      <c r="I858" s="46"/>
      <c r="K858" s="46"/>
      <c r="M858" s="46"/>
      <c r="O858" s="46"/>
    </row>
    <row r="859" spans="9:15" ht="13.2">
      <c r="I859" s="46"/>
      <c r="K859" s="46"/>
      <c r="M859" s="46"/>
      <c r="O859" s="46"/>
    </row>
    <row r="860" spans="9:15" ht="13.2">
      <c r="I860" s="46"/>
      <c r="K860" s="46"/>
      <c r="M860" s="46"/>
      <c r="O860" s="46"/>
    </row>
    <row r="861" spans="9:15" ht="13.2">
      <c r="I861" s="46"/>
      <c r="K861" s="46"/>
      <c r="M861" s="46"/>
      <c r="O861" s="46"/>
    </row>
    <row r="862" spans="9:15" ht="13.2">
      <c r="I862" s="46"/>
      <c r="K862" s="46"/>
      <c r="M862" s="46"/>
      <c r="O862" s="46"/>
    </row>
    <row r="863" spans="9:15" ht="13.2">
      <c r="I863" s="46"/>
      <c r="K863" s="46"/>
      <c r="M863" s="46"/>
      <c r="O863" s="46"/>
    </row>
    <row r="864" spans="9:15" ht="13.2">
      <c r="I864" s="46"/>
      <c r="K864" s="46"/>
      <c r="M864" s="46"/>
      <c r="O864" s="46"/>
    </row>
    <row r="865" spans="9:15" ht="13.2">
      <c r="I865" s="46"/>
      <c r="K865" s="46"/>
      <c r="M865" s="46"/>
      <c r="O865" s="46"/>
    </row>
    <row r="866" spans="9:15" ht="13.2">
      <c r="I866" s="46"/>
      <c r="K866" s="46"/>
      <c r="M866" s="46"/>
      <c r="O866" s="46"/>
    </row>
    <row r="867" spans="9:15" ht="13.2">
      <c r="I867" s="46"/>
      <c r="K867" s="46"/>
      <c r="M867" s="46"/>
      <c r="O867" s="46"/>
    </row>
    <row r="868" spans="9:15" ht="13.2">
      <c r="I868" s="46"/>
      <c r="K868" s="46"/>
      <c r="M868" s="46"/>
      <c r="O868" s="46"/>
    </row>
    <row r="869" spans="9:15" ht="13.2">
      <c r="I869" s="46"/>
      <c r="K869" s="46"/>
      <c r="M869" s="46"/>
      <c r="O869" s="46"/>
    </row>
    <row r="870" spans="9:15" ht="13.2">
      <c r="I870" s="46"/>
      <c r="K870" s="46"/>
      <c r="M870" s="46"/>
      <c r="O870" s="46"/>
    </row>
    <row r="871" spans="9:15" ht="13.2">
      <c r="I871" s="46"/>
      <c r="K871" s="46"/>
      <c r="M871" s="46"/>
      <c r="O871" s="46"/>
    </row>
    <row r="872" spans="9:15" ht="13.2">
      <c r="I872" s="46"/>
      <c r="K872" s="46"/>
      <c r="M872" s="46"/>
      <c r="O872" s="46"/>
    </row>
    <row r="873" spans="9:15" ht="13.2">
      <c r="I873" s="46"/>
      <c r="K873" s="46"/>
      <c r="M873" s="46"/>
      <c r="O873" s="46"/>
    </row>
    <row r="874" spans="9:15" ht="13.2">
      <c r="I874" s="46"/>
      <c r="K874" s="46"/>
      <c r="M874" s="46"/>
      <c r="O874" s="46"/>
    </row>
    <row r="875" spans="9:15" ht="13.2">
      <c r="I875" s="46"/>
      <c r="K875" s="46"/>
      <c r="M875" s="46"/>
      <c r="O875" s="46"/>
    </row>
    <row r="876" spans="9:15" ht="13.2">
      <c r="I876" s="46"/>
      <c r="K876" s="46"/>
      <c r="M876" s="46"/>
      <c r="O876" s="46"/>
    </row>
    <row r="877" spans="9:15" ht="13.2">
      <c r="I877" s="46"/>
      <c r="K877" s="46"/>
      <c r="M877" s="46"/>
      <c r="O877" s="46"/>
    </row>
    <row r="878" spans="9:15" ht="13.2">
      <c r="I878" s="46"/>
      <c r="K878" s="46"/>
      <c r="M878" s="46"/>
      <c r="O878" s="46"/>
    </row>
    <row r="879" spans="9:15" ht="13.2">
      <c r="I879" s="46"/>
      <c r="K879" s="46"/>
      <c r="M879" s="46"/>
      <c r="O879" s="46"/>
    </row>
    <row r="880" spans="9:15" ht="13.2">
      <c r="I880" s="46"/>
      <c r="K880" s="46"/>
      <c r="M880" s="46"/>
      <c r="O880" s="46"/>
    </row>
    <row r="881" spans="9:15" ht="13.2">
      <c r="I881" s="46"/>
      <c r="K881" s="46"/>
      <c r="M881" s="46"/>
      <c r="O881" s="46"/>
    </row>
    <row r="882" spans="9:15" ht="13.2">
      <c r="I882" s="46"/>
      <c r="K882" s="46"/>
      <c r="M882" s="46"/>
      <c r="O882" s="46"/>
    </row>
    <row r="883" spans="9:15" ht="13.2">
      <c r="I883" s="46"/>
      <c r="K883" s="46"/>
      <c r="M883" s="46"/>
      <c r="O883" s="46"/>
    </row>
    <row r="884" spans="9:15" ht="13.2">
      <c r="I884" s="46"/>
      <c r="K884" s="46"/>
      <c r="M884" s="46"/>
      <c r="O884" s="46"/>
    </row>
    <row r="885" spans="9:15" ht="13.2">
      <c r="I885" s="46"/>
      <c r="K885" s="46"/>
      <c r="M885" s="46"/>
      <c r="O885" s="46"/>
    </row>
    <row r="886" spans="9:15" ht="13.2">
      <c r="I886" s="46"/>
      <c r="K886" s="46"/>
      <c r="M886" s="46"/>
      <c r="O886" s="46"/>
    </row>
    <row r="887" spans="9:15" ht="13.2">
      <c r="I887" s="46"/>
      <c r="K887" s="46"/>
      <c r="M887" s="46"/>
      <c r="O887" s="46"/>
    </row>
    <row r="888" spans="9:15" ht="13.2">
      <c r="I888" s="46"/>
      <c r="K888" s="46"/>
      <c r="M888" s="46"/>
      <c r="O888" s="46"/>
    </row>
    <row r="889" spans="9:15" ht="13.2">
      <c r="I889" s="46"/>
      <c r="K889" s="46"/>
      <c r="M889" s="46"/>
      <c r="O889" s="46"/>
    </row>
    <row r="890" spans="9:15" ht="13.2">
      <c r="I890" s="46"/>
      <c r="K890" s="46"/>
      <c r="M890" s="46"/>
      <c r="O890" s="46"/>
    </row>
    <row r="891" spans="9:15" ht="13.2">
      <c r="I891" s="46"/>
      <c r="K891" s="46"/>
      <c r="M891" s="46"/>
      <c r="O891" s="46"/>
    </row>
    <row r="892" spans="9:15" ht="13.2">
      <c r="I892" s="46"/>
      <c r="K892" s="46"/>
      <c r="M892" s="46"/>
      <c r="O892" s="46"/>
    </row>
    <row r="893" spans="9:15" ht="13.2">
      <c r="I893" s="46"/>
      <c r="K893" s="46"/>
      <c r="M893" s="46"/>
      <c r="O893" s="46"/>
    </row>
    <row r="894" spans="9:15" ht="13.2">
      <c r="I894" s="46"/>
      <c r="K894" s="46"/>
      <c r="M894" s="46"/>
      <c r="O894" s="46"/>
    </row>
    <row r="895" spans="9:15" ht="13.2">
      <c r="I895" s="46"/>
      <c r="K895" s="46"/>
      <c r="M895" s="46"/>
      <c r="O895" s="46"/>
    </row>
    <row r="896" spans="9:15" ht="13.2">
      <c r="I896" s="46"/>
      <c r="K896" s="46"/>
      <c r="M896" s="46"/>
      <c r="O896" s="46"/>
    </row>
    <row r="897" spans="9:15" ht="13.2">
      <c r="I897" s="46"/>
      <c r="K897" s="46"/>
      <c r="M897" s="46"/>
      <c r="O897" s="46"/>
    </row>
    <row r="898" spans="9:15" ht="13.2">
      <c r="I898" s="46"/>
      <c r="K898" s="46"/>
      <c r="M898" s="46"/>
      <c r="O898" s="46"/>
    </row>
    <row r="899" spans="9:15" ht="13.2">
      <c r="I899" s="46"/>
      <c r="K899" s="46"/>
      <c r="M899" s="46"/>
      <c r="O899" s="46"/>
    </row>
    <row r="900" spans="9:15" ht="13.2">
      <c r="I900" s="46"/>
      <c r="K900" s="46"/>
      <c r="M900" s="46"/>
      <c r="O900" s="46"/>
    </row>
    <row r="901" spans="9:15" ht="13.2">
      <c r="I901" s="46"/>
      <c r="K901" s="46"/>
      <c r="M901" s="46"/>
      <c r="O901" s="46"/>
    </row>
    <row r="902" spans="9:15" ht="13.2">
      <c r="I902" s="46"/>
      <c r="K902" s="46"/>
      <c r="M902" s="46"/>
      <c r="O902" s="46"/>
    </row>
    <row r="903" spans="9:15" ht="13.2">
      <c r="I903" s="46"/>
      <c r="K903" s="46"/>
      <c r="M903" s="46"/>
      <c r="O903" s="46"/>
    </row>
    <row r="904" spans="9:15" ht="13.2">
      <c r="I904" s="46"/>
      <c r="K904" s="46"/>
      <c r="M904" s="46"/>
      <c r="O904" s="46"/>
    </row>
    <row r="905" spans="9:15" ht="13.2">
      <c r="I905" s="46"/>
      <c r="K905" s="46"/>
      <c r="M905" s="46"/>
      <c r="O905" s="46"/>
    </row>
    <row r="906" spans="9:15" ht="13.2">
      <c r="I906" s="46"/>
      <c r="K906" s="46"/>
      <c r="M906" s="46"/>
      <c r="O906" s="46"/>
    </row>
    <row r="907" spans="9:15" ht="13.2">
      <c r="I907" s="46"/>
      <c r="K907" s="46"/>
      <c r="M907" s="46"/>
      <c r="O907" s="46"/>
    </row>
    <row r="908" spans="9:15" ht="13.2">
      <c r="I908" s="46"/>
      <c r="K908" s="46"/>
      <c r="M908" s="46"/>
      <c r="O908" s="46"/>
    </row>
    <row r="909" spans="9:15" ht="13.2">
      <c r="I909" s="46"/>
      <c r="K909" s="46"/>
      <c r="M909" s="46"/>
      <c r="O909" s="46"/>
    </row>
    <row r="910" spans="9:15" ht="13.2">
      <c r="I910" s="46"/>
      <c r="K910" s="46"/>
      <c r="M910" s="46"/>
      <c r="O910" s="46"/>
    </row>
    <row r="911" spans="9:15" ht="13.2">
      <c r="I911" s="46"/>
      <c r="K911" s="46"/>
      <c r="M911" s="46"/>
      <c r="O911" s="46"/>
    </row>
    <row r="912" spans="9:15" ht="13.2">
      <c r="I912" s="46"/>
      <c r="K912" s="46"/>
      <c r="M912" s="46"/>
      <c r="O912" s="46"/>
    </row>
    <row r="913" spans="9:15" ht="13.2">
      <c r="I913" s="46"/>
      <c r="K913" s="46"/>
      <c r="M913" s="46"/>
      <c r="O913" s="46"/>
    </row>
    <row r="914" spans="9:15" ht="13.2">
      <c r="I914" s="46"/>
      <c r="K914" s="46"/>
      <c r="M914" s="46"/>
      <c r="O914" s="46"/>
    </row>
    <row r="915" spans="9:15" ht="13.2">
      <c r="I915" s="46"/>
      <c r="K915" s="46"/>
      <c r="M915" s="46"/>
      <c r="O915" s="46"/>
    </row>
    <row r="916" spans="9:15" ht="13.2">
      <c r="I916" s="46"/>
      <c r="K916" s="46"/>
      <c r="M916" s="46"/>
      <c r="O916" s="46"/>
    </row>
    <row r="917" spans="9:15" ht="13.2">
      <c r="I917" s="46"/>
      <c r="K917" s="46"/>
      <c r="M917" s="46"/>
      <c r="O917" s="46"/>
    </row>
    <row r="918" spans="9:15" ht="13.2">
      <c r="I918" s="46"/>
      <c r="K918" s="46"/>
      <c r="M918" s="46"/>
      <c r="O918" s="46"/>
    </row>
    <row r="919" spans="9:15" ht="13.2">
      <c r="I919" s="46"/>
      <c r="K919" s="46"/>
      <c r="M919" s="46"/>
      <c r="O919" s="46"/>
    </row>
    <row r="920" spans="9:15" ht="13.2">
      <c r="I920" s="46"/>
      <c r="K920" s="46"/>
      <c r="M920" s="46"/>
      <c r="O920" s="46"/>
    </row>
    <row r="921" spans="9:15" ht="13.2">
      <c r="I921" s="46"/>
      <c r="K921" s="46"/>
      <c r="M921" s="46"/>
      <c r="O921" s="46"/>
    </row>
    <row r="922" spans="9:15" ht="13.2">
      <c r="I922" s="46"/>
      <c r="K922" s="46"/>
      <c r="M922" s="46"/>
      <c r="O922" s="46"/>
    </row>
    <row r="923" spans="9:15" ht="13.2">
      <c r="I923" s="46"/>
      <c r="K923" s="46"/>
      <c r="M923" s="46"/>
      <c r="O923" s="46"/>
    </row>
    <row r="924" spans="9:15" ht="13.2">
      <c r="I924" s="46"/>
      <c r="K924" s="46"/>
      <c r="M924" s="46"/>
      <c r="O924" s="46"/>
    </row>
    <row r="925" spans="9:15" ht="13.2">
      <c r="I925" s="46"/>
      <c r="K925" s="46"/>
      <c r="M925" s="46"/>
      <c r="O925" s="46"/>
    </row>
    <row r="926" spans="9:15" ht="13.2">
      <c r="I926" s="46"/>
      <c r="K926" s="46"/>
      <c r="M926" s="46"/>
      <c r="O926" s="46"/>
    </row>
    <row r="927" spans="9:15" ht="13.2">
      <c r="I927" s="46"/>
      <c r="K927" s="46"/>
      <c r="M927" s="46"/>
      <c r="O927" s="46"/>
    </row>
    <row r="928" spans="9:15" ht="13.2">
      <c r="I928" s="46"/>
      <c r="K928" s="46"/>
      <c r="M928" s="46"/>
      <c r="O928" s="46"/>
    </row>
    <row r="929" spans="9:15" ht="13.2">
      <c r="I929" s="46"/>
      <c r="K929" s="46"/>
      <c r="M929" s="46"/>
      <c r="O929" s="46"/>
    </row>
    <row r="930" spans="9:15" ht="13.2">
      <c r="I930" s="46"/>
      <c r="K930" s="46"/>
      <c r="M930" s="46"/>
      <c r="O930" s="46"/>
    </row>
    <row r="931" spans="9:15" ht="13.2">
      <c r="I931" s="46"/>
      <c r="K931" s="46"/>
      <c r="M931" s="46"/>
      <c r="O931" s="46"/>
    </row>
    <row r="932" spans="9:15" ht="13.2">
      <c r="I932" s="46"/>
      <c r="K932" s="46"/>
      <c r="M932" s="46"/>
      <c r="O932" s="46"/>
    </row>
    <row r="933" spans="9:15" ht="13.2">
      <c r="I933" s="46"/>
      <c r="K933" s="46"/>
      <c r="M933" s="46"/>
      <c r="O933" s="46"/>
    </row>
    <row r="934" spans="9:15" ht="13.2">
      <c r="I934" s="46"/>
      <c r="K934" s="46"/>
      <c r="M934" s="46"/>
      <c r="O934" s="46"/>
    </row>
    <row r="935" spans="9:15" ht="13.2">
      <c r="I935" s="46"/>
      <c r="K935" s="46"/>
      <c r="M935" s="46"/>
      <c r="O935" s="46"/>
    </row>
    <row r="936" spans="9:15" ht="13.2">
      <c r="I936" s="46"/>
      <c r="K936" s="46"/>
      <c r="M936" s="46"/>
      <c r="O936" s="46"/>
    </row>
    <row r="937" spans="9:15" ht="13.2">
      <c r="I937" s="46"/>
      <c r="K937" s="46"/>
      <c r="M937" s="46"/>
      <c r="O937" s="46"/>
    </row>
    <row r="938" spans="9:15" ht="13.2">
      <c r="I938" s="46"/>
      <c r="K938" s="46"/>
      <c r="M938" s="46"/>
      <c r="O938" s="46"/>
    </row>
    <row r="939" spans="9:15" ht="13.2">
      <c r="I939" s="46"/>
      <c r="K939" s="46"/>
      <c r="M939" s="46"/>
      <c r="O939" s="46"/>
    </row>
    <row r="940" spans="9:15" ht="13.2">
      <c r="I940" s="46"/>
      <c r="K940" s="46"/>
      <c r="M940" s="46"/>
      <c r="O940" s="46"/>
    </row>
    <row r="941" spans="9:15" ht="13.2">
      <c r="I941" s="46"/>
      <c r="K941" s="46"/>
      <c r="M941" s="46"/>
      <c r="O941" s="46"/>
    </row>
    <row r="942" spans="9:15" ht="13.2">
      <c r="I942" s="46"/>
      <c r="K942" s="46"/>
      <c r="M942" s="46"/>
      <c r="O942" s="46"/>
    </row>
    <row r="943" spans="9:15" ht="13.2">
      <c r="I943" s="46"/>
      <c r="K943" s="46"/>
      <c r="M943" s="46"/>
      <c r="O943" s="46"/>
    </row>
    <row r="944" spans="9:15" ht="13.2">
      <c r="I944" s="46"/>
      <c r="K944" s="46"/>
      <c r="M944" s="46"/>
      <c r="O944" s="46"/>
    </row>
    <row r="945" spans="9:15" ht="13.2">
      <c r="I945" s="46"/>
      <c r="K945" s="46"/>
      <c r="M945" s="46"/>
      <c r="O945" s="46"/>
    </row>
    <row r="946" spans="9:15" ht="13.2">
      <c r="I946" s="46"/>
      <c r="K946" s="46"/>
      <c r="M946" s="46"/>
      <c r="O946" s="46"/>
    </row>
    <row r="947" spans="9:15" ht="13.2">
      <c r="I947" s="46"/>
      <c r="K947" s="46"/>
      <c r="M947" s="46"/>
      <c r="O947" s="46"/>
    </row>
    <row r="948" spans="9:15" ht="13.2">
      <c r="I948" s="46"/>
      <c r="K948" s="46"/>
      <c r="M948" s="46"/>
      <c r="O948" s="46"/>
    </row>
    <row r="949" spans="9:15" ht="13.2">
      <c r="I949" s="46"/>
      <c r="K949" s="46"/>
      <c r="M949" s="46"/>
      <c r="O949" s="46"/>
    </row>
    <row r="950" spans="9:15" ht="13.2">
      <c r="I950" s="46"/>
      <c r="K950" s="46"/>
      <c r="M950" s="46"/>
      <c r="O950" s="46"/>
    </row>
    <row r="951" spans="9:15" ht="13.2">
      <c r="I951" s="46"/>
      <c r="K951" s="46"/>
      <c r="M951" s="46"/>
      <c r="O951" s="46"/>
    </row>
    <row r="952" spans="9:15" ht="13.2">
      <c r="I952" s="46"/>
      <c r="K952" s="46"/>
      <c r="M952" s="46"/>
      <c r="O952" s="46"/>
    </row>
    <row r="953" spans="9:15" ht="13.2">
      <c r="I953" s="46"/>
      <c r="K953" s="46"/>
      <c r="M953" s="46"/>
      <c r="O953" s="46"/>
    </row>
    <row r="954" spans="9:15" ht="13.2">
      <c r="I954" s="46"/>
      <c r="K954" s="46"/>
      <c r="M954" s="46"/>
      <c r="O954" s="46"/>
    </row>
    <row r="955" spans="9:15" ht="13.2">
      <c r="I955" s="46"/>
      <c r="K955" s="46"/>
      <c r="M955" s="46"/>
      <c r="O955" s="46"/>
    </row>
    <row r="956" spans="9:15" ht="13.2">
      <c r="I956" s="46"/>
      <c r="K956" s="46"/>
      <c r="M956" s="46"/>
      <c r="O956" s="46"/>
    </row>
    <row r="957" spans="9:15" ht="13.2">
      <c r="I957" s="46"/>
      <c r="K957" s="46"/>
      <c r="M957" s="46"/>
      <c r="O957" s="46"/>
    </row>
    <row r="958" spans="9:15" ht="13.2">
      <c r="I958" s="46"/>
      <c r="K958" s="46"/>
      <c r="M958" s="46"/>
      <c r="O958" s="46"/>
    </row>
    <row r="959" spans="9:15" ht="13.2">
      <c r="I959" s="46"/>
      <c r="K959" s="46"/>
      <c r="M959" s="46"/>
      <c r="O959" s="46"/>
    </row>
    <row r="960" spans="9:15" ht="13.2">
      <c r="I960" s="46"/>
      <c r="K960" s="46"/>
      <c r="M960" s="46"/>
      <c r="O960" s="46"/>
    </row>
    <row r="961" spans="9:15" ht="13.2">
      <c r="I961" s="46"/>
      <c r="K961" s="46"/>
      <c r="M961" s="46"/>
      <c r="O961" s="46"/>
    </row>
    <row r="962" spans="9:15" ht="13.2">
      <c r="I962" s="46"/>
      <c r="K962" s="46"/>
      <c r="M962" s="46"/>
      <c r="O962" s="46"/>
    </row>
    <row r="963" spans="9:15" ht="13.2">
      <c r="I963" s="46"/>
      <c r="K963" s="46"/>
      <c r="M963" s="46"/>
      <c r="O963" s="46"/>
    </row>
    <row r="964" spans="9:15" ht="13.2">
      <c r="I964" s="46"/>
      <c r="K964" s="46"/>
      <c r="M964" s="46"/>
      <c r="O964" s="46"/>
    </row>
    <row r="965" spans="9:15" ht="13.2">
      <c r="I965" s="46"/>
      <c r="K965" s="46"/>
      <c r="M965" s="46"/>
      <c r="O965" s="46"/>
    </row>
    <row r="966" spans="9:15" ht="13.2">
      <c r="I966" s="46"/>
      <c r="K966" s="46"/>
      <c r="M966" s="46"/>
      <c r="O966" s="46"/>
    </row>
    <row r="967" spans="9:15" ht="13.2">
      <c r="I967" s="46"/>
      <c r="K967" s="46"/>
      <c r="M967" s="46"/>
      <c r="O967" s="46"/>
    </row>
    <row r="968" spans="9:15" ht="13.2">
      <c r="I968" s="46"/>
      <c r="K968" s="46"/>
      <c r="M968" s="46"/>
      <c r="O968" s="46"/>
    </row>
    <row r="969" spans="9:15" ht="13.2">
      <c r="I969" s="46"/>
      <c r="K969" s="46"/>
      <c r="M969" s="46"/>
      <c r="O969" s="46"/>
    </row>
    <row r="970" spans="9:15" ht="13.2">
      <c r="I970" s="46"/>
      <c r="K970" s="46"/>
      <c r="M970" s="46"/>
      <c r="O970" s="46"/>
    </row>
    <row r="971" spans="9:15" ht="13.2">
      <c r="I971" s="46"/>
      <c r="K971" s="46"/>
      <c r="M971" s="46"/>
      <c r="O971" s="46"/>
    </row>
    <row r="972" spans="9:15" ht="13.2">
      <c r="I972" s="46"/>
      <c r="K972" s="46"/>
      <c r="M972" s="46"/>
      <c r="O972" s="46"/>
    </row>
    <row r="973" spans="9:15" ht="13.2">
      <c r="I973" s="46"/>
      <c r="K973" s="46"/>
      <c r="M973" s="46"/>
      <c r="O973" s="46"/>
    </row>
    <row r="974" spans="9:15" ht="13.2">
      <c r="I974" s="46"/>
      <c r="K974" s="46"/>
      <c r="M974" s="46"/>
      <c r="O974" s="46"/>
    </row>
    <row r="975" spans="9:15" ht="13.2">
      <c r="I975" s="46"/>
      <c r="K975" s="46"/>
      <c r="M975" s="46"/>
      <c r="O975" s="46"/>
    </row>
    <row r="976" spans="9:15" ht="13.2">
      <c r="I976" s="46"/>
      <c r="K976" s="46"/>
      <c r="M976" s="46"/>
      <c r="O976" s="46"/>
    </row>
    <row r="977" spans="9:15" ht="13.2">
      <c r="I977" s="46"/>
      <c r="K977" s="46"/>
      <c r="M977" s="46"/>
      <c r="O977" s="46"/>
    </row>
    <row r="978" spans="9:15" ht="13.2">
      <c r="I978" s="46"/>
      <c r="K978" s="46"/>
      <c r="M978" s="46"/>
      <c r="O978" s="46"/>
    </row>
    <row r="979" spans="9:15" ht="13.2">
      <c r="I979" s="46"/>
      <c r="K979" s="46"/>
      <c r="M979" s="46"/>
      <c r="O979" s="46"/>
    </row>
    <row r="980" spans="9:15" ht="13.2">
      <c r="I980" s="46"/>
      <c r="K980" s="46"/>
      <c r="M980" s="46"/>
      <c r="O980" s="46"/>
    </row>
    <row r="981" spans="9:15" ht="13.2">
      <c r="I981" s="46"/>
      <c r="K981" s="46"/>
      <c r="M981" s="46"/>
      <c r="O981" s="46"/>
    </row>
    <row r="982" spans="9:15" ht="13.2">
      <c r="I982" s="46"/>
      <c r="K982" s="46"/>
      <c r="M982" s="46"/>
      <c r="O982" s="46"/>
    </row>
    <row r="983" spans="9:15" ht="13.2">
      <c r="I983" s="46"/>
      <c r="K983" s="46"/>
      <c r="M983" s="46"/>
      <c r="O983" s="46"/>
    </row>
    <row r="984" spans="9:15" ht="13.2">
      <c r="I984" s="46"/>
      <c r="K984" s="46"/>
      <c r="M984" s="46"/>
      <c r="O984" s="46"/>
    </row>
    <row r="985" spans="9:15" ht="13.2">
      <c r="I985" s="46"/>
      <c r="K985" s="46"/>
      <c r="M985" s="46"/>
      <c r="O985" s="46"/>
    </row>
    <row r="986" spans="9:15" ht="13.2">
      <c r="I986" s="46"/>
      <c r="K986" s="46"/>
      <c r="M986" s="46"/>
      <c r="O986" s="46"/>
    </row>
    <row r="987" spans="9:15" ht="13.2">
      <c r="I987" s="46"/>
      <c r="K987" s="46"/>
      <c r="M987" s="46"/>
      <c r="O987" s="46"/>
    </row>
    <row r="988" spans="9:15" ht="13.2">
      <c r="I988" s="46"/>
      <c r="K988" s="46"/>
      <c r="M988" s="46"/>
      <c r="O988" s="46"/>
    </row>
    <row r="989" spans="9:15" ht="13.2">
      <c r="I989" s="46"/>
      <c r="K989" s="46"/>
      <c r="M989" s="46"/>
      <c r="O989" s="46"/>
    </row>
    <row r="990" spans="9:15" ht="13.2">
      <c r="I990" s="46"/>
      <c r="K990" s="46"/>
      <c r="M990" s="46"/>
      <c r="O990" s="46"/>
    </row>
    <row r="991" spans="9:15" ht="13.2">
      <c r="I991" s="46"/>
      <c r="K991" s="46"/>
      <c r="M991" s="46"/>
      <c r="O991" s="46"/>
    </row>
    <row r="992" spans="9:15" ht="13.2">
      <c r="I992" s="46"/>
      <c r="K992" s="46"/>
      <c r="M992" s="46"/>
      <c r="O992" s="46"/>
    </row>
    <row r="993" spans="9:15" ht="13.2">
      <c r="I993" s="46"/>
      <c r="K993" s="46"/>
      <c r="M993" s="46"/>
      <c r="O993" s="46"/>
    </row>
    <row r="994" spans="9:15" ht="13.2">
      <c r="I994" s="46"/>
      <c r="K994" s="46"/>
      <c r="M994" s="46"/>
      <c r="O994" s="46"/>
    </row>
    <row r="995" spans="9:15" ht="13.2">
      <c r="I995" s="46"/>
      <c r="K995" s="46"/>
      <c r="M995" s="46"/>
      <c r="O995" s="46"/>
    </row>
    <row r="996" spans="9:15" ht="13.2">
      <c r="I996" s="46"/>
      <c r="K996" s="46"/>
      <c r="M996" s="46"/>
      <c r="O996" s="46"/>
    </row>
    <row r="997" spans="9:15" ht="13.2">
      <c r="I997" s="46"/>
      <c r="K997" s="46"/>
      <c r="M997" s="46"/>
      <c r="O997" s="46"/>
    </row>
    <row r="998" spans="9:15" ht="13.2">
      <c r="I998" s="46"/>
      <c r="K998" s="46"/>
      <c r="M998" s="46"/>
      <c r="O998" s="46"/>
    </row>
    <row r="999" spans="9:15" ht="13.2">
      <c r="I999" s="46"/>
      <c r="K999" s="46"/>
      <c r="M999" s="46"/>
      <c r="O999" s="46"/>
    </row>
    <row r="1000" spans="9:15" ht="13.2">
      <c r="I1000" s="46"/>
      <c r="K1000" s="46"/>
      <c r="M1000" s="46"/>
      <c r="O1000" s="46"/>
    </row>
  </sheetData>
  <mergeCells count="2">
    <mergeCell ref="A1:F1"/>
    <mergeCell ref="H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967"/>
  <sheetViews>
    <sheetView workbookViewId="0">
      <selection sqref="A1:K1"/>
    </sheetView>
  </sheetViews>
  <sheetFormatPr defaultColWidth="12.6640625" defaultRowHeight="15.75" customHeight="1"/>
  <cols>
    <col min="1" max="1" width="73.77734375" bestFit="1" customWidth="1"/>
  </cols>
  <sheetData>
    <row r="1" spans="1:11" ht="15.75" customHeight="1">
      <c r="A1" s="100" t="s">
        <v>362</v>
      </c>
      <c r="B1" s="101"/>
      <c r="C1" s="101"/>
      <c r="D1" s="101"/>
      <c r="E1" s="101"/>
      <c r="F1" s="101"/>
      <c r="G1" s="101"/>
      <c r="H1" s="101"/>
      <c r="I1" s="101"/>
      <c r="J1" s="101"/>
      <c r="K1" s="102"/>
    </row>
    <row r="2" spans="1:11" ht="15.75" customHeight="1">
      <c r="A2" s="8" t="s">
        <v>0</v>
      </c>
      <c r="B2" s="9">
        <v>45370</v>
      </c>
      <c r="C2" s="10"/>
      <c r="D2" s="10">
        <v>45371</v>
      </c>
      <c r="E2" s="10"/>
      <c r="F2" s="10">
        <v>45372</v>
      </c>
      <c r="G2" s="10"/>
      <c r="H2" s="10">
        <v>45373</v>
      </c>
      <c r="I2" s="10"/>
      <c r="J2" s="10">
        <v>45374</v>
      </c>
      <c r="K2" s="47"/>
    </row>
    <row r="3" spans="1:11" ht="15.75" customHeight="1">
      <c r="A3" s="11" t="s">
        <v>1</v>
      </c>
      <c r="B3" s="12">
        <v>49862.11</v>
      </c>
      <c r="C3" s="48">
        <f>B3/B7</f>
        <v>0.98685124846441874</v>
      </c>
      <c r="D3" s="13">
        <v>51393.47</v>
      </c>
      <c r="E3" s="48">
        <f>D3/D7</f>
        <v>0.98829909038008967</v>
      </c>
      <c r="F3" s="13">
        <v>53155.12</v>
      </c>
      <c r="G3" s="48">
        <f>F3/F7</f>
        <v>1.0240780621030516</v>
      </c>
      <c r="H3" s="13">
        <v>65204.959999999999</v>
      </c>
      <c r="I3" s="48">
        <f>H3/H7</f>
        <v>1.0432052506989904</v>
      </c>
      <c r="J3" s="13">
        <v>76518.210000000006</v>
      </c>
      <c r="K3" s="49">
        <f>J3/J7</f>
        <v>1.0493829039841553</v>
      </c>
    </row>
    <row r="4" spans="1:11" ht="15.75" customHeight="1">
      <c r="A4" s="14" t="s">
        <v>2</v>
      </c>
      <c r="B4" s="15">
        <v>1509.43</v>
      </c>
      <c r="C4" s="50">
        <f>B4/B7</f>
        <v>2.9874044238594147E-2</v>
      </c>
      <c r="D4" s="16">
        <v>1989.42</v>
      </c>
      <c r="E4" s="50">
        <f>D4/D7</f>
        <v>3.8256649655762844E-2</v>
      </c>
      <c r="F4" s="16">
        <v>3882.34</v>
      </c>
      <c r="G4" s="50">
        <f>F4/F7</f>
        <v>7.4796543091712728E-2</v>
      </c>
      <c r="H4" s="16">
        <v>4536.87</v>
      </c>
      <c r="I4" s="50">
        <f>H4/H7</f>
        <v>7.2584763578395384E-2</v>
      </c>
      <c r="J4" s="16">
        <v>5581.36</v>
      </c>
      <c r="K4" s="51">
        <f>J4/J7</f>
        <v>7.6543658888269916E-2</v>
      </c>
    </row>
    <row r="5" spans="1:11" ht="15.75" customHeight="1">
      <c r="A5" s="14" t="s">
        <v>3</v>
      </c>
      <c r="B5" s="15">
        <v>48352.68</v>
      </c>
      <c r="C5" s="50">
        <f>B5/B7</f>
        <v>0.95697720422582455</v>
      </c>
      <c r="D5" s="16">
        <v>49404.05</v>
      </c>
      <c r="E5" s="50">
        <f>D5/D7</f>
        <v>0.95004244072432686</v>
      </c>
      <c r="F5" s="16">
        <v>49272.78</v>
      </c>
      <c r="G5" s="50">
        <f>F5/F7</f>
        <v>0.94928151901133873</v>
      </c>
      <c r="H5" s="16">
        <v>60668.09</v>
      </c>
      <c r="I5" s="50">
        <f>H5/H7</f>
        <v>0.9706204871205949</v>
      </c>
      <c r="J5" s="16">
        <v>70936.850000000006</v>
      </c>
      <c r="K5" s="51">
        <f>J5/J7</f>
        <v>0.97283924509588537</v>
      </c>
    </row>
    <row r="6" spans="1:11" ht="15.75" customHeight="1">
      <c r="A6" s="14" t="s">
        <v>4</v>
      </c>
      <c r="B6" s="15">
        <v>2173.79</v>
      </c>
      <c r="C6" s="50">
        <f>B6/B7</f>
        <v>4.3022795774175393E-2</v>
      </c>
      <c r="D6" s="16">
        <v>2597.89</v>
      </c>
      <c r="E6" s="52">
        <f>D6/D7</f>
        <v>4.995755927567317E-2</v>
      </c>
      <c r="F6" s="16">
        <v>2632.56</v>
      </c>
      <c r="G6" s="50">
        <f>F6/F7</f>
        <v>5.0718480988661288E-2</v>
      </c>
      <c r="H6" s="16">
        <v>1836.35</v>
      </c>
      <c r="I6" s="50">
        <f>H6/H7</f>
        <v>2.9379512879405045E-2</v>
      </c>
      <c r="J6" s="16">
        <v>1980.49</v>
      </c>
      <c r="K6" s="51">
        <f>J6/J7</f>
        <v>2.7160754904114716E-2</v>
      </c>
    </row>
    <row r="7" spans="1:11" ht="15.75" customHeight="1">
      <c r="A7" s="17" t="s">
        <v>5</v>
      </c>
      <c r="B7" s="18">
        <v>50526.47</v>
      </c>
      <c r="C7" s="53">
        <v>1</v>
      </c>
      <c r="D7" s="19">
        <v>52001.94</v>
      </c>
      <c r="E7" s="53">
        <v>1</v>
      </c>
      <c r="F7" s="19">
        <v>51905.34</v>
      </c>
      <c r="G7" s="53">
        <v>1</v>
      </c>
      <c r="H7" s="19">
        <v>62504.44</v>
      </c>
      <c r="I7" s="53">
        <v>1</v>
      </c>
      <c r="J7" s="19">
        <v>72917.34</v>
      </c>
      <c r="K7" s="54">
        <v>1</v>
      </c>
    </row>
    <row r="8" spans="1:11" ht="15.75" customHeight="1">
      <c r="A8" s="11" t="s">
        <v>6</v>
      </c>
      <c r="B8" s="20"/>
      <c r="C8" s="21"/>
      <c r="D8" s="21"/>
      <c r="E8" s="21"/>
      <c r="F8" s="21"/>
      <c r="G8" s="21"/>
      <c r="H8" s="21"/>
      <c r="I8" s="21"/>
      <c r="J8" s="21"/>
      <c r="K8" s="55"/>
    </row>
    <row r="9" spans="1:11" ht="15.75" customHeight="1">
      <c r="A9" s="14" t="s">
        <v>7</v>
      </c>
      <c r="B9" s="15">
        <v>13403.01</v>
      </c>
      <c r="C9" s="50">
        <f>B9/B7</f>
        <v>0.26526709663271547</v>
      </c>
      <c r="D9" s="16">
        <v>13810.7</v>
      </c>
      <c r="E9" s="50">
        <f>D9/D7</f>
        <v>0.26558047642068738</v>
      </c>
      <c r="F9" s="16">
        <v>13939.84</v>
      </c>
      <c r="G9" s="50">
        <f>F9/F7</f>
        <v>0.26856273362239802</v>
      </c>
      <c r="H9" s="16">
        <v>16399.939999999999</v>
      </c>
      <c r="I9" s="50">
        <f>H9/H7</f>
        <v>0.2623804004963487</v>
      </c>
      <c r="J9" s="16">
        <v>20275.990000000002</v>
      </c>
      <c r="K9" s="51">
        <f>J9/J7</f>
        <v>0.2780681522392342</v>
      </c>
    </row>
    <row r="10" spans="1:11" ht="15.75" customHeight="1">
      <c r="A10" s="14" t="s">
        <v>8</v>
      </c>
      <c r="B10" s="22">
        <v>0</v>
      </c>
      <c r="C10" s="50">
        <f>B10/B7</f>
        <v>0</v>
      </c>
      <c r="D10" s="23">
        <v>0</v>
      </c>
      <c r="E10" s="50">
        <f>D10/D7</f>
        <v>0</v>
      </c>
      <c r="F10" s="23">
        <v>0</v>
      </c>
      <c r="G10" s="50">
        <f>F10/F7</f>
        <v>0</v>
      </c>
      <c r="H10" s="23">
        <v>0</v>
      </c>
      <c r="I10" s="50">
        <f>H10/H7</f>
        <v>0</v>
      </c>
      <c r="J10" s="23">
        <v>0</v>
      </c>
      <c r="K10" s="51">
        <f>J10/J7</f>
        <v>0</v>
      </c>
    </row>
    <row r="11" spans="1:11" ht="15.75" customHeight="1">
      <c r="A11" s="14" t="s">
        <v>9</v>
      </c>
      <c r="B11" s="15">
        <v>4220.51</v>
      </c>
      <c r="C11" s="50">
        <f>B11/B7</f>
        <v>8.353067214076107E-2</v>
      </c>
      <c r="D11" s="16">
        <v>4237.8999999999996</v>
      </c>
      <c r="E11" s="50">
        <f>D11/D7</f>
        <v>8.1495036531329404E-2</v>
      </c>
      <c r="F11" s="16">
        <v>6836.87</v>
      </c>
      <c r="G11" s="50">
        <f>F11/F7</f>
        <v>0.13171804673661708</v>
      </c>
      <c r="H11" s="16">
        <v>10671.13</v>
      </c>
      <c r="I11" s="50">
        <f>H11/H7</f>
        <v>0.17072595162839629</v>
      </c>
      <c r="J11" s="16">
        <v>9088.3700000000008</v>
      </c>
      <c r="K11" s="51">
        <f>J11/J7</f>
        <v>0.12463935190175617</v>
      </c>
    </row>
    <row r="12" spans="1:11" ht="15.75" customHeight="1">
      <c r="A12" s="14" t="s">
        <v>10</v>
      </c>
      <c r="B12" s="22">
        <v>-203.19</v>
      </c>
      <c r="C12" s="50">
        <f>B12/B7</f>
        <v>-4.0214564761797134E-3</v>
      </c>
      <c r="D12" s="23">
        <v>-703.13</v>
      </c>
      <c r="E12" s="50">
        <f>D12/D7</f>
        <v>-1.352122632347947E-2</v>
      </c>
      <c r="F12" s="23">
        <v>-645.27</v>
      </c>
      <c r="G12" s="50">
        <f>F12/F7</f>
        <v>-1.2431668880311737E-2</v>
      </c>
      <c r="H12" s="23">
        <v>-686</v>
      </c>
      <c r="I12" s="50">
        <f>H12/H7</f>
        <v>-1.0975220320348441E-2</v>
      </c>
      <c r="J12" s="23">
        <v>-358.59</v>
      </c>
      <c r="K12" s="51">
        <f>J12/J7</f>
        <v>-4.9177603022820086E-3</v>
      </c>
    </row>
    <row r="13" spans="1:11" ht="15.75" customHeight="1">
      <c r="A13" s="14" t="s">
        <v>11</v>
      </c>
      <c r="B13" s="15">
        <v>4177.88</v>
      </c>
      <c r="C13" s="50">
        <f>B13/B7</f>
        <v>8.268695596585314E-2</v>
      </c>
      <c r="D13" s="16">
        <v>4295.79</v>
      </c>
      <c r="E13" s="50">
        <f>D13/D7</f>
        <v>8.2608264230142184E-2</v>
      </c>
      <c r="F13" s="16">
        <v>4463.33</v>
      </c>
      <c r="G13" s="50">
        <f>F13/F7</f>
        <v>8.5989803746589474E-2</v>
      </c>
      <c r="H13" s="16">
        <v>4890.55</v>
      </c>
      <c r="I13" s="50">
        <f>H13/H7</f>
        <v>7.8243241600116725E-2</v>
      </c>
      <c r="J13" s="16">
        <v>5736.22</v>
      </c>
      <c r="K13" s="51">
        <f>J13/J7</f>
        <v>7.8667433562442088E-2</v>
      </c>
    </row>
    <row r="14" spans="1:11" ht="15.75" customHeight="1">
      <c r="A14" s="14" t="s">
        <v>12</v>
      </c>
      <c r="B14" s="22">
        <v>45.42</v>
      </c>
      <c r="C14" s="50">
        <f>B14/B7</f>
        <v>8.9893475637621231E-4</v>
      </c>
      <c r="D14" s="23">
        <v>54.68</v>
      </c>
      <c r="E14" s="50">
        <f>D14/D7</f>
        <v>1.0514992325286324E-3</v>
      </c>
      <c r="F14" s="23">
        <v>44.58</v>
      </c>
      <c r="G14" s="50">
        <f>F14/F7</f>
        <v>8.5887116816882423E-4</v>
      </c>
      <c r="H14" s="23">
        <v>39.36</v>
      </c>
      <c r="I14" s="50">
        <f>H14/H7</f>
        <v>6.2971526502757235E-4</v>
      </c>
      <c r="J14" s="23">
        <v>43.2</v>
      </c>
      <c r="K14" s="51">
        <f>J14/J7</f>
        <v>5.924516719891319E-4</v>
      </c>
    </row>
    <row r="15" spans="1:11" ht="15.75" customHeight="1">
      <c r="A15" s="14" t="s">
        <v>13</v>
      </c>
      <c r="B15" s="15">
        <v>1396.61</v>
      </c>
      <c r="C15" s="50">
        <f>B15/B7</f>
        <v>2.7641155220224169E-2</v>
      </c>
      <c r="D15" s="16">
        <v>1644.91</v>
      </c>
      <c r="E15" s="50">
        <f>D15/D7</f>
        <v>3.163170450948561E-2</v>
      </c>
      <c r="F15" s="16">
        <v>1645.59</v>
      </c>
      <c r="G15" s="50">
        <f>F15/F7</f>
        <v>3.1703674419626189E-2</v>
      </c>
      <c r="H15" s="16">
        <v>1732.41</v>
      </c>
      <c r="I15" s="50">
        <f>H15/H7</f>
        <v>2.7716591013374411E-2</v>
      </c>
      <c r="J15" s="16">
        <v>1809.01</v>
      </c>
      <c r="K15" s="51">
        <f>J15/J7</f>
        <v>2.4809050906135634E-2</v>
      </c>
    </row>
    <row r="16" spans="1:11" ht="15.75" customHeight="1">
      <c r="A16" s="14" t="s">
        <v>14</v>
      </c>
      <c r="B16" s="15">
        <v>8348.11</v>
      </c>
      <c r="C16" s="50">
        <f>B16/B7</f>
        <v>0.16522250614380937</v>
      </c>
      <c r="D16" s="16">
        <v>8502.6299999999992</v>
      </c>
      <c r="E16" s="50">
        <f>D16/D7</f>
        <v>0.16350601535250414</v>
      </c>
      <c r="F16" s="16">
        <v>7675.31</v>
      </c>
      <c r="G16" s="50">
        <f>F16/F7</f>
        <v>0.14787129802058904</v>
      </c>
      <c r="H16" s="16">
        <v>8734.06</v>
      </c>
      <c r="I16" s="50">
        <f>H16/H7</f>
        <v>0.1397350332232398</v>
      </c>
      <c r="J16" s="16">
        <v>10529.93</v>
      </c>
      <c r="K16" s="51">
        <f>J16/J7</f>
        <v>0.14440913505621572</v>
      </c>
    </row>
    <row r="17" spans="1:11" ht="15.75" customHeight="1">
      <c r="A17" s="17" t="s">
        <v>15</v>
      </c>
      <c r="B17" s="18">
        <v>31388.35</v>
      </c>
      <c r="C17" s="56">
        <f>B17/B7</f>
        <v>0.62122586438355976</v>
      </c>
      <c r="D17" s="19">
        <v>31843.48</v>
      </c>
      <c r="E17" s="56">
        <f>D17/D7</f>
        <v>0.61235176995319784</v>
      </c>
      <c r="F17" s="19">
        <v>33960.25</v>
      </c>
      <c r="G17" s="56">
        <f>F17/F7</f>
        <v>0.65427275883367686</v>
      </c>
      <c r="H17" s="19">
        <v>41781.449999999997</v>
      </c>
      <c r="I17" s="56">
        <f>H17/H7</f>
        <v>0.66845571290615513</v>
      </c>
      <c r="J17" s="18">
        <v>31389.35</v>
      </c>
      <c r="K17" s="57">
        <f>SUM(K9:K16)</f>
        <v>0.64626781503549102</v>
      </c>
    </row>
    <row r="18" spans="1:11" ht="15.75" customHeight="1">
      <c r="A18" s="14" t="s">
        <v>16</v>
      </c>
      <c r="B18" s="22">
        <v>11.7</v>
      </c>
      <c r="C18" s="50">
        <f>B18/B7</f>
        <v>2.3156179325411016E-4</v>
      </c>
      <c r="D18" s="23">
        <v>8.2200000000000006</v>
      </c>
      <c r="E18" s="50">
        <f>B18/B7</f>
        <v>2.3156179325411016E-4</v>
      </c>
      <c r="F18" s="23">
        <v>-6.92</v>
      </c>
      <c r="G18" s="50">
        <f>F18/F7</f>
        <v>-1.3331961605491844E-4</v>
      </c>
      <c r="H18" s="23">
        <v>17.48</v>
      </c>
      <c r="I18" s="50">
        <f>H18/H7</f>
        <v>2.7966013294415562E-4</v>
      </c>
      <c r="J18" s="23">
        <v>49.04</v>
      </c>
      <c r="K18" s="51">
        <f>J18/J7</f>
        <v>6.7254236098025517E-4</v>
      </c>
    </row>
    <row r="19" spans="1:11" ht="15.75" customHeight="1">
      <c r="A19" s="14" t="s">
        <v>17</v>
      </c>
      <c r="B19" s="22">
        <v>0</v>
      </c>
      <c r="C19" s="50">
        <f>B19/B7</f>
        <v>0</v>
      </c>
      <c r="D19" s="23">
        <v>0</v>
      </c>
      <c r="E19" s="50">
        <f>B19/B7</f>
        <v>0</v>
      </c>
      <c r="F19" s="23">
        <v>0</v>
      </c>
      <c r="G19" s="50">
        <f>F19/F7</f>
        <v>0</v>
      </c>
      <c r="H19" s="23">
        <v>0</v>
      </c>
      <c r="I19" s="50">
        <f>H19/H7</f>
        <v>0</v>
      </c>
      <c r="J19" s="23">
        <v>0</v>
      </c>
      <c r="K19" s="51">
        <f>J19/J7</f>
        <v>0</v>
      </c>
    </row>
    <row r="20" spans="1:11" ht="15.75" customHeight="1">
      <c r="A20" s="14" t="s">
        <v>18</v>
      </c>
      <c r="B20" s="15">
        <v>19149.82</v>
      </c>
      <c r="C20" s="50">
        <f>B20/B7</f>
        <v>0.37900569740969436</v>
      </c>
      <c r="D20" s="16">
        <v>20166.68</v>
      </c>
      <c r="E20" s="50">
        <f>D20/D7</f>
        <v>0.38780630107261382</v>
      </c>
      <c r="F20" s="16">
        <v>17938.169999999998</v>
      </c>
      <c r="G20" s="50">
        <f>F20/F7</f>
        <v>0.34559392155026825</v>
      </c>
      <c r="H20" s="16">
        <v>20740.47</v>
      </c>
      <c r="I20" s="50">
        <f>H20/H7</f>
        <v>0.33182394722678904</v>
      </c>
      <c r="J20" s="16">
        <v>25842.25</v>
      </c>
      <c r="K20" s="51">
        <f>J20/J7</f>
        <v>0.35440472732548939</v>
      </c>
    </row>
    <row r="21" spans="1:11" ht="15.75" customHeight="1">
      <c r="A21" s="14" t="s">
        <v>19</v>
      </c>
      <c r="B21" s="22">
        <v>0</v>
      </c>
      <c r="C21" s="50">
        <f>B21/B7</f>
        <v>0</v>
      </c>
      <c r="D21" s="23">
        <v>-132.11000000000001</v>
      </c>
      <c r="E21" s="50">
        <f>D21/D7</f>
        <v>-2.5404821435507986E-3</v>
      </c>
      <c r="F21" s="23">
        <v>0</v>
      </c>
      <c r="G21" s="50">
        <f>F21/F7</f>
        <v>0</v>
      </c>
      <c r="H21" s="23">
        <v>0</v>
      </c>
      <c r="I21" s="50">
        <f>H21/H7</f>
        <v>0</v>
      </c>
      <c r="J21" s="23">
        <v>72.87</v>
      </c>
      <c r="K21" s="51">
        <f>J21/J7</f>
        <v>9.9935077170944546E-4</v>
      </c>
    </row>
    <row r="22" spans="1:11" ht="15.75" customHeight="1">
      <c r="A22" s="14" t="s">
        <v>20</v>
      </c>
      <c r="B22" s="15">
        <v>19149.82</v>
      </c>
      <c r="C22" s="50">
        <f>B22/B7</f>
        <v>0.37900569740969436</v>
      </c>
      <c r="D22" s="16">
        <v>20034.57</v>
      </c>
      <c r="E22" s="50">
        <f>D22/D7</f>
        <v>0.38526581892906303</v>
      </c>
      <c r="F22" s="16">
        <v>17938.169999999998</v>
      </c>
      <c r="G22" s="50">
        <f>F22/F7</f>
        <v>0.34559392155026825</v>
      </c>
      <c r="H22" s="16">
        <v>20740.47</v>
      </c>
      <c r="I22" s="50">
        <f>H22/H7</f>
        <v>0.33182394722678904</v>
      </c>
      <c r="J22" s="16">
        <v>25915.119999999999</v>
      </c>
      <c r="K22" s="51">
        <f>J22/J7</f>
        <v>0.35540407809719882</v>
      </c>
    </row>
    <row r="23" spans="1:11" ht="15.75" customHeight="1">
      <c r="A23" s="14" t="s">
        <v>21</v>
      </c>
      <c r="B23" s="22">
        <v>0</v>
      </c>
      <c r="C23" s="50">
        <f>B23/B7</f>
        <v>0</v>
      </c>
      <c r="D23" s="23">
        <v>0</v>
      </c>
      <c r="E23" s="50">
        <f>D23/D7</f>
        <v>0</v>
      </c>
      <c r="F23" s="23">
        <v>0</v>
      </c>
      <c r="G23" s="50">
        <f>F23/F7</f>
        <v>0</v>
      </c>
      <c r="H23" s="23">
        <v>0</v>
      </c>
      <c r="I23" s="50">
        <f>H23/H7</f>
        <v>0</v>
      </c>
      <c r="J23" s="23">
        <v>0</v>
      </c>
      <c r="K23" s="51">
        <f>J23/J7</f>
        <v>0</v>
      </c>
    </row>
    <row r="24" spans="1:11" ht="15.75" customHeight="1">
      <c r="A24" s="14" t="s">
        <v>22</v>
      </c>
      <c r="B24" s="22">
        <v>0</v>
      </c>
      <c r="C24" s="50">
        <f>B24/B7</f>
        <v>0</v>
      </c>
      <c r="D24" s="23">
        <v>0</v>
      </c>
      <c r="E24" s="50">
        <f>D24/D7</f>
        <v>0</v>
      </c>
      <c r="F24" s="23">
        <v>0</v>
      </c>
      <c r="G24" s="50">
        <f>F24/F7</f>
        <v>0</v>
      </c>
      <c r="H24" s="23">
        <v>0</v>
      </c>
      <c r="I24" s="50">
        <f>H24/H7</f>
        <v>0</v>
      </c>
      <c r="J24" s="23">
        <v>0</v>
      </c>
      <c r="K24" s="51">
        <f>J24/J7</f>
        <v>0</v>
      </c>
    </row>
    <row r="25" spans="1:11" ht="15.75" customHeight="1">
      <c r="A25" s="14" t="s">
        <v>23</v>
      </c>
      <c r="B25" s="22">
        <v>0</v>
      </c>
      <c r="C25" s="50">
        <f>B25/B7</f>
        <v>0</v>
      </c>
      <c r="D25" s="23">
        <v>0</v>
      </c>
      <c r="E25" s="50">
        <f>D25/D7</f>
        <v>0</v>
      </c>
      <c r="F25" s="23">
        <v>0</v>
      </c>
      <c r="G25" s="50">
        <f>F25/F7</f>
        <v>0</v>
      </c>
      <c r="H25" s="23">
        <v>0</v>
      </c>
      <c r="I25" s="50">
        <f>H25/H7</f>
        <v>0</v>
      </c>
      <c r="J25" s="23">
        <v>0</v>
      </c>
      <c r="K25" s="51">
        <f>J25/J7</f>
        <v>0</v>
      </c>
    </row>
    <row r="26" spans="1:11" ht="15.75" customHeight="1">
      <c r="A26" s="11" t="s">
        <v>24</v>
      </c>
      <c r="B26" s="12">
        <v>19149.82</v>
      </c>
      <c r="C26" s="48">
        <f>B26/B7</f>
        <v>0.37900569740969436</v>
      </c>
      <c r="D26" s="13">
        <v>20034.57</v>
      </c>
      <c r="E26" s="48">
        <f>D26/D7</f>
        <v>0.38526581892906303</v>
      </c>
      <c r="F26" s="13">
        <v>17938.169999999998</v>
      </c>
      <c r="G26" s="50">
        <f>F26/F7</f>
        <v>0.34559392155026825</v>
      </c>
      <c r="H26" s="13">
        <v>20740.47</v>
      </c>
      <c r="I26" s="50">
        <f>H26/H7</f>
        <v>0.33182394722678904</v>
      </c>
      <c r="J26" s="13">
        <v>25915.119999999999</v>
      </c>
      <c r="K26" s="51">
        <f>J26/J7</f>
        <v>0.35540407809719882</v>
      </c>
    </row>
    <row r="27" spans="1:11" ht="15.75" customHeight="1">
      <c r="A27" s="14" t="s">
        <v>25</v>
      </c>
      <c r="B27" s="15">
        <v>6313.92</v>
      </c>
      <c r="C27" s="50">
        <f>B27/B7</f>
        <v>0.12496261860367447</v>
      </c>
      <c r="D27" s="16">
        <v>4441.79</v>
      </c>
      <c r="E27" s="50">
        <f>D27/D7</f>
        <v>8.5415851793221559E-2</v>
      </c>
      <c r="F27" s="16">
        <v>4555.29</v>
      </c>
      <c r="G27" s="50">
        <f>F27/F7</f>
        <v>8.7761490436244136E-2</v>
      </c>
      <c r="H27" s="16">
        <v>5237.34</v>
      </c>
      <c r="I27" s="50">
        <f>H27/H7</f>
        <v>8.379148745273135E-2</v>
      </c>
      <c r="J27" s="16">
        <v>6438.4</v>
      </c>
      <c r="K27" s="51">
        <f>J27/J7</f>
        <v>8.8297241780898747E-2</v>
      </c>
    </row>
    <row r="28" spans="1:11" ht="15.6">
      <c r="A28" s="14" t="s">
        <v>26</v>
      </c>
      <c r="B28" s="15">
        <v>6322.55</v>
      </c>
      <c r="C28" s="50">
        <f>B28/B7</f>
        <v>0.12513342016570719</v>
      </c>
      <c r="D28" s="16">
        <v>4977.63</v>
      </c>
      <c r="E28" s="50">
        <f>D28/D7</f>
        <v>9.5720082750758911E-2</v>
      </c>
      <c r="F28" s="16">
        <v>4387.0600000000004</v>
      </c>
      <c r="G28" s="50">
        <f>F28/F7</f>
        <v>8.4520398093914817E-2</v>
      </c>
      <c r="H28" s="16">
        <v>5280.88</v>
      </c>
      <c r="I28" s="50">
        <f>H28/H7</f>
        <v>8.448807796694123E-2</v>
      </c>
      <c r="J28" s="16">
        <v>6449.33</v>
      </c>
      <c r="K28" s="51">
        <f>J28/J7</f>
        <v>8.8447137539575643E-2</v>
      </c>
    </row>
    <row r="29" spans="1:11" ht="15.6">
      <c r="A29" s="14" t="s">
        <v>27</v>
      </c>
      <c r="B29" s="22">
        <v>90.67</v>
      </c>
      <c r="C29" s="50">
        <f>B29/B7</f>
        <v>1.7945049396880487E-3</v>
      </c>
      <c r="D29" s="23">
        <v>-432.06</v>
      </c>
      <c r="E29" s="50">
        <f>D29/D7</f>
        <v>-8.3085361815347647E-3</v>
      </c>
      <c r="F29" s="23">
        <v>172.1</v>
      </c>
      <c r="G29" s="50">
        <f>F29/F7</f>
        <v>3.3156511449496332E-3</v>
      </c>
      <c r="H29" s="23">
        <v>-33.72</v>
      </c>
      <c r="I29" s="50">
        <f>H29/H7</f>
        <v>-5.3948167522179218E-4</v>
      </c>
      <c r="J29" s="23">
        <v>1.78</v>
      </c>
      <c r="K29" s="51">
        <f>J29/J7</f>
        <v>2.4411203151404042E-5</v>
      </c>
    </row>
    <row r="30" spans="1:11" ht="15.6">
      <c r="A30" s="14" t="s">
        <v>28</v>
      </c>
      <c r="B30" s="22">
        <v>-99.3</v>
      </c>
      <c r="C30" s="50">
        <f>B30/B7</f>
        <v>-1.9653065017207812E-3</v>
      </c>
      <c r="D30" s="23">
        <v>-103.78</v>
      </c>
      <c r="E30" s="50">
        <f>D30/D7</f>
        <v>-1.9956947760025874E-3</v>
      </c>
      <c r="F30" s="23">
        <v>-3.87</v>
      </c>
      <c r="G30" s="50">
        <f>F30/F7</f>
        <v>-7.4558802620308432E-5</v>
      </c>
      <c r="H30" s="23">
        <v>-9.82</v>
      </c>
      <c r="I30" s="50">
        <f>H30/H7</f>
        <v>-1.571088389880783E-4</v>
      </c>
      <c r="J30" s="23">
        <v>-12.71</v>
      </c>
      <c r="K30" s="51">
        <f>J30/J7</f>
        <v>-1.7430696182828392E-4</v>
      </c>
    </row>
    <row r="31" spans="1:11" ht="15.6">
      <c r="A31" s="14" t="s">
        <v>29</v>
      </c>
      <c r="B31" s="22">
        <v>0</v>
      </c>
      <c r="C31" s="50">
        <f>B31/B7</f>
        <v>0</v>
      </c>
      <c r="D31" s="23">
        <v>3.15</v>
      </c>
      <c r="E31" s="50">
        <f>D31/D7</f>
        <v>6.0574663176027656E-5</v>
      </c>
      <c r="F31" s="23">
        <v>-2.58</v>
      </c>
      <c r="G31" s="50">
        <f>F31/F7</f>
        <v>-4.9705868413538961E-5</v>
      </c>
      <c r="H31" s="23">
        <v>-2.76</v>
      </c>
      <c r="I31" s="50">
        <f>H31/H7</f>
        <v>-4.415686309644562E-5</v>
      </c>
      <c r="J31" s="23">
        <v>-2.62</v>
      </c>
      <c r="K31" s="51">
        <f>J31/J7</f>
        <v>-3.5931096773414943E-5</v>
      </c>
    </row>
    <row r="32" spans="1:11" ht="15.6">
      <c r="A32" s="14" t="s">
        <v>30</v>
      </c>
      <c r="B32" s="22">
        <v>0</v>
      </c>
      <c r="C32" s="50">
        <f>B32/B7</f>
        <v>0</v>
      </c>
      <c r="D32" s="23">
        <v>0</v>
      </c>
      <c r="E32" s="50">
        <f>D32/D7</f>
        <v>0</v>
      </c>
      <c r="F32" s="23">
        <v>0</v>
      </c>
      <c r="G32" s="50">
        <f>F32/F7</f>
        <v>0</v>
      </c>
      <c r="H32" s="23">
        <v>0</v>
      </c>
      <c r="I32" s="50">
        <f>H32/H14</f>
        <v>0</v>
      </c>
      <c r="J32" s="23">
        <v>0</v>
      </c>
      <c r="K32" s="51">
        <f>J32/J7</f>
        <v>0</v>
      </c>
    </row>
    <row r="33" spans="1:11" ht="15.6">
      <c r="A33" s="14" t="s">
        <v>31</v>
      </c>
      <c r="B33" s="22">
        <v>0</v>
      </c>
      <c r="C33" s="50">
        <f>B33/B7</f>
        <v>0</v>
      </c>
      <c r="D33" s="23">
        <v>0</v>
      </c>
      <c r="E33" s="50">
        <f>D33/D7</f>
        <v>0</v>
      </c>
      <c r="F33" s="23">
        <v>0</v>
      </c>
      <c r="G33" s="50">
        <f>F33/F7</f>
        <v>0</v>
      </c>
      <c r="H33" s="23">
        <v>0</v>
      </c>
      <c r="I33" s="50">
        <f>H33/H7</f>
        <v>0</v>
      </c>
      <c r="J33" s="23">
        <v>0</v>
      </c>
      <c r="K33" s="51">
        <f>J33/J7</f>
        <v>0</v>
      </c>
    </row>
    <row r="34" spans="1:11" ht="15.6">
      <c r="A34" s="14" t="s">
        <v>32</v>
      </c>
      <c r="B34" s="22">
        <v>-99.3</v>
      </c>
      <c r="C34" s="50">
        <f>B34/B7</f>
        <v>-1.9653065017207812E-3</v>
      </c>
      <c r="D34" s="23">
        <v>-106.93</v>
      </c>
      <c r="E34" s="50">
        <f>D34/D7</f>
        <v>-2.0562694391786152E-3</v>
      </c>
      <c r="F34" s="23">
        <v>-1.29</v>
      </c>
      <c r="G34" s="50">
        <f>F34/F7</f>
        <v>-2.4852934206769481E-5</v>
      </c>
      <c r="H34" s="23">
        <v>-7.06</v>
      </c>
      <c r="I34" s="50">
        <f>H34/H7</f>
        <v>-1.1295197589163265E-4</v>
      </c>
      <c r="J34" s="23">
        <v>-10.09</v>
      </c>
      <c r="K34" s="51">
        <f>J34/J7</f>
        <v>-1.3837586505486898E-4</v>
      </c>
    </row>
    <row r="35" spans="1:11" ht="15.6">
      <c r="A35" s="14" t="s">
        <v>33</v>
      </c>
      <c r="B35" s="22">
        <v>0</v>
      </c>
      <c r="C35" s="50">
        <f>B35/B7</f>
        <v>0</v>
      </c>
      <c r="D35" s="23">
        <v>0</v>
      </c>
      <c r="E35" s="50">
        <f>D35/D7</f>
        <v>0</v>
      </c>
      <c r="F35" s="23">
        <v>0</v>
      </c>
      <c r="G35" s="50">
        <f>F35/F7</f>
        <v>0</v>
      </c>
      <c r="H35" s="23">
        <v>0</v>
      </c>
      <c r="I35" s="50">
        <f>H35/H7</f>
        <v>0</v>
      </c>
      <c r="J35" s="23">
        <v>0</v>
      </c>
      <c r="K35" s="51">
        <f>J35/J7</f>
        <v>0</v>
      </c>
    </row>
    <row r="36" spans="1:11" ht="15.6">
      <c r="A36" s="17" t="s">
        <v>34</v>
      </c>
      <c r="B36" s="18">
        <v>12835.9</v>
      </c>
      <c r="C36" s="56">
        <f>B36/B7</f>
        <v>0.2540430788060199</v>
      </c>
      <c r="D36" s="19">
        <v>15592.78</v>
      </c>
      <c r="E36" s="56">
        <f>D36/D7</f>
        <v>0.29984996713584144</v>
      </c>
      <c r="F36" s="19">
        <v>13382.88</v>
      </c>
      <c r="G36" s="56">
        <f>F36/F7</f>
        <v>0.2578324311140241</v>
      </c>
      <c r="H36" s="19">
        <v>15503.13</v>
      </c>
      <c r="I36" s="56">
        <f>H36/H7</f>
        <v>0.24803245977405763</v>
      </c>
      <c r="J36" s="19">
        <v>19476.72</v>
      </c>
      <c r="K36" s="58">
        <f>J36/J7</f>
        <v>0.26710683631630011</v>
      </c>
    </row>
    <row r="37" spans="1:11" ht="15.6">
      <c r="A37" s="14" t="s">
        <v>35</v>
      </c>
      <c r="B37" s="22">
        <v>-243.57</v>
      </c>
      <c r="C37" s="50">
        <f>B37/B7</f>
        <v>-4.8206415370003084E-3</v>
      </c>
      <c r="D37" s="23">
        <v>-286.55</v>
      </c>
      <c r="E37" s="50">
        <f>D37/D7</f>
        <v>-5.5103713438383259E-3</v>
      </c>
      <c r="F37" s="23">
        <v>-221.69</v>
      </c>
      <c r="G37" s="50">
        <f>F37/F7</f>
        <v>-4.2710441738749811E-3</v>
      </c>
      <c r="H37" s="23">
        <v>-260.47000000000003</v>
      </c>
      <c r="I37" s="50">
        <f>H37/H7</f>
        <v>-4.1672239604098526E-3</v>
      </c>
      <c r="J37" s="23">
        <v>-285.06</v>
      </c>
      <c r="K37" s="51">
        <f>J37/J7</f>
        <v>-3.9093581855838408E-3</v>
      </c>
    </row>
    <row r="38" spans="1:11" ht="15.6">
      <c r="A38" s="14" t="s">
        <v>36</v>
      </c>
      <c r="B38" s="22">
        <v>0</v>
      </c>
      <c r="C38" s="50">
        <f>B38/B7</f>
        <v>0</v>
      </c>
      <c r="D38" s="23">
        <v>0</v>
      </c>
      <c r="E38" s="50">
        <f>D38/D7</f>
        <v>0</v>
      </c>
      <c r="F38" s="23">
        <v>0</v>
      </c>
      <c r="G38" s="50">
        <f>F38/F7</f>
        <v>0</v>
      </c>
      <c r="H38" s="23">
        <v>0</v>
      </c>
      <c r="I38" s="50">
        <f>H38/H7</f>
        <v>0</v>
      </c>
      <c r="J38" s="23">
        <v>0</v>
      </c>
      <c r="K38" s="51">
        <f>J38/J7</f>
        <v>0</v>
      </c>
    </row>
    <row r="39" spans="1:11" ht="15.6">
      <c r="A39" s="14" t="s">
        <v>37</v>
      </c>
      <c r="B39" s="22">
        <v>0</v>
      </c>
      <c r="C39" s="50">
        <f>B39/B7</f>
        <v>0</v>
      </c>
      <c r="D39" s="23">
        <v>0</v>
      </c>
      <c r="E39" s="50">
        <f>D39/D7</f>
        <v>0</v>
      </c>
      <c r="F39" s="23">
        <v>0</v>
      </c>
      <c r="G39" s="50">
        <f>F39/F7</f>
        <v>0</v>
      </c>
      <c r="H39" s="23">
        <v>0</v>
      </c>
      <c r="I39" s="50">
        <f>H39/H7</f>
        <v>0</v>
      </c>
      <c r="J39" s="23">
        <v>0</v>
      </c>
      <c r="K39" s="51">
        <f>J39/J7</f>
        <v>0</v>
      </c>
    </row>
    <row r="40" spans="1:11" ht="15.6">
      <c r="A40" s="14" t="s">
        <v>38</v>
      </c>
      <c r="B40" s="15">
        <v>12592.33</v>
      </c>
      <c r="C40" s="50">
        <f>B40/B7</f>
        <v>0.24922243726901958</v>
      </c>
      <c r="D40" s="16">
        <v>15306.23</v>
      </c>
      <c r="E40" s="50">
        <f>D40/D7</f>
        <v>0.29433959579200314</v>
      </c>
      <c r="F40" s="16">
        <v>13161.19</v>
      </c>
      <c r="G40" s="50">
        <f>F40/F7</f>
        <v>0.25356138694014912</v>
      </c>
      <c r="H40" s="16">
        <v>15242.66</v>
      </c>
      <c r="I40" s="50">
        <f>H40/H7</f>
        <v>0.24386523581364777</v>
      </c>
      <c r="J40" s="16">
        <v>19191.66</v>
      </c>
      <c r="K40" s="51">
        <f>J40/J7</f>
        <v>0.26319747813071626</v>
      </c>
    </row>
    <row r="41" spans="1:11" ht="15.6">
      <c r="A41" s="14" t="s">
        <v>39</v>
      </c>
      <c r="B41" s="22">
        <v>0</v>
      </c>
      <c r="C41" s="50">
        <f>B41/B7</f>
        <v>0</v>
      </c>
      <c r="D41" s="23">
        <v>0</v>
      </c>
      <c r="E41" s="50">
        <f>D41/D7</f>
        <v>0</v>
      </c>
      <c r="F41" s="23">
        <v>0</v>
      </c>
      <c r="G41" s="50">
        <f>F41/F7</f>
        <v>0</v>
      </c>
      <c r="H41" s="23">
        <v>0</v>
      </c>
      <c r="I41" s="50">
        <f>H41/H7</f>
        <v>0</v>
      </c>
      <c r="J41" s="23">
        <v>0</v>
      </c>
      <c r="K41" s="51">
        <f>J41/J7</f>
        <v>0</v>
      </c>
    </row>
    <row r="42" spans="1:11" ht="15.6">
      <c r="A42" s="17" t="s">
        <v>40</v>
      </c>
      <c r="B42" s="18">
        <v>12592.33</v>
      </c>
      <c r="C42" s="56">
        <f>B42/B7</f>
        <v>0.24922243726901958</v>
      </c>
      <c r="D42" s="19">
        <v>15306.23</v>
      </c>
      <c r="E42" s="56">
        <f>D42/D7</f>
        <v>0.29433959579200314</v>
      </c>
      <c r="F42" s="19">
        <v>13161.19</v>
      </c>
      <c r="G42" s="56">
        <f>F42/F7</f>
        <v>0.25356138694014912</v>
      </c>
      <c r="H42" s="19">
        <v>15242.66</v>
      </c>
      <c r="I42" s="56">
        <f>H42/H7</f>
        <v>0.24386523581364777</v>
      </c>
      <c r="J42" s="19">
        <v>19191.66</v>
      </c>
      <c r="K42" s="58">
        <f>J42/J7</f>
        <v>0.26319747813071626</v>
      </c>
    </row>
    <row r="43" spans="1:11" ht="15.6">
      <c r="A43" s="14" t="s">
        <v>41</v>
      </c>
      <c r="B43" s="22">
        <v>0</v>
      </c>
      <c r="C43" s="50">
        <f>B43/B7</f>
        <v>0</v>
      </c>
      <c r="D43" s="23">
        <v>0</v>
      </c>
      <c r="E43" s="50">
        <f>D43/D7</f>
        <v>0</v>
      </c>
      <c r="F43" s="23">
        <v>0</v>
      </c>
      <c r="G43" s="50">
        <f>F43/F7</f>
        <v>0</v>
      </c>
      <c r="H43" s="23">
        <v>0</v>
      </c>
      <c r="I43" s="50">
        <f>H43/H7</f>
        <v>0</v>
      </c>
      <c r="J43" s="23">
        <v>0</v>
      </c>
      <c r="K43" s="51">
        <f>J43/J7</f>
        <v>0</v>
      </c>
    </row>
    <row r="44" spans="1:11" ht="15.6">
      <c r="A44" s="14" t="s">
        <v>42</v>
      </c>
      <c r="B44" s="22">
        <v>0</v>
      </c>
      <c r="C44" s="50">
        <f>B44/B7</f>
        <v>0</v>
      </c>
      <c r="D44" s="23">
        <v>0</v>
      </c>
      <c r="E44" s="50">
        <f>D44/D7</f>
        <v>0</v>
      </c>
      <c r="F44" s="23">
        <v>0</v>
      </c>
      <c r="G44" s="50">
        <f>F44/F7</f>
        <v>0</v>
      </c>
      <c r="H44" s="23">
        <v>0</v>
      </c>
      <c r="I44" s="50">
        <f>H44/H7</f>
        <v>0</v>
      </c>
      <c r="J44" s="23">
        <v>0</v>
      </c>
      <c r="K44" s="51">
        <f>J44/J7</f>
        <v>0</v>
      </c>
    </row>
    <row r="45" spans="1:11" ht="15.6">
      <c r="A45" s="14" t="s">
        <v>43</v>
      </c>
      <c r="B45" s="22">
        <v>0</v>
      </c>
      <c r="C45" s="50">
        <f>B45/B7</f>
        <v>0</v>
      </c>
      <c r="D45" s="23">
        <v>0</v>
      </c>
      <c r="E45" s="50">
        <f>D45/D7</f>
        <v>0</v>
      </c>
      <c r="F45" s="23">
        <v>0</v>
      </c>
      <c r="G45" s="50">
        <f>F45/F7</f>
        <v>0</v>
      </c>
      <c r="H45" s="23">
        <v>0</v>
      </c>
      <c r="I45" s="50">
        <f>H45/H7</f>
        <v>0</v>
      </c>
      <c r="J45" s="23">
        <v>0</v>
      </c>
      <c r="K45" s="51">
        <f>J45/J7</f>
        <v>0</v>
      </c>
    </row>
    <row r="46" spans="1:11" ht="15.6">
      <c r="A46" s="14" t="s">
        <v>44</v>
      </c>
      <c r="B46" s="22">
        <v>0</v>
      </c>
      <c r="C46" s="50">
        <f>B46/B7</f>
        <v>0</v>
      </c>
      <c r="D46" s="23">
        <v>0</v>
      </c>
      <c r="E46" s="50">
        <f>D46/D7</f>
        <v>0</v>
      </c>
      <c r="F46" s="23">
        <v>0</v>
      </c>
      <c r="G46" s="50">
        <f>F46/F7</f>
        <v>0</v>
      </c>
      <c r="H46" s="23">
        <v>0</v>
      </c>
      <c r="I46" s="50">
        <f>H46/H7</f>
        <v>0</v>
      </c>
      <c r="J46" s="23">
        <v>0</v>
      </c>
      <c r="K46" s="51">
        <f>J46/J7</f>
        <v>0</v>
      </c>
    </row>
    <row r="47" spans="1:11" ht="15.6">
      <c r="A47" s="14" t="s">
        <v>45</v>
      </c>
      <c r="B47" s="15">
        <v>12592.33</v>
      </c>
      <c r="C47" s="50">
        <f>B47/B7</f>
        <v>0.24922243726901958</v>
      </c>
      <c r="D47" s="16">
        <v>15306.23</v>
      </c>
      <c r="E47" s="50">
        <f>D47/D7</f>
        <v>0.29433959579200314</v>
      </c>
      <c r="F47" s="16">
        <v>13161.19</v>
      </c>
      <c r="G47" s="50">
        <f>F47/F7</f>
        <v>0.25356138694014912</v>
      </c>
      <c r="H47" s="16">
        <v>15242.66</v>
      </c>
      <c r="I47" s="50">
        <f>H47/H7</f>
        <v>0.24386523581364777</v>
      </c>
      <c r="J47" s="16">
        <v>19191.66</v>
      </c>
      <c r="K47" s="51">
        <f>J47/J7</f>
        <v>0.26319747813071626</v>
      </c>
    </row>
    <row r="48" spans="1:11" ht="15.6">
      <c r="A48" s="14" t="s">
        <v>46</v>
      </c>
      <c r="B48" s="22">
        <v>0</v>
      </c>
      <c r="C48" s="50">
        <f>B48/B7</f>
        <v>0</v>
      </c>
      <c r="D48" s="23">
        <v>0</v>
      </c>
      <c r="E48" s="50">
        <f>D48/D7</f>
        <v>0</v>
      </c>
      <c r="F48" s="23">
        <v>0</v>
      </c>
      <c r="G48" s="50">
        <f>F48/F7</f>
        <v>0</v>
      </c>
      <c r="H48" s="23">
        <v>0</v>
      </c>
      <c r="I48" s="50">
        <f>H48/H7</f>
        <v>0</v>
      </c>
      <c r="J48" s="23">
        <v>0</v>
      </c>
      <c r="K48" s="51">
        <f>J48/J7</f>
        <v>0</v>
      </c>
    </row>
    <row r="49" spans="1:11" ht="15.6">
      <c r="A49" s="14" t="s">
        <v>47</v>
      </c>
      <c r="B49" s="22">
        <v>0</v>
      </c>
      <c r="C49" s="50">
        <f>B49/B7</f>
        <v>0</v>
      </c>
      <c r="D49" s="23">
        <v>0</v>
      </c>
      <c r="E49" s="50">
        <f>D49/D7</f>
        <v>0</v>
      </c>
      <c r="F49" s="23">
        <v>0</v>
      </c>
      <c r="G49" s="50">
        <f>F49/F7</f>
        <v>0</v>
      </c>
      <c r="H49" s="23">
        <v>0</v>
      </c>
      <c r="I49" s="50">
        <f>H49/H7</f>
        <v>0</v>
      </c>
      <c r="J49" s="23">
        <v>0</v>
      </c>
      <c r="K49" s="51">
        <f>J49/7</f>
        <v>0</v>
      </c>
    </row>
    <row r="50" spans="1:11" ht="15.6">
      <c r="A50" s="14" t="s">
        <v>48</v>
      </c>
      <c r="B50" s="22">
        <v>0</v>
      </c>
      <c r="C50" s="50">
        <f>B50/B7</f>
        <v>0</v>
      </c>
      <c r="D50" s="23">
        <v>0</v>
      </c>
      <c r="E50" s="50">
        <f>D50/D7</f>
        <v>0</v>
      </c>
      <c r="F50" s="23">
        <v>0</v>
      </c>
      <c r="G50" s="50">
        <f>F50/F7</f>
        <v>0</v>
      </c>
      <c r="H50" s="23">
        <v>0</v>
      </c>
      <c r="I50" s="50">
        <f>H50/H7</f>
        <v>0</v>
      </c>
      <c r="J50" s="23">
        <v>0</v>
      </c>
      <c r="K50" s="51">
        <f>J50/J7</f>
        <v>0</v>
      </c>
    </row>
    <row r="51" spans="1:11" ht="15.6">
      <c r="A51" s="14" t="s">
        <v>49</v>
      </c>
      <c r="B51" s="22">
        <v>0</v>
      </c>
      <c r="C51" s="50">
        <f>B51/B7</f>
        <v>0</v>
      </c>
      <c r="D51" s="23">
        <v>0</v>
      </c>
      <c r="E51" s="50">
        <f>D51/D7</f>
        <v>0</v>
      </c>
      <c r="F51" s="23">
        <v>0</v>
      </c>
      <c r="G51" s="50">
        <f>F51/F7</f>
        <v>0</v>
      </c>
      <c r="H51" s="23">
        <v>0</v>
      </c>
      <c r="I51" s="50">
        <f>H51/H7</f>
        <v>0</v>
      </c>
      <c r="J51" s="23">
        <v>0</v>
      </c>
      <c r="K51" s="51">
        <f>J51/J7</f>
        <v>0</v>
      </c>
    </row>
    <row r="52" spans="1:11" ht="15.6">
      <c r="A52" s="14" t="s">
        <v>50</v>
      </c>
      <c r="B52" s="22">
        <v>0</v>
      </c>
      <c r="C52" s="50">
        <f>B52/B7</f>
        <v>0</v>
      </c>
      <c r="D52" s="23">
        <v>0</v>
      </c>
      <c r="E52" s="50">
        <f>D52/D7</f>
        <v>0</v>
      </c>
      <c r="F52" s="23">
        <v>0</v>
      </c>
      <c r="G52" s="50">
        <f>F52/F7</f>
        <v>0</v>
      </c>
      <c r="H52" s="23">
        <v>0</v>
      </c>
      <c r="I52" s="50">
        <f>H52/H7</f>
        <v>0</v>
      </c>
      <c r="J52" s="23">
        <v>0</v>
      </c>
      <c r="K52" s="51">
        <f>J52/J7</f>
        <v>0</v>
      </c>
    </row>
    <row r="53" spans="1:11" ht="15.6">
      <c r="A53" s="14" t="s">
        <v>51</v>
      </c>
      <c r="B53" s="22">
        <v>0</v>
      </c>
      <c r="C53" s="50">
        <f>B53/B7</f>
        <v>0</v>
      </c>
      <c r="D53" s="23">
        <v>0</v>
      </c>
      <c r="E53" s="50">
        <f>D53/D7</f>
        <v>0</v>
      </c>
      <c r="F53" s="23">
        <v>0</v>
      </c>
      <c r="G53" s="50">
        <f>F53/F7</f>
        <v>0</v>
      </c>
      <c r="H53" s="23">
        <v>0</v>
      </c>
      <c r="I53" s="50">
        <f>H53/H7</f>
        <v>0</v>
      </c>
      <c r="J53" s="23">
        <v>0</v>
      </c>
      <c r="K53" s="51">
        <f>J53/J7</f>
        <v>0</v>
      </c>
    </row>
    <row r="54" spans="1:11" ht="15.6">
      <c r="A54" s="14" t="s">
        <v>52</v>
      </c>
      <c r="B54" s="15">
        <v>12592.33</v>
      </c>
      <c r="C54" s="50">
        <f>B54/B7</f>
        <v>0.24922243726901958</v>
      </c>
      <c r="D54" s="16">
        <v>15306.23</v>
      </c>
      <c r="E54" s="50">
        <f>D54/D7</f>
        <v>0.29433959579200314</v>
      </c>
      <c r="F54" s="16">
        <v>13161.19</v>
      </c>
      <c r="G54" s="50">
        <f>F54/F7</f>
        <v>0.25356138694014912</v>
      </c>
      <c r="H54" s="16">
        <v>15242.66</v>
      </c>
      <c r="I54" s="50">
        <f>H54/H7</f>
        <v>0.24386523581364777</v>
      </c>
      <c r="J54" s="16">
        <v>19191.66</v>
      </c>
      <c r="K54" s="51">
        <f>J54/J7</f>
        <v>0.26319747813071626</v>
      </c>
    </row>
    <row r="55" spans="1:11" ht="15.6">
      <c r="A55" s="14" t="s">
        <v>33</v>
      </c>
      <c r="B55" s="22">
        <v>0</v>
      </c>
      <c r="C55" s="50">
        <f>B55/B7</f>
        <v>0</v>
      </c>
      <c r="D55" s="23">
        <v>0</v>
      </c>
      <c r="E55" s="50">
        <f>D55/D7</f>
        <v>0</v>
      </c>
      <c r="F55" s="23">
        <v>0</v>
      </c>
      <c r="G55" s="50">
        <f>F55/F7</f>
        <v>0</v>
      </c>
      <c r="H55" s="23">
        <v>0</v>
      </c>
      <c r="I55" s="50">
        <f>H55/H7</f>
        <v>0</v>
      </c>
      <c r="J55" s="23">
        <v>0</v>
      </c>
      <c r="K55" s="51">
        <f>J55/J7</f>
        <v>0</v>
      </c>
    </row>
    <row r="56" spans="1:11" ht="15.6">
      <c r="A56" s="14" t="s">
        <v>53</v>
      </c>
      <c r="B56" s="22">
        <v>0</v>
      </c>
      <c r="C56" s="50">
        <f>B56/B7</f>
        <v>0</v>
      </c>
      <c r="D56" s="23">
        <v>0</v>
      </c>
      <c r="E56" s="50">
        <f>D56/D7</f>
        <v>0</v>
      </c>
      <c r="F56" s="23">
        <v>0</v>
      </c>
      <c r="G56" s="50">
        <f>F56/F7</f>
        <v>0</v>
      </c>
      <c r="H56" s="23">
        <v>0</v>
      </c>
      <c r="I56" s="50">
        <f>H56/H7</f>
        <v>0</v>
      </c>
      <c r="J56" s="23">
        <v>0</v>
      </c>
      <c r="K56" s="51">
        <f>J56/J7</f>
        <v>0</v>
      </c>
    </row>
    <row r="57" spans="1:11" ht="15.6">
      <c r="A57" s="14" t="s">
        <v>54</v>
      </c>
      <c r="B57" s="22">
        <v>0</v>
      </c>
      <c r="C57" s="50">
        <f>B57/B7</f>
        <v>0</v>
      </c>
      <c r="D57" s="23">
        <v>0</v>
      </c>
      <c r="E57" s="50">
        <f>D57/D7</f>
        <v>0</v>
      </c>
      <c r="F57" s="23">
        <v>0</v>
      </c>
      <c r="G57" s="50">
        <f>F57/F7</f>
        <v>0</v>
      </c>
      <c r="H57" s="23">
        <v>0</v>
      </c>
      <c r="I57" s="50">
        <f>H57/H7</f>
        <v>0</v>
      </c>
      <c r="J57" s="23">
        <v>0</v>
      </c>
      <c r="K57" s="51">
        <f>J57/J7</f>
        <v>0</v>
      </c>
    </row>
    <row r="58" spans="1:11" ht="15.6">
      <c r="A58" s="14" t="s">
        <v>55</v>
      </c>
      <c r="B58" s="15">
        <v>12592.33</v>
      </c>
      <c r="C58" s="50">
        <f>B58/B7</f>
        <v>0.24922243726901958</v>
      </c>
      <c r="D58" s="16">
        <v>15306.23</v>
      </c>
      <c r="E58" s="50">
        <f>D58/D7</f>
        <v>0.29433959579200314</v>
      </c>
      <c r="F58" s="16">
        <v>13161.19</v>
      </c>
      <c r="G58" s="50">
        <f>F58/F7</f>
        <v>0.25356138694014912</v>
      </c>
      <c r="H58" s="16">
        <v>15242.66</v>
      </c>
      <c r="I58" s="50">
        <f>H58/H7</f>
        <v>0.24386523581364777</v>
      </c>
      <c r="J58" s="16">
        <v>19191.66</v>
      </c>
      <c r="K58" s="51">
        <f>J58/J7</f>
        <v>0.26319747813071626</v>
      </c>
    </row>
    <row r="59" spans="1:11" ht="15.6">
      <c r="A59" s="14" t="s">
        <v>56</v>
      </c>
      <c r="B59" s="22">
        <v>0</v>
      </c>
      <c r="C59" s="50">
        <f>B59/B7</f>
        <v>0</v>
      </c>
      <c r="D59" s="23">
        <v>0</v>
      </c>
      <c r="E59" s="50">
        <f>D59/D7</f>
        <v>0</v>
      </c>
      <c r="F59" s="23">
        <v>0</v>
      </c>
      <c r="G59" s="50">
        <f>F59/F7</f>
        <v>0</v>
      </c>
      <c r="H59" s="23">
        <v>0</v>
      </c>
      <c r="I59" s="50">
        <f>H59/H7</f>
        <v>0</v>
      </c>
      <c r="J59" s="23">
        <v>0</v>
      </c>
      <c r="K59" s="51">
        <f>J59/J7</f>
        <v>0</v>
      </c>
    </row>
    <row r="60" spans="1:11" ht="15.6">
      <c r="A60" s="14" t="s">
        <v>57</v>
      </c>
      <c r="B60" s="22">
        <v>0</v>
      </c>
      <c r="C60" s="50">
        <f>B60/B7</f>
        <v>0</v>
      </c>
      <c r="D60" s="23">
        <v>0</v>
      </c>
      <c r="E60" s="50">
        <f>D60/D9</f>
        <v>0</v>
      </c>
      <c r="F60" s="23">
        <v>0</v>
      </c>
      <c r="G60" s="50">
        <f>F60/F7</f>
        <v>0</v>
      </c>
      <c r="H60" s="23">
        <v>0</v>
      </c>
      <c r="I60" s="50">
        <f>H60/H7</f>
        <v>0</v>
      </c>
      <c r="J60" s="23">
        <v>0</v>
      </c>
      <c r="K60" s="51">
        <f>J60/J7</f>
        <v>0</v>
      </c>
    </row>
    <row r="61" spans="1:11" ht="15.6">
      <c r="A61" s="14" t="s">
        <v>58</v>
      </c>
      <c r="B61" s="22">
        <v>0</v>
      </c>
      <c r="C61" s="50">
        <f>B61/B7</f>
        <v>0</v>
      </c>
      <c r="D61" s="23">
        <v>0</v>
      </c>
      <c r="E61" s="50">
        <f>D61/D7</f>
        <v>0</v>
      </c>
      <c r="F61" s="23">
        <v>0</v>
      </c>
      <c r="G61" s="50">
        <f>F61/F7</f>
        <v>0</v>
      </c>
      <c r="H61" s="23">
        <v>0</v>
      </c>
      <c r="I61" s="50">
        <f>H61/H7</f>
        <v>0</v>
      </c>
      <c r="J61" s="23">
        <v>0</v>
      </c>
      <c r="K61" s="51">
        <f>J61/J7</f>
        <v>0</v>
      </c>
    </row>
    <row r="62" spans="1:11" ht="15.6">
      <c r="A62" s="14" t="s">
        <v>59</v>
      </c>
      <c r="B62" s="22">
        <v>0</v>
      </c>
      <c r="C62" s="50">
        <f>B62/B7</f>
        <v>0</v>
      </c>
      <c r="D62" s="23">
        <v>0</v>
      </c>
      <c r="E62" s="50">
        <f>D62/D11</f>
        <v>0</v>
      </c>
      <c r="F62" s="23">
        <v>0</v>
      </c>
      <c r="G62" s="50">
        <f>F62/F7</f>
        <v>0</v>
      </c>
      <c r="H62" s="23">
        <v>0</v>
      </c>
      <c r="I62" s="50">
        <f>H62/H7</f>
        <v>0</v>
      </c>
      <c r="J62" s="23">
        <v>0</v>
      </c>
      <c r="K62" s="51">
        <f>J62/J7</f>
        <v>0</v>
      </c>
    </row>
    <row r="63" spans="1:11" ht="15.6">
      <c r="A63" s="14" t="s">
        <v>60</v>
      </c>
      <c r="B63" s="15">
        <v>12592.33</v>
      </c>
      <c r="C63" s="50">
        <f>B63/B7</f>
        <v>0.24922243726901958</v>
      </c>
      <c r="D63" s="16">
        <v>15306.23</v>
      </c>
      <c r="E63" s="50">
        <f>D63/D7</f>
        <v>0.29433959579200314</v>
      </c>
      <c r="F63" s="16">
        <v>13161.19</v>
      </c>
      <c r="G63" s="50">
        <f>F63/F7</f>
        <v>0.25356138694014912</v>
      </c>
      <c r="H63" s="16">
        <v>15242.66</v>
      </c>
      <c r="I63" s="50">
        <f>H63/H7</f>
        <v>0.24386523581364777</v>
      </c>
      <c r="J63" s="16">
        <v>19191.66</v>
      </c>
      <c r="K63" s="51">
        <f>J63/J7</f>
        <v>0.26319747813071626</v>
      </c>
    </row>
    <row r="64" spans="1:11" ht="15.6">
      <c r="A64" s="14" t="s">
        <v>61</v>
      </c>
      <c r="B64" s="20"/>
      <c r="C64" s="50">
        <f>B64/B7</f>
        <v>0</v>
      </c>
      <c r="D64" s="21"/>
      <c r="E64" s="50">
        <f>D64/D17</f>
        <v>0</v>
      </c>
      <c r="F64" s="21"/>
      <c r="G64" s="50">
        <f>F64/F7</f>
        <v>0</v>
      </c>
      <c r="H64" s="21"/>
      <c r="I64" s="50">
        <f>H64/H7</f>
        <v>0</v>
      </c>
      <c r="J64" s="21"/>
      <c r="K64" s="51">
        <f>J64/J7</f>
        <v>0</v>
      </c>
    </row>
    <row r="65" spans="1:11" ht="15.6">
      <c r="A65" s="14" t="s">
        <v>62</v>
      </c>
      <c r="B65" s="22">
        <v>386.08</v>
      </c>
      <c r="C65" s="50">
        <f>B65/B7</f>
        <v>7.6411433452604144E-3</v>
      </c>
      <c r="D65" s="16">
        <v>-1480.84</v>
      </c>
      <c r="E65" s="50">
        <f>D65/D7</f>
        <v>-2.8476629910345649E-2</v>
      </c>
      <c r="F65" s="23">
        <v>260.13</v>
      </c>
      <c r="G65" s="50">
        <f>F65/F7</f>
        <v>5.0116230815557706E-3</v>
      </c>
      <c r="H65" s="23">
        <v>651.01</v>
      </c>
      <c r="I65" s="50">
        <f>H65/H7</f>
        <v>1.0415420088556908E-2</v>
      </c>
      <c r="J65" s="23">
        <v>110.13</v>
      </c>
      <c r="K65" s="51">
        <f>J65/J7</f>
        <v>1.5103403388000715E-3</v>
      </c>
    </row>
    <row r="66" spans="1:11" ht="15.6">
      <c r="A66" s="14" t="s">
        <v>63</v>
      </c>
      <c r="B66" s="22">
        <v>-59.68</v>
      </c>
      <c r="C66" s="50">
        <f>B66/B7</f>
        <v>-1.1811630616585722E-3</v>
      </c>
      <c r="D66" s="23">
        <v>10.87</v>
      </c>
      <c r="E66" s="50">
        <f>D66/D7</f>
        <v>2.090306630868002E-4</v>
      </c>
      <c r="F66" s="23">
        <v>-53.22</v>
      </c>
      <c r="G66" s="50">
        <f>F66/F7</f>
        <v>-1.0253280298327687E-3</v>
      </c>
      <c r="H66" s="23">
        <v>-570.34</v>
      </c>
      <c r="I66" s="50">
        <f>H66/H7</f>
        <v>-9.124791774792319E-3</v>
      </c>
      <c r="J66" s="23">
        <v>-19.11</v>
      </c>
      <c r="K66" s="51">
        <f>J66/J7</f>
        <v>-2.6207757990074791E-4</v>
      </c>
    </row>
    <row r="67" spans="1:11" ht="15.6">
      <c r="A67" s="14" t="s">
        <v>64</v>
      </c>
      <c r="B67" s="22">
        <v>0</v>
      </c>
      <c r="C67" s="50">
        <f>B67/B7</f>
        <v>0</v>
      </c>
      <c r="D67" s="23">
        <v>0</v>
      </c>
      <c r="E67" s="50">
        <f>D67/D7</f>
        <v>0</v>
      </c>
      <c r="F67" s="23">
        <v>0</v>
      </c>
      <c r="G67" s="50">
        <f>F67/F7</f>
        <v>0</v>
      </c>
      <c r="H67" s="23">
        <v>0</v>
      </c>
      <c r="I67" s="50">
        <f>H67/H7</f>
        <v>0</v>
      </c>
      <c r="J67" s="23">
        <v>0</v>
      </c>
      <c r="K67" s="51">
        <f>J67/J7</f>
        <v>0</v>
      </c>
    </row>
    <row r="68" spans="1:11" ht="15.6">
      <c r="A68" s="14" t="s">
        <v>65</v>
      </c>
      <c r="B68" s="22">
        <v>-243.02</v>
      </c>
      <c r="C68" s="50">
        <f>B68/B7</f>
        <v>-4.8097561535567395E-3</v>
      </c>
      <c r="D68" s="23">
        <v>-286.91000000000003</v>
      </c>
      <c r="E68" s="50">
        <f>D68/D7</f>
        <v>-5.517294162487015E-3</v>
      </c>
      <c r="F68" s="23">
        <v>-221.44</v>
      </c>
      <c r="G68" s="50">
        <f>F68/F7</f>
        <v>-4.26622771375739E-3</v>
      </c>
      <c r="H68" s="23">
        <v>-260.69</v>
      </c>
      <c r="I68" s="50">
        <f>H68/H7</f>
        <v>-4.170743710366815E-3</v>
      </c>
      <c r="J68" s="23">
        <v>-284.32</v>
      </c>
      <c r="K68" s="51">
        <f>J68/J7</f>
        <v>-3.8992097078692119E-3</v>
      </c>
    </row>
    <row r="69" spans="1:11" ht="15.6">
      <c r="A69" s="14" t="s">
        <v>66</v>
      </c>
      <c r="B69" s="15">
        <v>12919.28</v>
      </c>
      <c r="C69" s="50">
        <f>B69/B7</f>
        <v>0.25569330293606501</v>
      </c>
      <c r="D69" s="16">
        <v>13835.9</v>
      </c>
      <c r="E69" s="50">
        <f>D69/D7</f>
        <v>0.26606507372609556</v>
      </c>
      <c r="F69" s="16">
        <v>13368.35</v>
      </c>
      <c r="G69" s="50">
        <f>F69/F7</f>
        <v>0.25755249845198974</v>
      </c>
      <c r="H69" s="16">
        <v>15323.11</v>
      </c>
      <c r="I69" s="50">
        <f>H69/H7</f>
        <v>0.24515234437745542</v>
      </c>
      <c r="J69" s="16">
        <v>19283.419999999998</v>
      </c>
      <c r="K69" s="51">
        <f>J69/J7</f>
        <v>0.26445588936733017</v>
      </c>
    </row>
    <row r="70" spans="1:11" ht="15.6">
      <c r="A70" s="14" t="s">
        <v>67</v>
      </c>
      <c r="B70" s="20"/>
      <c r="C70" s="50">
        <f>B70/B7</f>
        <v>0</v>
      </c>
      <c r="D70" s="21"/>
      <c r="E70" s="50">
        <f>D70/D7</f>
        <v>0</v>
      </c>
      <c r="F70" s="21"/>
      <c r="G70" s="50">
        <f>F70/F7</f>
        <v>0</v>
      </c>
      <c r="H70" s="21"/>
      <c r="I70" s="50">
        <f>H70/H7</f>
        <v>0</v>
      </c>
      <c r="J70" s="21"/>
      <c r="K70" s="51">
        <f>J70/J7</f>
        <v>0</v>
      </c>
    </row>
    <row r="71" spans="1:11" ht="15.6">
      <c r="A71" s="14" t="s">
        <v>68</v>
      </c>
      <c r="B71" s="15">
        <v>12592.33</v>
      </c>
      <c r="C71" s="50">
        <f>B71/B7</f>
        <v>0.24922243726901958</v>
      </c>
      <c r="D71" s="16">
        <v>15306.23</v>
      </c>
      <c r="E71" s="50">
        <f>D71/D7</f>
        <v>0.29433959579200314</v>
      </c>
      <c r="F71" s="16">
        <v>13161.19</v>
      </c>
      <c r="G71" s="50">
        <f>F71/F7</f>
        <v>0.25356138694014912</v>
      </c>
      <c r="H71" s="16">
        <v>15242.66</v>
      </c>
      <c r="I71" s="50">
        <f>H71/H7</f>
        <v>0.24386523581364777</v>
      </c>
      <c r="J71" s="16">
        <v>19191.66</v>
      </c>
      <c r="K71" s="51">
        <f>J71/J7</f>
        <v>0.26319747813071626</v>
      </c>
    </row>
    <row r="72" spans="1:11" ht="15.6">
      <c r="A72" s="14" t="s">
        <v>69</v>
      </c>
      <c r="B72" s="22">
        <v>-243.57</v>
      </c>
      <c r="C72" s="50">
        <f>B72/B7</f>
        <v>-4.8206415370003084E-3</v>
      </c>
      <c r="D72" s="23">
        <v>-286.55</v>
      </c>
      <c r="E72" s="50">
        <f>D72/D7</f>
        <v>-5.5103713438383259E-3</v>
      </c>
      <c r="F72" s="23">
        <v>-221.69</v>
      </c>
      <c r="G72" s="50">
        <f>F72/F7</f>
        <v>-4.2710441738749811E-3</v>
      </c>
      <c r="H72" s="23">
        <v>-260.47000000000003</v>
      </c>
      <c r="I72" s="50">
        <f>H72/H7</f>
        <v>-4.1672239604098526E-3</v>
      </c>
      <c r="J72" s="23">
        <v>-285.06</v>
      </c>
      <c r="K72" s="51">
        <f>J72/J7</f>
        <v>-3.9093581855838408E-3</v>
      </c>
    </row>
    <row r="73" spans="1:11" ht="15.6">
      <c r="A73" s="14" t="s">
        <v>70</v>
      </c>
      <c r="B73" s="20"/>
      <c r="C73" s="50">
        <f>B73/B7</f>
        <v>0</v>
      </c>
      <c r="D73" s="21"/>
      <c r="E73" s="50">
        <f>D73/D7</f>
        <v>0</v>
      </c>
      <c r="F73" s="21"/>
      <c r="G73" s="50">
        <f>F73/F7</f>
        <v>0</v>
      </c>
      <c r="H73" s="21"/>
      <c r="I73" s="50">
        <f>H73/H7</f>
        <v>0</v>
      </c>
      <c r="J73" s="21"/>
      <c r="K73" s="51">
        <f>J73/J7</f>
        <v>0</v>
      </c>
    </row>
    <row r="74" spans="1:11" ht="15.6">
      <c r="A74" s="14" t="s">
        <v>68</v>
      </c>
      <c r="B74" s="15">
        <v>12592.33</v>
      </c>
      <c r="C74" s="50">
        <f>B74/B7</f>
        <v>0.24922243726901958</v>
      </c>
      <c r="D74" s="16">
        <v>15306.23</v>
      </c>
      <c r="E74" s="50">
        <f>D74/D7</f>
        <v>0.29433959579200314</v>
      </c>
      <c r="F74" s="16">
        <v>13161.19</v>
      </c>
      <c r="G74" s="50">
        <f>F74/F7</f>
        <v>0.25356138694014912</v>
      </c>
      <c r="H74" s="16">
        <v>15242.66</v>
      </c>
      <c r="I74" s="50">
        <f>H74/H7</f>
        <v>0.24386523581364777</v>
      </c>
      <c r="J74" s="16">
        <v>19191.66</v>
      </c>
      <c r="K74" s="51">
        <f>J74/J7</f>
        <v>0.26319747813071626</v>
      </c>
    </row>
    <row r="75" spans="1:11" ht="15.6">
      <c r="A75" s="14" t="s">
        <v>69</v>
      </c>
      <c r="B75" s="22">
        <v>-243.57</v>
      </c>
      <c r="C75" s="50">
        <f>B75/B7</f>
        <v>-4.8206415370003084E-3</v>
      </c>
      <c r="D75" s="23">
        <v>-286.55</v>
      </c>
      <c r="E75" s="50">
        <f>D75/D7</f>
        <v>-5.5103713438383259E-3</v>
      </c>
      <c r="F75" s="23">
        <v>-221.69</v>
      </c>
      <c r="G75" s="50">
        <f>F75/F7</f>
        <v>-4.2710441738749811E-3</v>
      </c>
      <c r="H75" s="23">
        <v>-260.47000000000003</v>
      </c>
      <c r="I75" s="50">
        <f>H75/H7</f>
        <v>-4.1672239604098526E-3</v>
      </c>
      <c r="J75" s="23">
        <v>-285.06</v>
      </c>
      <c r="K75" s="51">
        <f>J75/J7</f>
        <v>-3.9093581855838408E-3</v>
      </c>
    </row>
    <row r="76" spans="1:11" ht="15.6">
      <c r="A76" s="14" t="s">
        <v>71</v>
      </c>
      <c r="B76" s="20"/>
      <c r="C76" s="50">
        <f>B76/B7</f>
        <v>0</v>
      </c>
      <c r="D76" s="21"/>
      <c r="E76" s="50">
        <f>D76/D7</f>
        <v>0</v>
      </c>
      <c r="F76" s="21"/>
      <c r="G76" s="50">
        <f>F76/F7</f>
        <v>0</v>
      </c>
      <c r="H76" s="21"/>
      <c r="I76" s="50">
        <f>H76/H7</f>
        <v>0</v>
      </c>
      <c r="J76" s="21"/>
      <c r="K76" s="51">
        <f>J76/J7</f>
        <v>0</v>
      </c>
    </row>
    <row r="77" spans="1:11" ht="15.6">
      <c r="A77" s="14" t="s">
        <v>68</v>
      </c>
      <c r="B77" s="15">
        <v>12592.33</v>
      </c>
      <c r="C77" s="50">
        <f>B77/B7</f>
        <v>0.24922243726901958</v>
      </c>
      <c r="D77" s="16">
        <v>15306.23</v>
      </c>
      <c r="E77" s="50">
        <f>D77/D7</f>
        <v>0.29433959579200314</v>
      </c>
      <c r="F77" s="16">
        <v>13161.19</v>
      </c>
      <c r="G77" s="50">
        <f>F77/F7</f>
        <v>0.25356138694014912</v>
      </c>
      <c r="H77" s="16">
        <v>15242.66</v>
      </c>
      <c r="I77" s="50">
        <f>H77/H7</f>
        <v>0.24386523581364777</v>
      </c>
      <c r="J77" s="16">
        <v>19191.66</v>
      </c>
      <c r="K77" s="51">
        <f>J77/J7</f>
        <v>0.26319747813071626</v>
      </c>
    </row>
    <row r="78" spans="1:11" ht="15.6">
      <c r="A78" s="14" t="s">
        <v>69</v>
      </c>
      <c r="B78" s="22">
        <v>-243.57</v>
      </c>
      <c r="C78" s="50">
        <f>B78/B7</f>
        <v>-4.8206415370003084E-3</v>
      </c>
      <c r="D78" s="23">
        <v>-286.55</v>
      </c>
      <c r="E78" s="50">
        <f>D78/D7</f>
        <v>-5.5103713438383259E-3</v>
      </c>
      <c r="F78" s="23">
        <v>-221.69</v>
      </c>
      <c r="G78" s="50">
        <f>F78/F7</f>
        <v>-4.2710441738749811E-3</v>
      </c>
      <c r="H78" s="23">
        <v>-260.47000000000003</v>
      </c>
      <c r="I78" s="50">
        <f>H78/H7</f>
        <v>-4.1672239604098526E-3</v>
      </c>
      <c r="J78" s="23">
        <v>-285.06</v>
      </c>
      <c r="K78" s="51">
        <f>J78/J7</f>
        <v>-3.9093581855838408E-3</v>
      </c>
    </row>
    <row r="79" spans="1:11" ht="15.6">
      <c r="A79" s="14" t="s">
        <v>72</v>
      </c>
      <c r="B79" s="22">
        <v>10.3</v>
      </c>
      <c r="C79" s="50">
        <f>B79/B7</f>
        <v>2.038535444886611E-4</v>
      </c>
      <c r="D79" s="23">
        <v>12.47</v>
      </c>
      <c r="E79" s="50">
        <f>D79/D7</f>
        <v>2.3979874596986189E-4</v>
      </c>
      <c r="F79" s="23">
        <v>10.7</v>
      </c>
      <c r="G79" s="50">
        <f>F79/F7</f>
        <v>2.0614449303289412E-4</v>
      </c>
      <c r="H79" s="23">
        <v>12.37</v>
      </c>
      <c r="I79" s="50">
        <f>H79/H7</f>
        <v>1.9790594076196826E-4</v>
      </c>
      <c r="J79" s="23">
        <v>15.5</v>
      </c>
      <c r="K79" s="51">
        <f>J79/J7</f>
        <v>2.1256946564424868E-4</v>
      </c>
    </row>
    <row r="80" spans="1:11" ht="15.6">
      <c r="A80" s="14" t="s">
        <v>73</v>
      </c>
      <c r="B80" s="22">
        <v>10.24</v>
      </c>
      <c r="C80" s="50">
        <f>B80/B7</f>
        <v>2.0266604811299899E-4</v>
      </c>
      <c r="D80" s="23">
        <v>12.45</v>
      </c>
      <c r="E80" s="50">
        <f>D80/D7</f>
        <v>2.3941414493382359E-4</v>
      </c>
      <c r="F80" s="23">
        <v>10.7</v>
      </c>
      <c r="G80" s="50">
        <f>F80/F7</f>
        <v>2.0614449303289412E-4</v>
      </c>
      <c r="H80" s="23">
        <v>12.37</v>
      </c>
      <c r="I80" s="50">
        <f>H80/H7</f>
        <v>1.9790594076196826E-4</v>
      </c>
      <c r="J80" s="23">
        <v>15.46</v>
      </c>
      <c r="K80" s="51">
        <f>J80/J7</f>
        <v>2.120208992812958E-4</v>
      </c>
    </row>
    <row r="81" spans="1:11" ht="15.6">
      <c r="A81" s="14" t="s">
        <v>74</v>
      </c>
      <c r="B81" s="20"/>
      <c r="C81" s="50">
        <f>B81/B7</f>
        <v>0</v>
      </c>
      <c r="D81" s="21"/>
      <c r="E81" s="50">
        <f>D81/D7</f>
        <v>0</v>
      </c>
      <c r="F81" s="21"/>
      <c r="G81" s="50">
        <f>F81/F7</f>
        <v>0</v>
      </c>
      <c r="H81" s="21"/>
      <c r="I81" s="21">
        <v>0</v>
      </c>
      <c r="J81" s="21"/>
      <c r="K81" s="51">
        <f>J81/J7</f>
        <v>0</v>
      </c>
    </row>
    <row r="82" spans="1:11" ht="15.6">
      <c r="A82" s="14" t="s">
        <v>75</v>
      </c>
      <c r="B82" s="22">
        <v>0</v>
      </c>
      <c r="C82" s="50">
        <f>B82/B7</f>
        <v>0</v>
      </c>
      <c r="D82" s="23">
        <v>0</v>
      </c>
      <c r="E82" s="50">
        <f>D82/D7</f>
        <v>0</v>
      </c>
      <c r="F82" s="23">
        <v>5</v>
      </c>
      <c r="G82" s="50">
        <f>F82/F7</f>
        <v>9.6329202351819686E-5</v>
      </c>
      <c r="H82" s="23">
        <v>5.25</v>
      </c>
      <c r="I82" s="50">
        <f>H82/H7</f>
        <v>8.3994033063891139E-5</v>
      </c>
      <c r="J82" s="23">
        <v>6</v>
      </c>
      <c r="K82" s="51">
        <f>J82/J7</f>
        <v>8.2284954442934978E-5</v>
      </c>
    </row>
    <row r="83" spans="1:11" ht="15.6">
      <c r="A83" s="14" t="s">
        <v>76</v>
      </c>
      <c r="B83" s="22">
        <v>0</v>
      </c>
      <c r="C83" s="50">
        <f>B83/B7</f>
        <v>0</v>
      </c>
      <c r="D83" s="23">
        <v>0</v>
      </c>
      <c r="E83" s="50">
        <f>D83/D7</f>
        <v>0</v>
      </c>
      <c r="F83" s="23">
        <v>0</v>
      </c>
      <c r="G83" s="50">
        <f>F83/F7</f>
        <v>0</v>
      </c>
      <c r="H83" s="23">
        <v>0</v>
      </c>
      <c r="I83" s="50">
        <f>H83/H7</f>
        <v>0</v>
      </c>
      <c r="J83" s="23">
        <v>0</v>
      </c>
      <c r="K83" s="51">
        <f>J83/J7</f>
        <v>0</v>
      </c>
    </row>
    <row r="84" spans="1:11" ht="15.6">
      <c r="A84" s="14" t="s">
        <v>77</v>
      </c>
      <c r="B84" s="22">
        <v>0</v>
      </c>
      <c r="C84" s="50">
        <f>B84/B7</f>
        <v>0</v>
      </c>
      <c r="D84" s="23">
        <v>0</v>
      </c>
      <c r="E84" s="50">
        <f>D84/D7</f>
        <v>0</v>
      </c>
      <c r="F84" s="23">
        <v>0</v>
      </c>
      <c r="G84" s="50">
        <f>F84/F7</f>
        <v>0</v>
      </c>
      <c r="H84" s="23">
        <v>0</v>
      </c>
      <c r="I84" s="50">
        <f>H84/H7</f>
        <v>0</v>
      </c>
      <c r="J84" s="23">
        <v>0</v>
      </c>
      <c r="K84" s="51">
        <f>J84/J7</f>
        <v>0</v>
      </c>
    </row>
    <row r="85" spans="1:11" ht="15.6">
      <c r="A85" s="14" t="s">
        <v>78</v>
      </c>
      <c r="B85" s="22">
        <v>0</v>
      </c>
      <c r="C85" s="50">
        <f>B85/B7</f>
        <v>0</v>
      </c>
      <c r="D85" s="23">
        <v>0</v>
      </c>
      <c r="E85" s="50">
        <f>D85/D7</f>
        <v>0</v>
      </c>
      <c r="F85" s="23">
        <v>0</v>
      </c>
      <c r="G85" s="50">
        <f>F85/F7</f>
        <v>0</v>
      </c>
      <c r="H85" s="23">
        <v>0</v>
      </c>
      <c r="I85" s="50">
        <f>H85/H7</f>
        <v>0</v>
      </c>
      <c r="J85" s="23">
        <v>0</v>
      </c>
      <c r="K85" s="51">
        <f>J85/J7</f>
        <v>0</v>
      </c>
    </row>
    <row r="86" spans="1:11" ht="15.6">
      <c r="A86" s="14" t="s">
        <v>79</v>
      </c>
      <c r="B86" s="22">
        <v>0</v>
      </c>
      <c r="C86" s="50">
        <f>B86/B7</f>
        <v>0</v>
      </c>
      <c r="D86" s="23">
        <v>0</v>
      </c>
      <c r="E86" s="50">
        <f>D86/D7</f>
        <v>0</v>
      </c>
      <c r="F86" s="23">
        <v>0</v>
      </c>
      <c r="G86" s="50">
        <f>F86/F7</f>
        <v>0</v>
      </c>
      <c r="H86" s="23">
        <v>0</v>
      </c>
      <c r="I86" s="50">
        <f>H86/H7</f>
        <v>0</v>
      </c>
      <c r="J86" s="23">
        <v>2.75</v>
      </c>
      <c r="K86" s="51">
        <f>J86/J7</f>
        <v>3.7713937453011861E-5</v>
      </c>
    </row>
    <row r="87" spans="1:11" ht="15.6">
      <c r="A87" s="14" t="s">
        <v>80</v>
      </c>
      <c r="B87" s="22">
        <v>5.75</v>
      </c>
      <c r="C87" s="50">
        <f>B87/B7</f>
        <v>1.1380173600095158E-4</v>
      </c>
      <c r="D87" s="23">
        <v>10.15</v>
      </c>
      <c r="E87" s="50">
        <f>D87/D7</f>
        <v>1.9518502578942247E-4</v>
      </c>
      <c r="F87" s="23">
        <v>5.75</v>
      </c>
      <c r="G87" s="50">
        <f>F87/F7</f>
        <v>1.1077858270459264E-4</v>
      </c>
      <c r="H87" s="23">
        <v>6.25</v>
      </c>
      <c r="I87" s="50">
        <f>H87/H7</f>
        <v>9.9992896504632304E-5</v>
      </c>
      <c r="J87" s="23">
        <v>6.75</v>
      </c>
      <c r="K87" s="51">
        <f>J87/J7</f>
        <v>9.2570573748301842E-5</v>
      </c>
    </row>
    <row r="88" spans="1:11" ht="15.6">
      <c r="A88" s="14" t="s">
        <v>81</v>
      </c>
      <c r="B88" s="22">
        <v>5.75</v>
      </c>
      <c r="C88" s="50">
        <f>B88/B7</f>
        <v>1.1380173600095158E-4</v>
      </c>
      <c r="D88" s="23">
        <v>10.15</v>
      </c>
      <c r="E88" s="50">
        <f>D88/D7</f>
        <v>1.9518502578942247E-4</v>
      </c>
      <c r="F88" s="23">
        <v>10.75</v>
      </c>
      <c r="G88" s="50">
        <f>F88/F7</f>
        <v>2.0710778505641231E-4</v>
      </c>
      <c r="H88" s="23">
        <v>11.5</v>
      </c>
      <c r="I88" s="50">
        <f>H88/H7</f>
        <v>1.8398692956852344E-4</v>
      </c>
      <c r="J88" s="23">
        <v>15.5</v>
      </c>
      <c r="K88" s="51">
        <f>J88/J7</f>
        <v>2.1256946564424868E-4</v>
      </c>
    </row>
    <row r="89" spans="1:11" ht="15.6">
      <c r="A89" s="14" t="s">
        <v>82</v>
      </c>
      <c r="B89" s="20"/>
      <c r="C89" s="50">
        <f>B89/B7</f>
        <v>0</v>
      </c>
      <c r="D89" s="21"/>
      <c r="E89" s="50">
        <f>D89/D7</f>
        <v>0</v>
      </c>
      <c r="F89" s="21"/>
      <c r="G89" s="50">
        <f>F89/F7</f>
        <v>0</v>
      </c>
      <c r="H89" s="21"/>
      <c r="I89" s="50">
        <f>H89/H7</f>
        <v>0</v>
      </c>
      <c r="J89" s="21"/>
      <c r="K89" s="51">
        <f>J89/J7</f>
        <v>0</v>
      </c>
    </row>
    <row r="90" spans="1:11" ht="15.6">
      <c r="A90" s="14" t="s">
        <v>75</v>
      </c>
      <c r="B90" s="22">
        <v>0</v>
      </c>
      <c r="C90" s="50">
        <f>B90/B7</f>
        <v>0</v>
      </c>
      <c r="D90" s="23">
        <v>0</v>
      </c>
      <c r="E90" s="50">
        <f>D90/D7</f>
        <v>0</v>
      </c>
      <c r="F90" s="23">
        <v>5</v>
      </c>
      <c r="G90" s="50">
        <f>F90/F7</f>
        <v>9.6329202351819686E-5</v>
      </c>
      <c r="H90" s="23">
        <v>5.25</v>
      </c>
      <c r="I90" s="50">
        <f>H90/H7</f>
        <v>8.3994033063891139E-5</v>
      </c>
      <c r="J90" s="23">
        <v>6</v>
      </c>
      <c r="K90" s="51">
        <f>J90/J7</f>
        <v>8.2284954442934978E-5</v>
      </c>
    </row>
    <row r="91" spans="1:11" ht="15.6">
      <c r="A91" s="14" t="s">
        <v>76</v>
      </c>
      <c r="B91" s="22">
        <v>0</v>
      </c>
      <c r="C91" s="50">
        <f>B91/B7</f>
        <v>0</v>
      </c>
      <c r="D91" s="23">
        <v>0</v>
      </c>
      <c r="E91" s="50">
        <f>D91/D7</f>
        <v>0</v>
      </c>
      <c r="F91" s="23">
        <v>0</v>
      </c>
      <c r="G91" s="50">
        <f>F91/F7</f>
        <v>0</v>
      </c>
      <c r="H91" s="23">
        <v>0</v>
      </c>
      <c r="I91" s="50">
        <f>H91/H7</f>
        <v>0</v>
      </c>
      <c r="J91" s="23">
        <v>0</v>
      </c>
      <c r="K91" s="51">
        <f>J91/J7</f>
        <v>0</v>
      </c>
    </row>
    <row r="92" spans="1:11" ht="15.6">
      <c r="A92" s="14" t="s">
        <v>77</v>
      </c>
      <c r="B92" s="22">
        <v>0</v>
      </c>
      <c r="C92" s="50">
        <f>B92/B7</f>
        <v>0</v>
      </c>
      <c r="D92" s="23">
        <v>0</v>
      </c>
      <c r="E92" s="50">
        <f>D92/D7</f>
        <v>0</v>
      </c>
      <c r="F92" s="23">
        <v>0</v>
      </c>
      <c r="G92" s="50">
        <f>F92/F7</f>
        <v>0</v>
      </c>
      <c r="H92" s="23">
        <v>0</v>
      </c>
      <c r="I92" s="50">
        <f>H92/H7</f>
        <v>0</v>
      </c>
      <c r="J92" s="23">
        <v>0</v>
      </c>
      <c r="K92" s="51">
        <f>J92/J7</f>
        <v>0</v>
      </c>
    </row>
    <row r="93" spans="1:11" ht="15.6">
      <c r="A93" s="14" t="s">
        <v>78</v>
      </c>
      <c r="B93" s="22">
        <v>0</v>
      </c>
      <c r="C93" s="50">
        <f>B93/B7</f>
        <v>0</v>
      </c>
      <c r="D93" s="23">
        <v>0</v>
      </c>
      <c r="E93" s="50">
        <f>D93/D7</f>
        <v>0</v>
      </c>
      <c r="F93" s="23">
        <v>0</v>
      </c>
      <c r="G93" s="50">
        <f>F93/F7</f>
        <v>0</v>
      </c>
      <c r="H93" s="23">
        <v>0</v>
      </c>
      <c r="I93" s="50">
        <f>H93/H7</f>
        <v>0</v>
      </c>
      <c r="J93" s="23">
        <v>0</v>
      </c>
      <c r="K93" s="51">
        <f>J93/J7</f>
        <v>0</v>
      </c>
    </row>
    <row r="94" spans="1:11" ht="15.6">
      <c r="A94" s="14" t="s">
        <v>79</v>
      </c>
      <c r="B94" s="22">
        <v>0</v>
      </c>
      <c r="C94" s="50">
        <f>B94/B7</f>
        <v>0</v>
      </c>
      <c r="D94" s="23">
        <v>0</v>
      </c>
      <c r="E94" s="50">
        <f>D94/D7</f>
        <v>0</v>
      </c>
      <c r="F94" s="23">
        <v>0</v>
      </c>
      <c r="G94" s="50">
        <f>F94/F7</f>
        <v>0</v>
      </c>
      <c r="H94" s="23">
        <v>0</v>
      </c>
      <c r="I94" s="50">
        <f>H94/H7</f>
        <v>0</v>
      </c>
      <c r="J94" s="23">
        <v>2.75</v>
      </c>
      <c r="K94" s="51">
        <f>J94/J7</f>
        <v>3.7713937453011861E-5</v>
      </c>
    </row>
    <row r="95" spans="1:11" ht="15.6">
      <c r="A95" s="14" t="s">
        <v>80</v>
      </c>
      <c r="B95" s="22">
        <v>5.75</v>
      </c>
      <c r="C95" s="50">
        <f>B95/B7</f>
        <v>1.1380173600095158E-4</v>
      </c>
      <c r="D95" s="23">
        <v>10.15</v>
      </c>
      <c r="E95" s="50">
        <f>D95/D7</f>
        <v>1.9518502578942247E-4</v>
      </c>
      <c r="F95" s="23">
        <v>5.75</v>
      </c>
      <c r="G95" s="50">
        <f>F95/F7</f>
        <v>1.1077858270459264E-4</v>
      </c>
      <c r="H95" s="23">
        <v>6.25</v>
      </c>
      <c r="I95" s="50">
        <f>H95/H7</f>
        <v>9.9992896504632304E-5</v>
      </c>
      <c r="J95" s="23">
        <v>6.75</v>
      </c>
      <c r="K95" s="51">
        <f>J95/J7</f>
        <v>9.2570573748301842E-5</v>
      </c>
    </row>
    <row r="96" spans="1:11" ht="15.6">
      <c r="A96" s="14" t="s">
        <v>83</v>
      </c>
      <c r="B96" s="22">
        <v>575</v>
      </c>
      <c r="C96" s="50">
        <f>B96/B7</f>
        <v>1.1380173600095158E-2</v>
      </c>
      <c r="D96" s="16">
        <v>1015</v>
      </c>
      <c r="E96" s="50">
        <f>D96/D7</f>
        <v>1.9518502578942245E-2</v>
      </c>
      <c r="F96" s="16">
        <v>1075</v>
      </c>
      <c r="G96" s="50">
        <f>F96/F7</f>
        <v>2.0710778505641233E-2</v>
      </c>
      <c r="H96" s="16">
        <v>1150</v>
      </c>
      <c r="I96" s="50">
        <f>H96/H7</f>
        <v>1.8398692956852345E-2</v>
      </c>
      <c r="J96" s="16">
        <v>1550</v>
      </c>
      <c r="K96" s="51">
        <f>J96/J7</f>
        <v>2.125694656442487E-2</v>
      </c>
    </row>
    <row r="97" spans="1:11" ht="15.6">
      <c r="A97" s="14" t="s">
        <v>84</v>
      </c>
      <c r="B97" s="15">
        <v>7048.71</v>
      </c>
      <c r="C97" s="50">
        <f>B97/B7</f>
        <v>0.13950529296822042</v>
      </c>
      <c r="D97" s="16">
        <v>12476.61</v>
      </c>
      <c r="E97" s="50">
        <f>D97/D7</f>
        <v>0.23992585661227253</v>
      </c>
      <c r="F97" s="16">
        <v>13230.27</v>
      </c>
      <c r="G97" s="50">
        <f>F97/F7</f>
        <v>0.25489227119984187</v>
      </c>
      <c r="H97" s="16">
        <v>14171.55</v>
      </c>
      <c r="I97" s="50">
        <f>H97/H7</f>
        <v>0.22672869319363551</v>
      </c>
      <c r="J97" s="16">
        <v>19255.03</v>
      </c>
      <c r="K97" s="51">
        <f>J97/J7</f>
        <v>0.26406654439122434</v>
      </c>
    </row>
    <row r="98" spans="1:11" ht="15.6">
      <c r="A98" s="14" t="s">
        <v>50</v>
      </c>
      <c r="B98" s="22">
        <v>0</v>
      </c>
      <c r="C98" s="50">
        <f>B98/B7</f>
        <v>0</v>
      </c>
      <c r="D98" s="23">
        <v>0</v>
      </c>
      <c r="E98" s="50">
        <f>D98/D7</f>
        <v>0</v>
      </c>
      <c r="F98" s="23">
        <v>0</v>
      </c>
      <c r="G98" s="50">
        <f>F98/F7</f>
        <v>0</v>
      </c>
      <c r="H98" s="23">
        <v>0</v>
      </c>
      <c r="I98" s="50">
        <f>H98/H7</f>
        <v>0</v>
      </c>
      <c r="J98" s="23">
        <v>0</v>
      </c>
      <c r="K98" s="51">
        <f>J98/J7</f>
        <v>0</v>
      </c>
    </row>
    <row r="99" spans="1:11" ht="15.6">
      <c r="A99" s="14" t="s">
        <v>85</v>
      </c>
      <c r="B99" s="15">
        <v>1223.1099999999999</v>
      </c>
      <c r="C99" s="50">
        <f>B99/B7</f>
        <v>2.4207311533934586E-2</v>
      </c>
      <c r="D99" s="16">
        <v>1227.93</v>
      </c>
      <c r="E99" s="50">
        <f>D99/D7</f>
        <v>2.3613157509123697E-2</v>
      </c>
      <c r="F99" s="16">
        <v>1230.1199999999999</v>
      </c>
      <c r="G99" s="50">
        <f>F99/F7</f>
        <v>2.3699295679404084E-2</v>
      </c>
      <c r="H99" s="16">
        <v>1231.6600000000001</v>
      </c>
      <c r="I99" s="50">
        <f>H99/H7</f>
        <v>1.970516014542327E-2</v>
      </c>
      <c r="J99" s="16">
        <v>1238.1500000000001</v>
      </c>
      <c r="K99" s="51">
        <f>J99/J7</f>
        <v>1.6980186057253325E-2</v>
      </c>
    </row>
    <row r="100" spans="1:11" ht="15.6">
      <c r="A100" s="14" t="s">
        <v>86</v>
      </c>
      <c r="B100" s="15">
        <v>1230.05</v>
      </c>
      <c r="C100" s="50">
        <f>B100/B7</f>
        <v>2.4344665281386169E-2</v>
      </c>
      <c r="D100" s="16">
        <v>1229.25</v>
      </c>
      <c r="E100" s="50">
        <f>D100/D7</f>
        <v>2.3638541177502224E-2</v>
      </c>
      <c r="F100" s="16">
        <v>1230.25</v>
      </c>
      <c r="G100" s="50">
        <f>F100/F7</f>
        <v>2.3701800238665232E-2</v>
      </c>
      <c r="H100" s="16">
        <v>1232.2</v>
      </c>
      <c r="I100" s="50">
        <f>H100/H7</f>
        <v>1.9713799531681269E-2</v>
      </c>
      <c r="J100" s="16">
        <v>1241.43</v>
      </c>
      <c r="K100" s="51">
        <f>J100/J7</f>
        <v>1.7025168499015461E-2</v>
      </c>
    </row>
    <row r="101" spans="1:11" ht="15.6">
      <c r="A101" s="14" t="s">
        <v>87</v>
      </c>
      <c r="B101" s="22">
        <v>0</v>
      </c>
      <c r="C101" s="50">
        <f>B101/B7</f>
        <v>0</v>
      </c>
      <c r="D101" s="23">
        <v>0</v>
      </c>
      <c r="E101" s="50">
        <f>D101/D7</f>
        <v>0</v>
      </c>
      <c r="F101" s="16">
        <v>6152.68</v>
      </c>
      <c r="G101" s="50">
        <f>F101/F7</f>
        <v>0.11853655134519879</v>
      </c>
      <c r="H101" s="16">
        <v>6469.48</v>
      </c>
      <c r="I101" s="50">
        <f>H101/H7</f>
        <v>0.10350432705260618</v>
      </c>
      <c r="J101" s="16">
        <v>7448.41</v>
      </c>
      <c r="K101" s="51">
        <f>J101/J7</f>
        <v>0.10214867958705022</v>
      </c>
    </row>
    <row r="102" spans="1:11" ht="15.6">
      <c r="A102" s="14" t="s">
        <v>88</v>
      </c>
      <c r="B102" s="15">
        <v>7048.71</v>
      </c>
      <c r="C102" s="50">
        <f>B102/B7</f>
        <v>0.13950529296822042</v>
      </c>
      <c r="D102" s="16">
        <v>12476.61</v>
      </c>
      <c r="E102" s="50">
        <f>D102/D7</f>
        <v>0.23992585661227253</v>
      </c>
      <c r="F102" s="16">
        <v>7077.59</v>
      </c>
      <c r="G102" s="50">
        <f>F102/F7</f>
        <v>0.13635571985464309</v>
      </c>
      <c r="H102" s="16">
        <v>7702.07</v>
      </c>
      <c r="I102" s="50">
        <f>H102/H7</f>
        <v>0.12322436614102933</v>
      </c>
      <c r="J102" s="16">
        <v>8388.91</v>
      </c>
      <c r="K102" s="51">
        <f>J102/J7</f>
        <v>0.11504684619598027</v>
      </c>
    </row>
    <row r="103" spans="1:11" ht="15.6">
      <c r="A103" s="14" t="s">
        <v>89</v>
      </c>
      <c r="B103" s="22">
        <v>0</v>
      </c>
      <c r="C103" s="50">
        <f>B103/B7</f>
        <v>0</v>
      </c>
      <c r="D103" s="23">
        <v>0</v>
      </c>
      <c r="E103" s="50">
        <f>D103/D7</f>
        <v>0</v>
      </c>
      <c r="F103" s="23">
        <v>0</v>
      </c>
      <c r="G103" s="50">
        <f>F103/F7</f>
        <v>0</v>
      </c>
      <c r="H103" s="23">
        <v>0</v>
      </c>
      <c r="I103" s="50">
        <f>H103/H7</f>
        <v>0</v>
      </c>
      <c r="J103" s="16">
        <v>3417.7</v>
      </c>
      <c r="K103" s="51">
        <f>J103/J7</f>
        <v>4.6870881466603141E-2</v>
      </c>
    </row>
    <row r="104" spans="1:11" ht="15.6">
      <c r="A104" s="14" t="s">
        <v>90</v>
      </c>
      <c r="B104" s="22">
        <v>0</v>
      </c>
      <c r="C104" s="50">
        <f>B104/B7</f>
        <v>0</v>
      </c>
      <c r="D104" s="23">
        <v>0</v>
      </c>
      <c r="E104" s="50">
        <f>D104/D7</f>
        <v>0</v>
      </c>
      <c r="F104" s="23">
        <v>0</v>
      </c>
      <c r="G104" s="50">
        <f>F104/F7</f>
        <v>0</v>
      </c>
      <c r="H104" s="23">
        <v>0</v>
      </c>
      <c r="I104" s="50">
        <f>H104/H7</f>
        <v>0</v>
      </c>
      <c r="J104" s="23">
        <v>0</v>
      </c>
      <c r="K104" s="51">
        <f>J104/J7</f>
        <v>0</v>
      </c>
    </row>
    <row r="105" spans="1:11" ht="15.6">
      <c r="A105" s="20" t="s">
        <v>91</v>
      </c>
      <c r="B105" s="22">
        <v>0</v>
      </c>
      <c r="C105" s="59">
        <f>B105/B7</f>
        <v>0</v>
      </c>
      <c r="D105" s="22">
        <v>0</v>
      </c>
      <c r="E105" s="50">
        <f>D105/D7</f>
        <v>0</v>
      </c>
      <c r="F105" s="22">
        <v>0</v>
      </c>
      <c r="G105" s="50">
        <f>F105/F7</f>
        <v>0</v>
      </c>
      <c r="H105" s="22">
        <v>0</v>
      </c>
      <c r="I105" s="50">
        <f>H105/H7</f>
        <v>0</v>
      </c>
      <c r="J105" s="22">
        <v>0</v>
      </c>
      <c r="K105" s="51">
        <f>J105/J7</f>
        <v>0</v>
      </c>
    </row>
    <row r="106" spans="1:11" ht="13.2">
      <c r="K106" s="60"/>
    </row>
    <row r="107" spans="1:11" ht="13.2">
      <c r="K107" s="60"/>
    </row>
    <row r="108" spans="1:11" ht="13.2">
      <c r="K108" s="60"/>
    </row>
    <row r="109" spans="1:11" ht="13.2">
      <c r="K109" s="60"/>
    </row>
    <row r="110" spans="1:11" ht="13.2">
      <c r="K110" s="60"/>
    </row>
    <row r="111" spans="1:11" ht="13.2">
      <c r="K111" s="60"/>
    </row>
    <row r="112" spans="1:11" ht="13.2">
      <c r="K112" s="60"/>
    </row>
    <row r="113" spans="11:11" ht="13.2">
      <c r="K113" s="60"/>
    </row>
    <row r="114" spans="11:11" ht="13.2">
      <c r="K114" s="60"/>
    </row>
    <row r="115" spans="11:11" ht="13.2">
      <c r="K115" s="60"/>
    </row>
    <row r="116" spans="11:11" ht="13.2">
      <c r="K116" s="60"/>
    </row>
    <row r="117" spans="11:11" ht="13.2">
      <c r="K117" s="60"/>
    </row>
    <row r="118" spans="11:11" ht="13.2">
      <c r="K118" s="60"/>
    </row>
    <row r="119" spans="11:11" ht="13.2">
      <c r="K119" s="60"/>
    </row>
    <row r="120" spans="11:11" ht="13.2">
      <c r="K120" s="60"/>
    </row>
    <row r="121" spans="11:11" ht="13.2">
      <c r="K121" s="60"/>
    </row>
    <row r="122" spans="11:11" ht="13.2">
      <c r="K122" s="60"/>
    </row>
    <row r="123" spans="11:11" ht="13.2">
      <c r="K123" s="60"/>
    </row>
    <row r="124" spans="11:11" ht="13.2">
      <c r="K124" s="60"/>
    </row>
    <row r="125" spans="11:11" ht="13.2">
      <c r="K125" s="60"/>
    </row>
    <row r="126" spans="11:11" ht="13.2">
      <c r="K126" s="60"/>
    </row>
    <row r="127" spans="11:11" ht="13.2">
      <c r="K127" s="60"/>
    </row>
    <row r="128" spans="11:11" ht="13.2">
      <c r="K128" s="60"/>
    </row>
    <row r="129" spans="11:11" ht="13.2">
      <c r="K129" s="60"/>
    </row>
    <row r="130" spans="11:11" ht="13.2">
      <c r="K130" s="60"/>
    </row>
    <row r="131" spans="11:11" ht="13.2">
      <c r="K131" s="60"/>
    </row>
    <row r="132" spans="11:11" ht="13.2">
      <c r="K132" s="60"/>
    </row>
    <row r="133" spans="11:11" ht="13.2">
      <c r="K133" s="60"/>
    </row>
    <row r="134" spans="11:11" ht="13.2">
      <c r="K134" s="60"/>
    </row>
    <row r="135" spans="11:11" ht="13.2">
      <c r="K135" s="60"/>
    </row>
    <row r="136" spans="11:11" ht="13.2">
      <c r="K136" s="60"/>
    </row>
    <row r="137" spans="11:11" ht="13.2">
      <c r="K137" s="60"/>
    </row>
    <row r="138" spans="11:11" ht="13.2">
      <c r="K138" s="60"/>
    </row>
    <row r="139" spans="11:11" ht="13.2">
      <c r="K139" s="60"/>
    </row>
    <row r="140" spans="11:11" ht="13.2">
      <c r="K140" s="60"/>
    </row>
    <row r="141" spans="11:11" ht="13.2">
      <c r="K141" s="60"/>
    </row>
    <row r="142" spans="11:11" ht="13.2">
      <c r="K142" s="60"/>
    </row>
    <row r="143" spans="11:11" ht="13.2">
      <c r="K143" s="60"/>
    </row>
    <row r="144" spans="11:11" ht="13.2">
      <c r="K144" s="60"/>
    </row>
    <row r="145" spans="11:11" ht="13.2">
      <c r="K145" s="60"/>
    </row>
    <row r="146" spans="11:11" ht="13.2">
      <c r="K146" s="60"/>
    </row>
    <row r="147" spans="11:11" ht="13.2">
      <c r="K147" s="60"/>
    </row>
    <row r="148" spans="11:11" ht="13.2">
      <c r="K148" s="60"/>
    </row>
    <row r="149" spans="11:11" ht="13.2">
      <c r="K149" s="60"/>
    </row>
    <row r="150" spans="11:11" ht="13.2">
      <c r="K150" s="60"/>
    </row>
    <row r="151" spans="11:11" ht="13.2">
      <c r="K151" s="60"/>
    </row>
    <row r="152" spans="11:11" ht="13.2">
      <c r="K152" s="60"/>
    </row>
    <row r="153" spans="11:11" ht="13.2">
      <c r="K153" s="60"/>
    </row>
    <row r="154" spans="11:11" ht="13.2">
      <c r="K154" s="60"/>
    </row>
    <row r="155" spans="11:11" ht="13.2">
      <c r="K155" s="60"/>
    </row>
    <row r="156" spans="11:11" ht="13.2">
      <c r="K156" s="60"/>
    </row>
    <row r="157" spans="11:11" ht="13.2">
      <c r="K157" s="60"/>
    </row>
    <row r="158" spans="11:11" ht="13.2">
      <c r="K158" s="60"/>
    </row>
    <row r="159" spans="11:11" ht="13.2">
      <c r="K159" s="60"/>
    </row>
    <row r="160" spans="11:11" ht="13.2">
      <c r="K160" s="60"/>
    </row>
    <row r="161" spans="11:11" ht="13.2">
      <c r="K161" s="60"/>
    </row>
    <row r="162" spans="11:11" ht="13.2">
      <c r="K162" s="60"/>
    </row>
    <row r="163" spans="11:11" ht="13.2">
      <c r="K163" s="60"/>
    </row>
    <row r="164" spans="11:11" ht="13.2">
      <c r="K164" s="60"/>
    </row>
    <row r="165" spans="11:11" ht="13.2">
      <c r="K165" s="60"/>
    </row>
    <row r="166" spans="11:11" ht="13.2">
      <c r="K166" s="60"/>
    </row>
    <row r="167" spans="11:11" ht="13.2">
      <c r="K167" s="60"/>
    </row>
    <row r="168" spans="11:11" ht="13.2">
      <c r="K168" s="60"/>
    </row>
    <row r="169" spans="11:11" ht="13.2">
      <c r="K169" s="60"/>
    </row>
    <row r="170" spans="11:11" ht="13.2">
      <c r="K170" s="60"/>
    </row>
    <row r="171" spans="11:11" ht="13.2">
      <c r="K171" s="60"/>
    </row>
    <row r="172" spans="11:11" ht="13.2">
      <c r="K172" s="60"/>
    </row>
    <row r="173" spans="11:11" ht="13.2">
      <c r="K173" s="60"/>
    </row>
    <row r="174" spans="11:11" ht="13.2">
      <c r="K174" s="60"/>
    </row>
    <row r="175" spans="11:11" ht="13.2">
      <c r="K175" s="60"/>
    </row>
    <row r="176" spans="11:11" ht="13.2">
      <c r="K176" s="60"/>
    </row>
    <row r="177" spans="11:11" ht="13.2">
      <c r="K177" s="60"/>
    </row>
    <row r="178" spans="11:11" ht="13.2">
      <c r="K178" s="60"/>
    </row>
    <row r="179" spans="11:11" ht="13.2">
      <c r="K179" s="60"/>
    </row>
    <row r="180" spans="11:11" ht="13.2">
      <c r="K180" s="60"/>
    </row>
    <row r="181" spans="11:11" ht="13.2">
      <c r="K181" s="60"/>
    </row>
    <row r="182" spans="11:11" ht="13.2">
      <c r="K182" s="60"/>
    </row>
    <row r="183" spans="11:11" ht="13.2">
      <c r="K183" s="60"/>
    </row>
    <row r="184" spans="11:11" ht="13.2">
      <c r="K184" s="60"/>
    </row>
    <row r="185" spans="11:11" ht="13.2">
      <c r="K185" s="60"/>
    </row>
    <row r="186" spans="11:11" ht="13.2">
      <c r="K186" s="60"/>
    </row>
    <row r="187" spans="11:11" ht="13.2">
      <c r="K187" s="60"/>
    </row>
    <row r="188" spans="11:11" ht="13.2">
      <c r="K188" s="60"/>
    </row>
    <row r="189" spans="11:11" ht="13.2">
      <c r="K189" s="60"/>
    </row>
    <row r="190" spans="11:11" ht="13.2">
      <c r="K190" s="60"/>
    </row>
    <row r="191" spans="11:11" ht="13.2">
      <c r="K191" s="60"/>
    </row>
    <row r="192" spans="11:11" ht="13.2">
      <c r="K192" s="60"/>
    </row>
    <row r="193" spans="11:11" ht="13.2">
      <c r="K193" s="60"/>
    </row>
    <row r="194" spans="11:11" ht="13.2">
      <c r="K194" s="60"/>
    </row>
    <row r="195" spans="11:11" ht="13.2">
      <c r="K195" s="60"/>
    </row>
    <row r="196" spans="11:11" ht="13.2">
      <c r="K196" s="60"/>
    </row>
    <row r="197" spans="11:11" ht="13.2">
      <c r="K197" s="60"/>
    </row>
    <row r="198" spans="11:11" ht="13.2">
      <c r="K198" s="60"/>
    </row>
    <row r="199" spans="11:11" ht="13.2">
      <c r="K199" s="60"/>
    </row>
    <row r="200" spans="11:11" ht="13.2">
      <c r="K200" s="60"/>
    </row>
    <row r="201" spans="11:11" ht="13.2">
      <c r="K201" s="60"/>
    </row>
    <row r="202" spans="11:11" ht="13.2">
      <c r="K202" s="60"/>
    </row>
    <row r="203" spans="11:11" ht="13.2">
      <c r="K203" s="60"/>
    </row>
    <row r="204" spans="11:11" ht="13.2">
      <c r="K204" s="60"/>
    </row>
    <row r="205" spans="11:11" ht="13.2">
      <c r="K205" s="60"/>
    </row>
    <row r="206" spans="11:11" ht="13.2">
      <c r="K206" s="60"/>
    </row>
    <row r="207" spans="11:11" ht="13.2">
      <c r="K207" s="60"/>
    </row>
    <row r="208" spans="11:11" ht="13.2">
      <c r="K208" s="60"/>
    </row>
    <row r="209" spans="11:11" ht="13.2">
      <c r="K209" s="60"/>
    </row>
    <row r="210" spans="11:11" ht="13.2">
      <c r="K210" s="60"/>
    </row>
    <row r="211" spans="11:11" ht="13.2">
      <c r="K211" s="60"/>
    </row>
    <row r="212" spans="11:11" ht="13.2">
      <c r="K212" s="60"/>
    </row>
    <row r="213" spans="11:11" ht="13.2">
      <c r="K213" s="60"/>
    </row>
    <row r="214" spans="11:11" ht="13.2">
      <c r="K214" s="60"/>
    </row>
    <row r="215" spans="11:11" ht="13.2">
      <c r="K215" s="60"/>
    </row>
    <row r="216" spans="11:11" ht="13.2">
      <c r="K216" s="60"/>
    </row>
    <row r="217" spans="11:11" ht="13.2">
      <c r="K217" s="60"/>
    </row>
    <row r="218" spans="11:11" ht="13.2">
      <c r="K218" s="60"/>
    </row>
    <row r="219" spans="11:11" ht="13.2">
      <c r="K219" s="60"/>
    </row>
    <row r="220" spans="11:11" ht="13.2">
      <c r="K220" s="60"/>
    </row>
    <row r="221" spans="11:11" ht="13.2">
      <c r="K221" s="60"/>
    </row>
    <row r="222" spans="11:11" ht="13.2">
      <c r="K222" s="60"/>
    </row>
    <row r="223" spans="11:11" ht="13.2">
      <c r="K223" s="60"/>
    </row>
    <row r="224" spans="11:11" ht="13.2">
      <c r="K224" s="60"/>
    </row>
    <row r="225" spans="11:11" ht="13.2">
      <c r="K225" s="60"/>
    </row>
    <row r="226" spans="11:11" ht="13.2">
      <c r="K226" s="60"/>
    </row>
    <row r="227" spans="11:11" ht="13.2">
      <c r="K227" s="60"/>
    </row>
    <row r="228" spans="11:11" ht="13.2">
      <c r="K228" s="60"/>
    </row>
    <row r="229" spans="11:11" ht="13.2">
      <c r="K229" s="60"/>
    </row>
    <row r="230" spans="11:11" ht="13.2">
      <c r="K230" s="60"/>
    </row>
    <row r="231" spans="11:11" ht="13.2">
      <c r="K231" s="60"/>
    </row>
    <row r="232" spans="11:11" ht="13.2">
      <c r="K232" s="60"/>
    </row>
    <row r="233" spans="11:11" ht="13.2">
      <c r="K233" s="60"/>
    </row>
    <row r="234" spans="11:11" ht="13.2">
      <c r="K234" s="60"/>
    </row>
    <row r="235" spans="11:11" ht="13.2">
      <c r="K235" s="60"/>
    </row>
    <row r="236" spans="11:11" ht="13.2">
      <c r="K236" s="60"/>
    </row>
    <row r="237" spans="11:11" ht="13.2">
      <c r="K237" s="60"/>
    </row>
    <row r="238" spans="11:11" ht="13.2">
      <c r="K238" s="60"/>
    </row>
    <row r="239" spans="11:11" ht="13.2">
      <c r="K239" s="60"/>
    </row>
    <row r="240" spans="11:11" ht="13.2">
      <c r="K240" s="60"/>
    </row>
    <row r="241" spans="11:11" ht="13.2">
      <c r="K241" s="60"/>
    </row>
    <row r="242" spans="11:11" ht="13.2">
      <c r="K242" s="60"/>
    </row>
    <row r="243" spans="11:11" ht="13.2">
      <c r="K243" s="60"/>
    </row>
    <row r="244" spans="11:11" ht="13.2">
      <c r="K244" s="60"/>
    </row>
    <row r="245" spans="11:11" ht="13.2">
      <c r="K245" s="60"/>
    </row>
    <row r="246" spans="11:11" ht="13.2">
      <c r="K246" s="60"/>
    </row>
    <row r="247" spans="11:11" ht="13.2">
      <c r="K247" s="60"/>
    </row>
    <row r="248" spans="11:11" ht="13.2">
      <c r="K248" s="60"/>
    </row>
    <row r="249" spans="11:11" ht="13.2">
      <c r="K249" s="60"/>
    </row>
    <row r="250" spans="11:11" ht="13.2">
      <c r="K250" s="60"/>
    </row>
    <row r="251" spans="11:11" ht="13.2">
      <c r="K251" s="60"/>
    </row>
    <row r="252" spans="11:11" ht="13.2">
      <c r="K252" s="60"/>
    </row>
    <row r="253" spans="11:11" ht="13.2">
      <c r="K253" s="60"/>
    </row>
    <row r="254" spans="11:11" ht="13.2">
      <c r="K254" s="60"/>
    </row>
    <row r="255" spans="11:11" ht="13.2">
      <c r="K255" s="60"/>
    </row>
    <row r="256" spans="11:11" ht="13.2">
      <c r="K256" s="60"/>
    </row>
    <row r="257" spans="11:11" ht="13.2">
      <c r="K257" s="60"/>
    </row>
    <row r="258" spans="11:11" ht="13.2">
      <c r="K258" s="60"/>
    </row>
    <row r="259" spans="11:11" ht="13.2">
      <c r="K259" s="60"/>
    </row>
    <row r="260" spans="11:11" ht="13.2">
      <c r="K260" s="60"/>
    </row>
    <row r="261" spans="11:11" ht="13.2">
      <c r="K261" s="60"/>
    </row>
    <row r="262" spans="11:11" ht="13.2">
      <c r="K262" s="60"/>
    </row>
    <row r="263" spans="11:11" ht="13.2">
      <c r="K263" s="60"/>
    </row>
    <row r="264" spans="11:11" ht="13.2">
      <c r="K264" s="60"/>
    </row>
    <row r="265" spans="11:11" ht="13.2">
      <c r="K265" s="60"/>
    </row>
    <row r="266" spans="11:11" ht="13.2">
      <c r="K266" s="60"/>
    </row>
    <row r="267" spans="11:11" ht="13.2">
      <c r="K267" s="60"/>
    </row>
    <row r="268" spans="11:11" ht="13.2">
      <c r="K268" s="60"/>
    </row>
    <row r="269" spans="11:11" ht="13.2">
      <c r="K269" s="60"/>
    </row>
    <row r="270" spans="11:11" ht="13.2">
      <c r="K270" s="60"/>
    </row>
    <row r="271" spans="11:11" ht="13.2">
      <c r="K271" s="60"/>
    </row>
    <row r="272" spans="11:11" ht="13.2">
      <c r="K272" s="60"/>
    </row>
    <row r="273" spans="11:11" ht="13.2">
      <c r="K273" s="60"/>
    </row>
    <row r="274" spans="11:11" ht="13.2">
      <c r="K274" s="60"/>
    </row>
    <row r="275" spans="11:11" ht="13.2">
      <c r="K275" s="60"/>
    </row>
    <row r="276" spans="11:11" ht="13.2">
      <c r="K276" s="60"/>
    </row>
    <row r="277" spans="11:11" ht="13.2">
      <c r="K277" s="60"/>
    </row>
    <row r="278" spans="11:11" ht="13.2">
      <c r="K278" s="60"/>
    </row>
    <row r="279" spans="11:11" ht="13.2">
      <c r="K279" s="60"/>
    </row>
    <row r="280" spans="11:11" ht="13.2">
      <c r="K280" s="60"/>
    </row>
    <row r="281" spans="11:11" ht="13.2">
      <c r="K281" s="60"/>
    </row>
    <row r="282" spans="11:11" ht="13.2">
      <c r="K282" s="60"/>
    </row>
    <row r="283" spans="11:11" ht="13.2">
      <c r="K283" s="60"/>
    </row>
    <row r="284" spans="11:11" ht="13.2">
      <c r="K284" s="60"/>
    </row>
    <row r="285" spans="11:11" ht="13.2">
      <c r="K285" s="60"/>
    </row>
    <row r="286" spans="11:11" ht="13.2">
      <c r="K286" s="60"/>
    </row>
    <row r="287" spans="11:11" ht="13.2">
      <c r="K287" s="60"/>
    </row>
    <row r="288" spans="11:11" ht="13.2">
      <c r="K288" s="60"/>
    </row>
    <row r="289" spans="11:11" ht="13.2">
      <c r="K289" s="60"/>
    </row>
    <row r="290" spans="11:11" ht="13.2">
      <c r="K290" s="60"/>
    </row>
    <row r="291" spans="11:11" ht="13.2">
      <c r="K291" s="60"/>
    </row>
    <row r="292" spans="11:11" ht="13.2">
      <c r="K292" s="60"/>
    </row>
    <row r="293" spans="11:11" ht="13.2">
      <c r="K293" s="60"/>
    </row>
    <row r="294" spans="11:11" ht="13.2">
      <c r="K294" s="60"/>
    </row>
    <row r="295" spans="11:11" ht="13.2">
      <c r="K295" s="60"/>
    </row>
    <row r="296" spans="11:11" ht="13.2">
      <c r="K296" s="60"/>
    </row>
    <row r="297" spans="11:11" ht="13.2">
      <c r="K297" s="60"/>
    </row>
    <row r="298" spans="11:11" ht="13.2">
      <c r="K298" s="60"/>
    </row>
    <row r="299" spans="11:11" ht="13.2">
      <c r="K299" s="60"/>
    </row>
    <row r="300" spans="11:11" ht="13.2">
      <c r="K300" s="60"/>
    </row>
    <row r="301" spans="11:11" ht="13.2">
      <c r="K301" s="60"/>
    </row>
    <row r="302" spans="11:11" ht="13.2">
      <c r="K302" s="60"/>
    </row>
    <row r="303" spans="11:11" ht="13.2">
      <c r="K303" s="60"/>
    </row>
    <row r="304" spans="11:11" ht="13.2">
      <c r="K304" s="60"/>
    </row>
    <row r="305" spans="11:11" ht="13.2">
      <c r="K305" s="60"/>
    </row>
    <row r="306" spans="11:11" ht="13.2">
      <c r="K306" s="60"/>
    </row>
    <row r="307" spans="11:11" ht="13.2">
      <c r="K307" s="60"/>
    </row>
    <row r="308" spans="11:11" ht="13.2">
      <c r="K308" s="60"/>
    </row>
    <row r="309" spans="11:11" ht="13.2">
      <c r="K309" s="60"/>
    </row>
    <row r="310" spans="11:11" ht="13.2">
      <c r="K310" s="60"/>
    </row>
    <row r="311" spans="11:11" ht="13.2">
      <c r="K311" s="60"/>
    </row>
    <row r="312" spans="11:11" ht="13.2">
      <c r="K312" s="60"/>
    </row>
    <row r="313" spans="11:11" ht="13.2">
      <c r="K313" s="60"/>
    </row>
    <row r="314" spans="11:11" ht="13.2">
      <c r="K314" s="60"/>
    </row>
    <row r="315" spans="11:11" ht="13.2">
      <c r="K315" s="60"/>
    </row>
    <row r="316" spans="11:11" ht="13.2">
      <c r="K316" s="60"/>
    </row>
    <row r="317" spans="11:11" ht="13.2">
      <c r="K317" s="60"/>
    </row>
    <row r="318" spans="11:11" ht="13.2">
      <c r="K318" s="60"/>
    </row>
    <row r="319" spans="11:11" ht="13.2">
      <c r="K319" s="60"/>
    </row>
    <row r="320" spans="11:11" ht="13.2">
      <c r="K320" s="60"/>
    </row>
    <row r="321" spans="11:11" ht="13.2">
      <c r="K321" s="60"/>
    </row>
    <row r="322" spans="11:11" ht="13.2">
      <c r="K322" s="60"/>
    </row>
    <row r="323" spans="11:11" ht="13.2">
      <c r="K323" s="60"/>
    </row>
    <row r="324" spans="11:11" ht="13.2">
      <c r="K324" s="60"/>
    </row>
    <row r="325" spans="11:11" ht="13.2">
      <c r="K325" s="60"/>
    </row>
    <row r="326" spans="11:11" ht="13.2">
      <c r="K326" s="60"/>
    </row>
    <row r="327" spans="11:11" ht="13.2">
      <c r="K327" s="60"/>
    </row>
    <row r="328" spans="11:11" ht="13.2">
      <c r="K328" s="60"/>
    </row>
    <row r="329" spans="11:11" ht="13.2">
      <c r="K329" s="60"/>
    </row>
    <row r="330" spans="11:11" ht="13.2">
      <c r="K330" s="60"/>
    </row>
    <row r="331" spans="11:11" ht="13.2">
      <c r="K331" s="60"/>
    </row>
    <row r="332" spans="11:11" ht="13.2">
      <c r="K332" s="60"/>
    </row>
    <row r="333" spans="11:11" ht="13.2">
      <c r="K333" s="60"/>
    </row>
    <row r="334" spans="11:11" ht="13.2">
      <c r="K334" s="60"/>
    </row>
    <row r="335" spans="11:11" ht="13.2">
      <c r="K335" s="60"/>
    </row>
    <row r="336" spans="11:11" ht="13.2">
      <c r="K336" s="60"/>
    </row>
    <row r="337" spans="11:11" ht="13.2">
      <c r="K337" s="60"/>
    </row>
    <row r="338" spans="11:11" ht="13.2">
      <c r="K338" s="60"/>
    </row>
    <row r="339" spans="11:11" ht="13.2">
      <c r="K339" s="60"/>
    </row>
    <row r="340" spans="11:11" ht="13.2">
      <c r="K340" s="60"/>
    </row>
    <row r="341" spans="11:11" ht="13.2">
      <c r="K341" s="60"/>
    </row>
    <row r="342" spans="11:11" ht="13.2">
      <c r="K342" s="60"/>
    </row>
    <row r="343" spans="11:11" ht="13.2">
      <c r="K343" s="60"/>
    </row>
    <row r="344" spans="11:11" ht="13.2">
      <c r="K344" s="60"/>
    </row>
    <row r="345" spans="11:11" ht="13.2">
      <c r="K345" s="60"/>
    </row>
    <row r="346" spans="11:11" ht="13.2">
      <c r="K346" s="60"/>
    </row>
    <row r="347" spans="11:11" ht="13.2">
      <c r="K347" s="60"/>
    </row>
    <row r="348" spans="11:11" ht="13.2">
      <c r="K348" s="60"/>
    </row>
    <row r="349" spans="11:11" ht="13.2">
      <c r="K349" s="60"/>
    </row>
    <row r="350" spans="11:11" ht="13.2">
      <c r="K350" s="60"/>
    </row>
    <row r="351" spans="11:11" ht="13.2">
      <c r="K351" s="60"/>
    </row>
    <row r="352" spans="11:11" ht="13.2">
      <c r="K352" s="60"/>
    </row>
    <row r="353" spans="11:11" ht="13.2">
      <c r="K353" s="60"/>
    </row>
    <row r="354" spans="11:11" ht="13.2">
      <c r="K354" s="60"/>
    </row>
    <row r="355" spans="11:11" ht="13.2">
      <c r="K355" s="60"/>
    </row>
    <row r="356" spans="11:11" ht="13.2">
      <c r="K356" s="60"/>
    </row>
    <row r="357" spans="11:11" ht="13.2">
      <c r="K357" s="60"/>
    </row>
    <row r="358" spans="11:11" ht="13.2">
      <c r="K358" s="60"/>
    </row>
    <row r="359" spans="11:11" ht="13.2">
      <c r="K359" s="60"/>
    </row>
    <row r="360" spans="11:11" ht="13.2">
      <c r="K360" s="60"/>
    </row>
    <row r="361" spans="11:11" ht="13.2">
      <c r="K361" s="60"/>
    </row>
    <row r="362" spans="11:11" ht="13.2">
      <c r="K362" s="60"/>
    </row>
    <row r="363" spans="11:11" ht="13.2">
      <c r="K363" s="60"/>
    </row>
    <row r="364" spans="11:11" ht="13.2">
      <c r="K364" s="60"/>
    </row>
    <row r="365" spans="11:11" ht="13.2">
      <c r="K365" s="60"/>
    </row>
    <row r="366" spans="11:11" ht="13.2">
      <c r="K366" s="60"/>
    </row>
    <row r="367" spans="11:11" ht="13.2">
      <c r="K367" s="60"/>
    </row>
    <row r="368" spans="11:11" ht="13.2">
      <c r="K368" s="60"/>
    </row>
    <row r="369" spans="11:11" ht="13.2">
      <c r="K369" s="60"/>
    </row>
    <row r="370" spans="11:11" ht="13.2">
      <c r="K370" s="60"/>
    </row>
    <row r="371" spans="11:11" ht="13.2">
      <c r="K371" s="60"/>
    </row>
    <row r="372" spans="11:11" ht="13.2">
      <c r="K372" s="60"/>
    </row>
    <row r="373" spans="11:11" ht="13.2">
      <c r="K373" s="60"/>
    </row>
    <row r="374" spans="11:11" ht="13.2">
      <c r="K374" s="60"/>
    </row>
    <row r="375" spans="11:11" ht="13.2">
      <c r="K375" s="60"/>
    </row>
    <row r="376" spans="11:11" ht="13.2">
      <c r="K376" s="60"/>
    </row>
    <row r="377" spans="11:11" ht="13.2">
      <c r="K377" s="60"/>
    </row>
    <row r="378" spans="11:11" ht="13.2">
      <c r="K378" s="60"/>
    </row>
    <row r="379" spans="11:11" ht="13.2">
      <c r="K379" s="60"/>
    </row>
    <row r="380" spans="11:11" ht="13.2">
      <c r="K380" s="60"/>
    </row>
    <row r="381" spans="11:11" ht="13.2">
      <c r="K381" s="60"/>
    </row>
    <row r="382" spans="11:11" ht="13.2">
      <c r="K382" s="60"/>
    </row>
    <row r="383" spans="11:11" ht="13.2">
      <c r="K383" s="60"/>
    </row>
    <row r="384" spans="11:11" ht="13.2">
      <c r="K384" s="60"/>
    </row>
    <row r="385" spans="11:11" ht="13.2">
      <c r="K385" s="60"/>
    </row>
    <row r="386" spans="11:11" ht="13.2">
      <c r="K386" s="60"/>
    </row>
    <row r="387" spans="11:11" ht="13.2">
      <c r="K387" s="60"/>
    </row>
    <row r="388" spans="11:11" ht="13.2">
      <c r="K388" s="60"/>
    </row>
    <row r="389" spans="11:11" ht="13.2">
      <c r="K389" s="60"/>
    </row>
    <row r="390" spans="11:11" ht="13.2">
      <c r="K390" s="60"/>
    </row>
    <row r="391" spans="11:11" ht="13.2">
      <c r="K391" s="60"/>
    </row>
    <row r="392" spans="11:11" ht="13.2">
      <c r="K392" s="60"/>
    </row>
    <row r="393" spans="11:11" ht="13.2">
      <c r="K393" s="60"/>
    </row>
    <row r="394" spans="11:11" ht="13.2">
      <c r="K394" s="60"/>
    </row>
    <row r="395" spans="11:11" ht="13.2">
      <c r="K395" s="60"/>
    </row>
    <row r="396" spans="11:11" ht="13.2">
      <c r="K396" s="60"/>
    </row>
    <row r="397" spans="11:11" ht="13.2">
      <c r="K397" s="60"/>
    </row>
    <row r="398" spans="11:11" ht="13.2">
      <c r="K398" s="60"/>
    </row>
    <row r="399" spans="11:11" ht="13.2">
      <c r="K399" s="60"/>
    </row>
    <row r="400" spans="11:11" ht="13.2">
      <c r="K400" s="60"/>
    </row>
    <row r="401" spans="11:11" ht="13.2">
      <c r="K401" s="60"/>
    </row>
    <row r="402" spans="11:11" ht="13.2">
      <c r="K402" s="60"/>
    </row>
    <row r="403" spans="11:11" ht="13.2">
      <c r="K403" s="60"/>
    </row>
    <row r="404" spans="11:11" ht="13.2">
      <c r="K404" s="60"/>
    </row>
    <row r="405" spans="11:11" ht="13.2">
      <c r="K405" s="60"/>
    </row>
    <row r="406" spans="11:11" ht="13.2">
      <c r="K406" s="60"/>
    </row>
    <row r="407" spans="11:11" ht="13.2">
      <c r="K407" s="60"/>
    </row>
    <row r="408" spans="11:11" ht="13.2">
      <c r="K408" s="60"/>
    </row>
    <row r="409" spans="11:11" ht="13.2">
      <c r="K409" s="60"/>
    </row>
    <row r="410" spans="11:11" ht="13.2">
      <c r="K410" s="60"/>
    </row>
    <row r="411" spans="11:11" ht="13.2">
      <c r="K411" s="60"/>
    </row>
    <row r="412" spans="11:11" ht="13.2">
      <c r="K412" s="60"/>
    </row>
    <row r="413" spans="11:11" ht="13.2">
      <c r="K413" s="60"/>
    </row>
    <row r="414" spans="11:11" ht="13.2">
      <c r="K414" s="60"/>
    </row>
    <row r="415" spans="11:11" ht="13.2">
      <c r="K415" s="60"/>
    </row>
    <row r="416" spans="11:11" ht="13.2">
      <c r="K416" s="60"/>
    </row>
    <row r="417" spans="11:11" ht="13.2">
      <c r="K417" s="60"/>
    </row>
    <row r="418" spans="11:11" ht="13.2">
      <c r="K418" s="60"/>
    </row>
    <row r="419" spans="11:11" ht="13.2">
      <c r="K419" s="60"/>
    </row>
    <row r="420" spans="11:11" ht="13.2">
      <c r="K420" s="60"/>
    </row>
    <row r="421" spans="11:11" ht="13.2">
      <c r="K421" s="60"/>
    </row>
    <row r="422" spans="11:11" ht="13.2">
      <c r="K422" s="60"/>
    </row>
    <row r="423" spans="11:11" ht="13.2">
      <c r="K423" s="60"/>
    </row>
    <row r="424" spans="11:11" ht="13.2">
      <c r="K424" s="60"/>
    </row>
    <row r="425" spans="11:11" ht="13.2">
      <c r="K425" s="60"/>
    </row>
    <row r="426" spans="11:11" ht="13.2">
      <c r="K426" s="60"/>
    </row>
    <row r="427" spans="11:11" ht="13.2">
      <c r="K427" s="60"/>
    </row>
    <row r="428" spans="11:11" ht="13.2">
      <c r="K428" s="60"/>
    </row>
    <row r="429" spans="11:11" ht="13.2">
      <c r="K429" s="60"/>
    </row>
    <row r="430" spans="11:11" ht="13.2">
      <c r="K430" s="60"/>
    </row>
    <row r="431" spans="11:11" ht="13.2">
      <c r="K431" s="60"/>
    </row>
    <row r="432" spans="11:11" ht="13.2">
      <c r="K432" s="60"/>
    </row>
    <row r="433" spans="11:11" ht="13.2">
      <c r="K433" s="60"/>
    </row>
    <row r="434" spans="11:11" ht="13.2">
      <c r="K434" s="60"/>
    </row>
    <row r="435" spans="11:11" ht="13.2">
      <c r="K435" s="60"/>
    </row>
    <row r="436" spans="11:11" ht="13.2">
      <c r="K436" s="60"/>
    </row>
    <row r="437" spans="11:11" ht="13.2">
      <c r="K437" s="60"/>
    </row>
    <row r="438" spans="11:11" ht="13.2">
      <c r="K438" s="60"/>
    </row>
    <row r="439" spans="11:11" ht="13.2">
      <c r="K439" s="60"/>
    </row>
    <row r="440" spans="11:11" ht="13.2">
      <c r="K440" s="60"/>
    </row>
    <row r="441" spans="11:11" ht="13.2">
      <c r="K441" s="60"/>
    </row>
    <row r="442" spans="11:11" ht="13.2">
      <c r="K442" s="60"/>
    </row>
    <row r="443" spans="11:11" ht="13.2">
      <c r="K443" s="60"/>
    </row>
    <row r="444" spans="11:11" ht="13.2">
      <c r="K444" s="60"/>
    </row>
    <row r="445" spans="11:11" ht="13.2">
      <c r="K445" s="60"/>
    </row>
    <row r="446" spans="11:11" ht="13.2">
      <c r="K446" s="60"/>
    </row>
    <row r="447" spans="11:11" ht="13.2">
      <c r="K447" s="60"/>
    </row>
    <row r="448" spans="11:11" ht="13.2">
      <c r="K448" s="60"/>
    </row>
    <row r="449" spans="11:11" ht="13.2">
      <c r="K449" s="60"/>
    </row>
    <row r="450" spans="11:11" ht="13.2">
      <c r="K450" s="60"/>
    </row>
    <row r="451" spans="11:11" ht="13.2">
      <c r="K451" s="60"/>
    </row>
    <row r="452" spans="11:11" ht="13.2">
      <c r="K452" s="60"/>
    </row>
    <row r="453" spans="11:11" ht="13.2">
      <c r="K453" s="60"/>
    </row>
    <row r="454" spans="11:11" ht="13.2">
      <c r="K454" s="60"/>
    </row>
    <row r="455" spans="11:11" ht="13.2">
      <c r="K455" s="60"/>
    </row>
    <row r="456" spans="11:11" ht="13.2">
      <c r="K456" s="60"/>
    </row>
    <row r="457" spans="11:11" ht="13.2">
      <c r="K457" s="60"/>
    </row>
    <row r="458" spans="11:11" ht="13.2">
      <c r="K458" s="60"/>
    </row>
    <row r="459" spans="11:11" ht="13.2">
      <c r="K459" s="60"/>
    </row>
    <row r="460" spans="11:11" ht="13.2">
      <c r="K460" s="60"/>
    </row>
    <row r="461" spans="11:11" ht="13.2">
      <c r="K461" s="60"/>
    </row>
    <row r="462" spans="11:11" ht="13.2">
      <c r="K462" s="60"/>
    </row>
    <row r="463" spans="11:11" ht="13.2">
      <c r="K463" s="60"/>
    </row>
    <row r="464" spans="11:11" ht="13.2">
      <c r="K464" s="60"/>
    </row>
    <row r="465" spans="11:11" ht="13.2">
      <c r="K465" s="60"/>
    </row>
    <row r="466" spans="11:11" ht="13.2">
      <c r="K466" s="60"/>
    </row>
    <row r="467" spans="11:11" ht="13.2">
      <c r="K467" s="60"/>
    </row>
    <row r="468" spans="11:11" ht="13.2">
      <c r="K468" s="60"/>
    </row>
    <row r="469" spans="11:11" ht="13.2">
      <c r="K469" s="60"/>
    </row>
    <row r="470" spans="11:11" ht="13.2">
      <c r="K470" s="60"/>
    </row>
    <row r="471" spans="11:11" ht="13.2">
      <c r="K471" s="60"/>
    </row>
    <row r="472" spans="11:11" ht="13.2">
      <c r="K472" s="60"/>
    </row>
    <row r="473" spans="11:11" ht="13.2">
      <c r="K473" s="60"/>
    </row>
    <row r="474" spans="11:11" ht="13.2">
      <c r="K474" s="60"/>
    </row>
    <row r="475" spans="11:11" ht="13.2">
      <c r="K475" s="60"/>
    </row>
    <row r="476" spans="11:11" ht="13.2">
      <c r="K476" s="60"/>
    </row>
    <row r="477" spans="11:11" ht="13.2">
      <c r="K477" s="60"/>
    </row>
    <row r="478" spans="11:11" ht="13.2">
      <c r="K478" s="60"/>
    </row>
    <row r="479" spans="11:11" ht="13.2">
      <c r="K479" s="60"/>
    </row>
    <row r="480" spans="11:11" ht="13.2">
      <c r="K480" s="60"/>
    </row>
    <row r="481" spans="11:11" ht="13.2">
      <c r="K481" s="60"/>
    </row>
    <row r="482" spans="11:11" ht="13.2">
      <c r="K482" s="60"/>
    </row>
    <row r="483" spans="11:11" ht="13.2">
      <c r="K483" s="60"/>
    </row>
    <row r="484" spans="11:11" ht="13.2">
      <c r="K484" s="60"/>
    </row>
    <row r="485" spans="11:11" ht="13.2">
      <c r="K485" s="60"/>
    </row>
    <row r="486" spans="11:11" ht="13.2">
      <c r="K486" s="60"/>
    </row>
    <row r="487" spans="11:11" ht="13.2">
      <c r="K487" s="60"/>
    </row>
    <row r="488" spans="11:11" ht="13.2">
      <c r="K488" s="60"/>
    </row>
    <row r="489" spans="11:11" ht="13.2">
      <c r="K489" s="60"/>
    </row>
    <row r="490" spans="11:11" ht="13.2">
      <c r="K490" s="60"/>
    </row>
    <row r="491" spans="11:11" ht="13.2">
      <c r="K491" s="60"/>
    </row>
    <row r="492" spans="11:11" ht="13.2">
      <c r="K492" s="60"/>
    </row>
    <row r="493" spans="11:11" ht="13.2">
      <c r="K493" s="60"/>
    </row>
    <row r="494" spans="11:11" ht="13.2">
      <c r="K494" s="60"/>
    </row>
    <row r="495" spans="11:11" ht="13.2">
      <c r="K495" s="60"/>
    </row>
    <row r="496" spans="11:11" ht="13.2">
      <c r="K496" s="60"/>
    </row>
    <row r="497" spans="11:11" ht="13.2">
      <c r="K497" s="60"/>
    </row>
    <row r="498" spans="11:11" ht="13.2">
      <c r="K498" s="60"/>
    </row>
    <row r="499" spans="11:11" ht="13.2">
      <c r="K499" s="60"/>
    </row>
    <row r="500" spans="11:11" ht="13.2">
      <c r="K500" s="60"/>
    </row>
    <row r="501" spans="11:11" ht="13.2">
      <c r="K501" s="60"/>
    </row>
    <row r="502" spans="11:11" ht="13.2">
      <c r="K502" s="60"/>
    </row>
    <row r="503" spans="11:11" ht="13.2">
      <c r="K503" s="60"/>
    </row>
    <row r="504" spans="11:11" ht="13.2">
      <c r="K504" s="60"/>
    </row>
    <row r="505" spans="11:11" ht="13.2">
      <c r="K505" s="60"/>
    </row>
    <row r="506" spans="11:11" ht="13.2">
      <c r="K506" s="60"/>
    </row>
    <row r="507" spans="11:11" ht="13.2">
      <c r="K507" s="60"/>
    </row>
    <row r="508" spans="11:11" ht="13.2">
      <c r="K508" s="60"/>
    </row>
    <row r="509" spans="11:11" ht="13.2">
      <c r="K509" s="60"/>
    </row>
    <row r="510" spans="11:11" ht="13.2">
      <c r="K510" s="60"/>
    </row>
    <row r="511" spans="11:11" ht="13.2">
      <c r="K511" s="60"/>
    </row>
    <row r="512" spans="11:11" ht="13.2">
      <c r="K512" s="60"/>
    </row>
    <row r="513" spans="11:11" ht="13.2">
      <c r="K513" s="60"/>
    </row>
    <row r="514" spans="11:11" ht="13.2">
      <c r="K514" s="60"/>
    </row>
    <row r="515" spans="11:11" ht="13.2">
      <c r="K515" s="60"/>
    </row>
    <row r="516" spans="11:11" ht="13.2">
      <c r="K516" s="60"/>
    </row>
    <row r="517" spans="11:11" ht="13.2">
      <c r="K517" s="60"/>
    </row>
    <row r="518" spans="11:11" ht="13.2">
      <c r="K518" s="60"/>
    </row>
    <row r="519" spans="11:11" ht="13.2">
      <c r="K519" s="60"/>
    </row>
    <row r="520" spans="11:11" ht="13.2">
      <c r="K520" s="60"/>
    </row>
    <row r="521" spans="11:11" ht="13.2">
      <c r="K521" s="60"/>
    </row>
    <row r="522" spans="11:11" ht="13.2">
      <c r="K522" s="60"/>
    </row>
    <row r="523" spans="11:11" ht="13.2">
      <c r="K523" s="60"/>
    </row>
    <row r="524" spans="11:11" ht="13.2">
      <c r="K524" s="60"/>
    </row>
    <row r="525" spans="11:11" ht="13.2">
      <c r="K525" s="60"/>
    </row>
    <row r="526" spans="11:11" ht="13.2">
      <c r="K526" s="60"/>
    </row>
    <row r="527" spans="11:11" ht="13.2">
      <c r="K527" s="60"/>
    </row>
    <row r="528" spans="11:11" ht="13.2">
      <c r="K528" s="60"/>
    </row>
    <row r="529" spans="11:11" ht="13.2">
      <c r="K529" s="60"/>
    </row>
    <row r="530" spans="11:11" ht="13.2">
      <c r="K530" s="60"/>
    </row>
    <row r="531" spans="11:11" ht="13.2">
      <c r="K531" s="60"/>
    </row>
    <row r="532" spans="11:11" ht="13.2">
      <c r="K532" s="60"/>
    </row>
    <row r="533" spans="11:11" ht="13.2">
      <c r="K533" s="60"/>
    </row>
    <row r="534" spans="11:11" ht="13.2">
      <c r="K534" s="60"/>
    </row>
    <row r="535" spans="11:11" ht="13.2">
      <c r="K535" s="60"/>
    </row>
    <row r="536" spans="11:11" ht="13.2">
      <c r="K536" s="60"/>
    </row>
    <row r="537" spans="11:11" ht="13.2">
      <c r="K537" s="60"/>
    </row>
    <row r="538" spans="11:11" ht="13.2">
      <c r="K538" s="60"/>
    </row>
    <row r="539" spans="11:11" ht="13.2">
      <c r="K539" s="60"/>
    </row>
    <row r="540" spans="11:11" ht="13.2">
      <c r="K540" s="60"/>
    </row>
    <row r="541" spans="11:11" ht="13.2">
      <c r="K541" s="60"/>
    </row>
    <row r="542" spans="11:11" ht="13.2">
      <c r="K542" s="60"/>
    </row>
    <row r="543" spans="11:11" ht="13.2">
      <c r="K543" s="60"/>
    </row>
    <row r="544" spans="11:11" ht="13.2">
      <c r="K544" s="60"/>
    </row>
    <row r="545" spans="11:11" ht="13.2">
      <c r="K545" s="60"/>
    </row>
    <row r="546" spans="11:11" ht="13.2">
      <c r="K546" s="60"/>
    </row>
    <row r="547" spans="11:11" ht="13.2">
      <c r="K547" s="60"/>
    </row>
    <row r="548" spans="11:11" ht="13.2">
      <c r="K548" s="60"/>
    </row>
    <row r="549" spans="11:11" ht="13.2">
      <c r="K549" s="60"/>
    </row>
    <row r="550" spans="11:11" ht="13.2">
      <c r="K550" s="60"/>
    </row>
    <row r="551" spans="11:11" ht="13.2">
      <c r="K551" s="60"/>
    </row>
    <row r="552" spans="11:11" ht="13.2">
      <c r="K552" s="60"/>
    </row>
    <row r="553" spans="11:11" ht="13.2">
      <c r="K553" s="60"/>
    </row>
    <row r="554" spans="11:11" ht="13.2">
      <c r="K554" s="60"/>
    </row>
    <row r="555" spans="11:11" ht="13.2">
      <c r="K555" s="60"/>
    </row>
    <row r="556" spans="11:11" ht="13.2">
      <c r="K556" s="60"/>
    </row>
    <row r="557" spans="11:11" ht="13.2">
      <c r="K557" s="60"/>
    </row>
    <row r="558" spans="11:11" ht="13.2">
      <c r="K558" s="60"/>
    </row>
    <row r="559" spans="11:11" ht="13.2">
      <c r="K559" s="60"/>
    </row>
    <row r="560" spans="11:11" ht="13.2">
      <c r="K560" s="60"/>
    </row>
    <row r="561" spans="11:11" ht="13.2">
      <c r="K561" s="60"/>
    </row>
    <row r="562" spans="11:11" ht="13.2">
      <c r="K562" s="60"/>
    </row>
    <row r="563" spans="11:11" ht="13.2">
      <c r="K563" s="60"/>
    </row>
    <row r="564" spans="11:11" ht="13.2">
      <c r="K564" s="60"/>
    </row>
    <row r="565" spans="11:11" ht="13.2">
      <c r="K565" s="60"/>
    </row>
    <row r="566" spans="11:11" ht="13.2">
      <c r="K566" s="60"/>
    </row>
    <row r="567" spans="11:11" ht="13.2">
      <c r="K567" s="60"/>
    </row>
    <row r="568" spans="11:11" ht="13.2">
      <c r="K568" s="60"/>
    </row>
    <row r="569" spans="11:11" ht="13.2">
      <c r="K569" s="60"/>
    </row>
    <row r="570" spans="11:11" ht="13.2">
      <c r="K570" s="60"/>
    </row>
    <row r="571" spans="11:11" ht="13.2">
      <c r="K571" s="60"/>
    </row>
    <row r="572" spans="11:11" ht="13.2">
      <c r="K572" s="60"/>
    </row>
    <row r="573" spans="11:11" ht="13.2">
      <c r="K573" s="60"/>
    </row>
    <row r="574" spans="11:11" ht="13.2">
      <c r="K574" s="60"/>
    </row>
    <row r="575" spans="11:11" ht="13.2">
      <c r="K575" s="60"/>
    </row>
    <row r="576" spans="11:11" ht="13.2">
      <c r="K576" s="60"/>
    </row>
    <row r="577" spans="11:11" ht="13.2">
      <c r="K577" s="60"/>
    </row>
    <row r="578" spans="11:11" ht="13.2">
      <c r="K578" s="60"/>
    </row>
    <row r="579" spans="11:11" ht="13.2">
      <c r="K579" s="60"/>
    </row>
    <row r="580" spans="11:11" ht="13.2">
      <c r="K580" s="60"/>
    </row>
    <row r="581" spans="11:11" ht="13.2">
      <c r="K581" s="60"/>
    </row>
    <row r="582" spans="11:11" ht="13.2">
      <c r="K582" s="60"/>
    </row>
    <row r="583" spans="11:11" ht="13.2">
      <c r="K583" s="60"/>
    </row>
    <row r="584" spans="11:11" ht="13.2">
      <c r="K584" s="60"/>
    </row>
    <row r="585" spans="11:11" ht="13.2">
      <c r="K585" s="60"/>
    </row>
    <row r="586" spans="11:11" ht="13.2">
      <c r="K586" s="60"/>
    </row>
    <row r="587" spans="11:11" ht="13.2">
      <c r="K587" s="60"/>
    </row>
    <row r="588" spans="11:11" ht="13.2">
      <c r="K588" s="60"/>
    </row>
    <row r="589" spans="11:11" ht="13.2">
      <c r="K589" s="60"/>
    </row>
    <row r="590" spans="11:11" ht="13.2">
      <c r="K590" s="60"/>
    </row>
    <row r="591" spans="11:11" ht="13.2">
      <c r="K591" s="60"/>
    </row>
    <row r="592" spans="11:11" ht="13.2">
      <c r="K592" s="60"/>
    </row>
    <row r="593" spans="11:11" ht="13.2">
      <c r="K593" s="60"/>
    </row>
    <row r="594" spans="11:11" ht="13.2">
      <c r="K594" s="60"/>
    </row>
    <row r="595" spans="11:11" ht="13.2">
      <c r="K595" s="60"/>
    </row>
    <row r="596" spans="11:11" ht="13.2">
      <c r="K596" s="60"/>
    </row>
    <row r="597" spans="11:11" ht="13.2">
      <c r="K597" s="60"/>
    </row>
    <row r="598" spans="11:11" ht="13.2">
      <c r="K598" s="60"/>
    </row>
    <row r="599" spans="11:11" ht="13.2">
      <c r="K599" s="60"/>
    </row>
    <row r="600" spans="11:11" ht="13.2">
      <c r="K600" s="60"/>
    </row>
    <row r="601" spans="11:11" ht="13.2">
      <c r="K601" s="60"/>
    </row>
    <row r="602" spans="11:11" ht="13.2">
      <c r="K602" s="60"/>
    </row>
    <row r="603" spans="11:11" ht="13.2">
      <c r="K603" s="60"/>
    </row>
    <row r="604" spans="11:11" ht="13.2">
      <c r="K604" s="60"/>
    </row>
    <row r="605" spans="11:11" ht="13.2">
      <c r="K605" s="60"/>
    </row>
    <row r="606" spans="11:11" ht="13.2">
      <c r="K606" s="60"/>
    </row>
    <row r="607" spans="11:11" ht="13.2">
      <c r="K607" s="60"/>
    </row>
    <row r="608" spans="11:11" ht="13.2">
      <c r="K608" s="60"/>
    </row>
    <row r="609" spans="11:11" ht="13.2">
      <c r="K609" s="60"/>
    </row>
    <row r="610" spans="11:11" ht="13.2">
      <c r="K610" s="60"/>
    </row>
    <row r="611" spans="11:11" ht="13.2">
      <c r="K611" s="60"/>
    </row>
    <row r="612" spans="11:11" ht="13.2">
      <c r="K612" s="60"/>
    </row>
    <row r="613" spans="11:11" ht="13.2">
      <c r="K613" s="60"/>
    </row>
    <row r="614" spans="11:11" ht="13.2">
      <c r="K614" s="60"/>
    </row>
    <row r="615" spans="11:11" ht="13.2">
      <c r="K615" s="60"/>
    </row>
    <row r="616" spans="11:11" ht="13.2">
      <c r="K616" s="60"/>
    </row>
    <row r="617" spans="11:11" ht="13.2">
      <c r="K617" s="60"/>
    </row>
    <row r="618" spans="11:11" ht="13.2">
      <c r="K618" s="60"/>
    </row>
    <row r="619" spans="11:11" ht="13.2">
      <c r="K619" s="60"/>
    </row>
    <row r="620" spans="11:11" ht="13.2">
      <c r="K620" s="60"/>
    </row>
    <row r="621" spans="11:11" ht="13.2">
      <c r="K621" s="60"/>
    </row>
    <row r="622" spans="11:11" ht="13.2">
      <c r="K622" s="60"/>
    </row>
    <row r="623" spans="11:11" ht="13.2">
      <c r="K623" s="60"/>
    </row>
    <row r="624" spans="11:11" ht="13.2">
      <c r="K624" s="60"/>
    </row>
    <row r="625" spans="11:11" ht="13.2">
      <c r="K625" s="60"/>
    </row>
    <row r="626" spans="11:11" ht="13.2">
      <c r="K626" s="60"/>
    </row>
    <row r="627" spans="11:11" ht="13.2">
      <c r="K627" s="60"/>
    </row>
    <row r="628" spans="11:11" ht="13.2">
      <c r="K628" s="60"/>
    </row>
    <row r="629" spans="11:11" ht="13.2">
      <c r="K629" s="60"/>
    </row>
    <row r="630" spans="11:11" ht="13.2">
      <c r="K630" s="60"/>
    </row>
    <row r="631" spans="11:11" ht="13.2">
      <c r="K631" s="60"/>
    </row>
    <row r="632" spans="11:11" ht="13.2">
      <c r="K632" s="60"/>
    </row>
    <row r="633" spans="11:11" ht="13.2">
      <c r="K633" s="60"/>
    </row>
    <row r="634" spans="11:11" ht="13.2">
      <c r="K634" s="60"/>
    </row>
    <row r="635" spans="11:11" ht="13.2">
      <c r="K635" s="60"/>
    </row>
    <row r="636" spans="11:11" ht="13.2">
      <c r="K636" s="60"/>
    </row>
    <row r="637" spans="11:11" ht="13.2">
      <c r="K637" s="60"/>
    </row>
    <row r="638" spans="11:11" ht="13.2">
      <c r="K638" s="60"/>
    </row>
    <row r="639" spans="11:11" ht="13.2">
      <c r="K639" s="60"/>
    </row>
    <row r="640" spans="11:11" ht="13.2">
      <c r="K640" s="60"/>
    </row>
    <row r="641" spans="11:11" ht="13.2">
      <c r="K641" s="60"/>
    </row>
    <row r="642" spans="11:11" ht="13.2">
      <c r="K642" s="60"/>
    </row>
    <row r="643" spans="11:11" ht="13.2">
      <c r="K643" s="60"/>
    </row>
    <row r="644" spans="11:11" ht="13.2">
      <c r="K644" s="60"/>
    </row>
    <row r="645" spans="11:11" ht="13.2">
      <c r="K645" s="60"/>
    </row>
    <row r="646" spans="11:11" ht="13.2">
      <c r="K646" s="60"/>
    </row>
    <row r="647" spans="11:11" ht="13.2">
      <c r="K647" s="60"/>
    </row>
    <row r="648" spans="11:11" ht="13.2">
      <c r="K648" s="60"/>
    </row>
    <row r="649" spans="11:11" ht="13.2">
      <c r="K649" s="60"/>
    </row>
    <row r="650" spans="11:11" ht="13.2">
      <c r="K650" s="60"/>
    </row>
    <row r="651" spans="11:11" ht="13.2">
      <c r="K651" s="60"/>
    </row>
    <row r="652" spans="11:11" ht="13.2">
      <c r="K652" s="60"/>
    </row>
    <row r="653" spans="11:11" ht="13.2">
      <c r="K653" s="60"/>
    </row>
    <row r="654" spans="11:11" ht="13.2">
      <c r="K654" s="60"/>
    </row>
    <row r="655" spans="11:11" ht="13.2">
      <c r="K655" s="60"/>
    </row>
    <row r="656" spans="11:11" ht="13.2">
      <c r="K656" s="60"/>
    </row>
    <row r="657" spans="11:11" ht="13.2">
      <c r="K657" s="60"/>
    </row>
    <row r="658" spans="11:11" ht="13.2">
      <c r="K658" s="60"/>
    </row>
    <row r="659" spans="11:11" ht="13.2">
      <c r="K659" s="60"/>
    </row>
    <row r="660" spans="11:11" ht="13.2">
      <c r="K660" s="60"/>
    </row>
    <row r="661" spans="11:11" ht="13.2">
      <c r="K661" s="60"/>
    </row>
    <row r="662" spans="11:11" ht="13.2">
      <c r="K662" s="60"/>
    </row>
    <row r="663" spans="11:11" ht="13.2">
      <c r="K663" s="60"/>
    </row>
    <row r="664" spans="11:11" ht="13.2">
      <c r="K664" s="60"/>
    </row>
    <row r="665" spans="11:11" ht="13.2">
      <c r="K665" s="60"/>
    </row>
    <row r="666" spans="11:11" ht="13.2">
      <c r="K666" s="60"/>
    </row>
    <row r="667" spans="11:11" ht="13.2">
      <c r="K667" s="60"/>
    </row>
    <row r="668" spans="11:11" ht="13.2">
      <c r="K668" s="60"/>
    </row>
    <row r="669" spans="11:11" ht="13.2">
      <c r="K669" s="60"/>
    </row>
    <row r="670" spans="11:11" ht="13.2">
      <c r="K670" s="60"/>
    </row>
    <row r="671" spans="11:11" ht="13.2">
      <c r="K671" s="60"/>
    </row>
    <row r="672" spans="11:11" ht="13.2">
      <c r="K672" s="60"/>
    </row>
    <row r="673" spans="11:11" ht="13.2">
      <c r="K673" s="60"/>
    </row>
    <row r="674" spans="11:11" ht="13.2">
      <c r="K674" s="60"/>
    </row>
    <row r="675" spans="11:11" ht="13.2">
      <c r="K675" s="60"/>
    </row>
    <row r="676" spans="11:11" ht="13.2">
      <c r="K676" s="60"/>
    </row>
    <row r="677" spans="11:11" ht="13.2">
      <c r="K677" s="60"/>
    </row>
    <row r="678" spans="11:11" ht="13.2">
      <c r="K678" s="60"/>
    </row>
    <row r="679" spans="11:11" ht="13.2">
      <c r="K679" s="60"/>
    </row>
    <row r="680" spans="11:11" ht="13.2">
      <c r="K680" s="60"/>
    </row>
    <row r="681" spans="11:11" ht="13.2">
      <c r="K681" s="60"/>
    </row>
    <row r="682" spans="11:11" ht="13.2">
      <c r="K682" s="60"/>
    </row>
    <row r="683" spans="11:11" ht="13.2">
      <c r="K683" s="60"/>
    </row>
    <row r="684" spans="11:11" ht="13.2">
      <c r="K684" s="60"/>
    </row>
    <row r="685" spans="11:11" ht="13.2">
      <c r="K685" s="60"/>
    </row>
    <row r="686" spans="11:11" ht="13.2">
      <c r="K686" s="60"/>
    </row>
    <row r="687" spans="11:11" ht="13.2">
      <c r="K687" s="60"/>
    </row>
    <row r="688" spans="11:11" ht="13.2">
      <c r="K688" s="60"/>
    </row>
    <row r="689" spans="11:11" ht="13.2">
      <c r="K689" s="60"/>
    </row>
    <row r="690" spans="11:11" ht="13.2">
      <c r="K690" s="60"/>
    </row>
    <row r="691" spans="11:11" ht="13.2">
      <c r="K691" s="60"/>
    </row>
    <row r="692" spans="11:11" ht="13.2">
      <c r="K692" s="60"/>
    </row>
    <row r="693" spans="11:11" ht="13.2">
      <c r="K693" s="60"/>
    </row>
    <row r="694" spans="11:11" ht="13.2">
      <c r="K694" s="60"/>
    </row>
    <row r="695" spans="11:11" ht="13.2">
      <c r="K695" s="60"/>
    </row>
    <row r="696" spans="11:11" ht="13.2">
      <c r="K696" s="60"/>
    </row>
    <row r="697" spans="11:11" ht="13.2">
      <c r="K697" s="60"/>
    </row>
    <row r="698" spans="11:11" ht="13.2">
      <c r="K698" s="60"/>
    </row>
    <row r="699" spans="11:11" ht="13.2">
      <c r="K699" s="60"/>
    </row>
    <row r="700" spans="11:11" ht="13.2">
      <c r="K700" s="60"/>
    </row>
    <row r="701" spans="11:11" ht="13.2">
      <c r="K701" s="60"/>
    </row>
    <row r="702" spans="11:11" ht="13.2">
      <c r="K702" s="60"/>
    </row>
    <row r="703" spans="11:11" ht="13.2">
      <c r="K703" s="60"/>
    </row>
    <row r="704" spans="11:11" ht="13.2">
      <c r="K704" s="60"/>
    </row>
    <row r="705" spans="11:11" ht="13.2">
      <c r="K705" s="60"/>
    </row>
    <row r="706" spans="11:11" ht="13.2">
      <c r="K706" s="60"/>
    </row>
    <row r="707" spans="11:11" ht="13.2">
      <c r="K707" s="60"/>
    </row>
    <row r="708" spans="11:11" ht="13.2">
      <c r="K708" s="60"/>
    </row>
    <row r="709" spans="11:11" ht="13.2">
      <c r="K709" s="60"/>
    </row>
    <row r="710" spans="11:11" ht="13.2">
      <c r="K710" s="60"/>
    </row>
    <row r="711" spans="11:11" ht="13.2">
      <c r="K711" s="60"/>
    </row>
    <row r="712" spans="11:11" ht="13.2">
      <c r="K712" s="60"/>
    </row>
    <row r="713" spans="11:11" ht="13.2">
      <c r="K713" s="60"/>
    </row>
    <row r="714" spans="11:11" ht="13.2">
      <c r="K714" s="60"/>
    </row>
    <row r="715" spans="11:11" ht="13.2">
      <c r="K715" s="60"/>
    </row>
    <row r="716" spans="11:11" ht="13.2">
      <c r="K716" s="60"/>
    </row>
    <row r="717" spans="11:11" ht="13.2">
      <c r="K717" s="60"/>
    </row>
    <row r="718" spans="11:11" ht="13.2">
      <c r="K718" s="60"/>
    </row>
    <row r="719" spans="11:11" ht="13.2">
      <c r="K719" s="60"/>
    </row>
    <row r="720" spans="11:11" ht="13.2">
      <c r="K720" s="60"/>
    </row>
    <row r="721" spans="11:11" ht="13.2">
      <c r="K721" s="60"/>
    </row>
    <row r="722" spans="11:11" ht="13.2">
      <c r="K722" s="60"/>
    </row>
    <row r="723" spans="11:11" ht="13.2">
      <c r="K723" s="60"/>
    </row>
    <row r="724" spans="11:11" ht="13.2">
      <c r="K724" s="60"/>
    </row>
    <row r="725" spans="11:11" ht="13.2">
      <c r="K725" s="60"/>
    </row>
    <row r="726" spans="11:11" ht="13.2">
      <c r="K726" s="60"/>
    </row>
    <row r="727" spans="11:11" ht="13.2">
      <c r="K727" s="60"/>
    </row>
    <row r="728" spans="11:11" ht="13.2">
      <c r="K728" s="60"/>
    </row>
    <row r="729" spans="11:11" ht="13.2">
      <c r="K729" s="60"/>
    </row>
    <row r="730" spans="11:11" ht="13.2">
      <c r="K730" s="60"/>
    </row>
    <row r="731" spans="11:11" ht="13.2">
      <c r="K731" s="60"/>
    </row>
    <row r="732" spans="11:11" ht="13.2">
      <c r="K732" s="60"/>
    </row>
    <row r="733" spans="11:11" ht="13.2">
      <c r="K733" s="60"/>
    </row>
    <row r="734" spans="11:11" ht="13.2">
      <c r="K734" s="60"/>
    </row>
    <row r="735" spans="11:11" ht="13.2">
      <c r="K735" s="60"/>
    </row>
    <row r="736" spans="11:11" ht="13.2">
      <c r="K736" s="60"/>
    </row>
    <row r="737" spans="11:11" ht="13.2">
      <c r="K737" s="60"/>
    </row>
    <row r="738" spans="11:11" ht="13.2">
      <c r="K738" s="60"/>
    </row>
    <row r="739" spans="11:11" ht="13.2">
      <c r="K739" s="60"/>
    </row>
    <row r="740" spans="11:11" ht="13.2">
      <c r="K740" s="60"/>
    </row>
    <row r="741" spans="11:11" ht="13.2">
      <c r="K741" s="60"/>
    </row>
    <row r="742" spans="11:11" ht="13.2">
      <c r="K742" s="60"/>
    </row>
    <row r="743" spans="11:11" ht="13.2">
      <c r="K743" s="60"/>
    </row>
    <row r="744" spans="11:11" ht="13.2">
      <c r="K744" s="60"/>
    </row>
    <row r="745" spans="11:11" ht="13.2">
      <c r="K745" s="60"/>
    </row>
    <row r="746" spans="11:11" ht="13.2">
      <c r="K746" s="60"/>
    </row>
    <row r="747" spans="11:11" ht="13.2">
      <c r="K747" s="60"/>
    </row>
    <row r="748" spans="11:11" ht="13.2">
      <c r="K748" s="60"/>
    </row>
    <row r="749" spans="11:11" ht="13.2">
      <c r="K749" s="60"/>
    </row>
    <row r="750" spans="11:11" ht="13.2">
      <c r="K750" s="60"/>
    </row>
    <row r="751" spans="11:11" ht="13.2">
      <c r="K751" s="60"/>
    </row>
    <row r="752" spans="11:11" ht="13.2">
      <c r="K752" s="60"/>
    </row>
    <row r="753" spans="11:11" ht="13.2">
      <c r="K753" s="60"/>
    </row>
    <row r="754" spans="11:11" ht="13.2">
      <c r="K754" s="60"/>
    </row>
    <row r="755" spans="11:11" ht="13.2">
      <c r="K755" s="60"/>
    </row>
    <row r="756" spans="11:11" ht="13.2">
      <c r="K756" s="60"/>
    </row>
    <row r="757" spans="11:11" ht="13.2">
      <c r="K757" s="60"/>
    </row>
    <row r="758" spans="11:11" ht="13.2">
      <c r="K758" s="60"/>
    </row>
    <row r="759" spans="11:11" ht="13.2">
      <c r="K759" s="60"/>
    </row>
    <row r="760" spans="11:11" ht="13.2">
      <c r="K760" s="60"/>
    </row>
    <row r="761" spans="11:11" ht="13.2">
      <c r="K761" s="60"/>
    </row>
    <row r="762" spans="11:11" ht="13.2">
      <c r="K762" s="60"/>
    </row>
    <row r="763" spans="11:11" ht="13.2">
      <c r="K763" s="60"/>
    </row>
    <row r="764" spans="11:11" ht="13.2">
      <c r="K764" s="60"/>
    </row>
    <row r="765" spans="11:11" ht="13.2">
      <c r="K765" s="60"/>
    </row>
    <row r="766" spans="11:11" ht="13.2">
      <c r="K766" s="60"/>
    </row>
    <row r="767" spans="11:11" ht="13.2">
      <c r="K767" s="60"/>
    </row>
    <row r="768" spans="11:11" ht="13.2">
      <c r="K768" s="60"/>
    </row>
    <row r="769" spans="11:11" ht="13.2">
      <c r="K769" s="60"/>
    </row>
    <row r="770" spans="11:11" ht="13.2">
      <c r="K770" s="60"/>
    </row>
    <row r="771" spans="11:11" ht="13.2">
      <c r="K771" s="60"/>
    </row>
    <row r="772" spans="11:11" ht="13.2">
      <c r="K772" s="60"/>
    </row>
    <row r="773" spans="11:11" ht="13.2">
      <c r="K773" s="60"/>
    </row>
    <row r="774" spans="11:11" ht="13.2">
      <c r="K774" s="60"/>
    </row>
    <row r="775" spans="11:11" ht="13.2">
      <c r="K775" s="60"/>
    </row>
    <row r="776" spans="11:11" ht="13.2">
      <c r="K776" s="60"/>
    </row>
    <row r="777" spans="11:11" ht="13.2">
      <c r="K777" s="60"/>
    </row>
    <row r="778" spans="11:11" ht="13.2">
      <c r="K778" s="60"/>
    </row>
    <row r="779" spans="11:11" ht="13.2">
      <c r="K779" s="60"/>
    </row>
    <row r="780" spans="11:11" ht="13.2">
      <c r="K780" s="60"/>
    </row>
    <row r="781" spans="11:11" ht="13.2">
      <c r="K781" s="60"/>
    </row>
    <row r="782" spans="11:11" ht="13.2">
      <c r="K782" s="60"/>
    </row>
    <row r="783" spans="11:11" ht="13.2">
      <c r="K783" s="60"/>
    </row>
    <row r="784" spans="11:11" ht="13.2">
      <c r="K784" s="60"/>
    </row>
    <row r="785" spans="11:11" ht="13.2">
      <c r="K785" s="60"/>
    </row>
    <row r="786" spans="11:11" ht="13.2">
      <c r="K786" s="60"/>
    </row>
    <row r="787" spans="11:11" ht="13.2">
      <c r="K787" s="60"/>
    </row>
    <row r="788" spans="11:11" ht="13.2">
      <c r="K788" s="60"/>
    </row>
    <row r="789" spans="11:11" ht="13.2">
      <c r="K789" s="60"/>
    </row>
    <row r="790" spans="11:11" ht="13.2">
      <c r="K790" s="60"/>
    </row>
    <row r="791" spans="11:11" ht="13.2">
      <c r="K791" s="60"/>
    </row>
    <row r="792" spans="11:11" ht="13.2">
      <c r="K792" s="60"/>
    </row>
    <row r="793" spans="11:11" ht="13.2">
      <c r="K793" s="60"/>
    </row>
    <row r="794" spans="11:11" ht="13.2">
      <c r="K794" s="60"/>
    </row>
    <row r="795" spans="11:11" ht="13.2">
      <c r="K795" s="60"/>
    </row>
    <row r="796" spans="11:11" ht="13.2">
      <c r="K796" s="60"/>
    </row>
    <row r="797" spans="11:11" ht="13.2">
      <c r="K797" s="60"/>
    </row>
    <row r="798" spans="11:11" ht="13.2">
      <c r="K798" s="60"/>
    </row>
    <row r="799" spans="11:11" ht="13.2">
      <c r="K799" s="60"/>
    </row>
    <row r="800" spans="11:11" ht="13.2">
      <c r="K800" s="60"/>
    </row>
    <row r="801" spans="11:11" ht="13.2">
      <c r="K801" s="60"/>
    </row>
    <row r="802" spans="11:11" ht="13.2">
      <c r="K802" s="60"/>
    </row>
    <row r="803" spans="11:11" ht="13.2">
      <c r="K803" s="60"/>
    </row>
    <row r="804" spans="11:11" ht="13.2">
      <c r="K804" s="60"/>
    </row>
    <row r="805" spans="11:11" ht="13.2">
      <c r="K805" s="60"/>
    </row>
    <row r="806" spans="11:11" ht="13.2">
      <c r="K806" s="60"/>
    </row>
    <row r="807" spans="11:11" ht="13.2">
      <c r="K807" s="60"/>
    </row>
    <row r="808" spans="11:11" ht="13.2">
      <c r="K808" s="60"/>
    </row>
    <row r="809" spans="11:11" ht="13.2">
      <c r="K809" s="60"/>
    </row>
    <row r="810" spans="11:11" ht="13.2">
      <c r="K810" s="60"/>
    </row>
    <row r="811" spans="11:11" ht="13.2">
      <c r="K811" s="60"/>
    </row>
    <row r="812" spans="11:11" ht="13.2">
      <c r="K812" s="60"/>
    </row>
    <row r="813" spans="11:11" ht="13.2">
      <c r="K813" s="60"/>
    </row>
    <row r="814" spans="11:11" ht="13.2">
      <c r="K814" s="60"/>
    </row>
    <row r="815" spans="11:11" ht="13.2">
      <c r="K815" s="60"/>
    </row>
    <row r="816" spans="11:11" ht="13.2">
      <c r="K816" s="60"/>
    </row>
    <row r="817" spans="11:11" ht="13.2">
      <c r="K817" s="60"/>
    </row>
    <row r="818" spans="11:11" ht="13.2">
      <c r="K818" s="60"/>
    </row>
    <row r="819" spans="11:11" ht="13.2">
      <c r="K819" s="60"/>
    </row>
    <row r="820" spans="11:11" ht="13.2">
      <c r="K820" s="60"/>
    </row>
    <row r="821" spans="11:11" ht="13.2">
      <c r="K821" s="60"/>
    </row>
    <row r="822" spans="11:11" ht="13.2">
      <c r="K822" s="60"/>
    </row>
    <row r="823" spans="11:11" ht="13.2">
      <c r="K823" s="60"/>
    </row>
    <row r="824" spans="11:11" ht="13.2">
      <c r="K824" s="60"/>
    </row>
    <row r="825" spans="11:11" ht="13.2">
      <c r="K825" s="60"/>
    </row>
    <row r="826" spans="11:11" ht="13.2">
      <c r="K826" s="60"/>
    </row>
    <row r="827" spans="11:11" ht="13.2">
      <c r="K827" s="60"/>
    </row>
    <row r="828" spans="11:11" ht="13.2">
      <c r="K828" s="60"/>
    </row>
    <row r="829" spans="11:11" ht="13.2">
      <c r="K829" s="60"/>
    </row>
    <row r="830" spans="11:11" ht="13.2">
      <c r="K830" s="60"/>
    </row>
    <row r="831" spans="11:11" ht="13.2">
      <c r="K831" s="60"/>
    </row>
    <row r="832" spans="11:11" ht="13.2">
      <c r="K832" s="60"/>
    </row>
    <row r="833" spans="11:11" ht="13.2">
      <c r="K833" s="60"/>
    </row>
    <row r="834" spans="11:11" ht="13.2">
      <c r="K834" s="60"/>
    </row>
    <row r="835" spans="11:11" ht="13.2">
      <c r="K835" s="60"/>
    </row>
    <row r="836" spans="11:11" ht="13.2">
      <c r="K836" s="60"/>
    </row>
    <row r="837" spans="11:11" ht="13.2">
      <c r="K837" s="60"/>
    </row>
    <row r="838" spans="11:11" ht="13.2">
      <c r="K838" s="60"/>
    </row>
    <row r="839" spans="11:11" ht="13.2">
      <c r="K839" s="60"/>
    </row>
    <row r="840" spans="11:11" ht="13.2">
      <c r="K840" s="60"/>
    </row>
    <row r="841" spans="11:11" ht="13.2">
      <c r="K841" s="60"/>
    </row>
    <row r="842" spans="11:11" ht="13.2">
      <c r="K842" s="60"/>
    </row>
    <row r="843" spans="11:11" ht="13.2">
      <c r="K843" s="60"/>
    </row>
    <row r="844" spans="11:11" ht="13.2">
      <c r="K844" s="60"/>
    </row>
    <row r="845" spans="11:11" ht="13.2">
      <c r="K845" s="60"/>
    </row>
    <row r="846" spans="11:11" ht="13.2">
      <c r="K846" s="60"/>
    </row>
    <row r="847" spans="11:11" ht="13.2">
      <c r="K847" s="60"/>
    </row>
    <row r="848" spans="11:11" ht="13.2">
      <c r="K848" s="60"/>
    </row>
    <row r="849" spans="11:11" ht="13.2">
      <c r="K849" s="60"/>
    </row>
    <row r="850" spans="11:11" ht="13.2">
      <c r="K850" s="60"/>
    </row>
    <row r="851" spans="11:11" ht="13.2">
      <c r="K851" s="60"/>
    </row>
    <row r="852" spans="11:11" ht="13.2">
      <c r="K852" s="60"/>
    </row>
    <row r="853" spans="11:11" ht="13.2">
      <c r="K853" s="60"/>
    </row>
    <row r="854" spans="11:11" ht="13.2">
      <c r="K854" s="60"/>
    </row>
    <row r="855" spans="11:11" ht="13.2">
      <c r="K855" s="60"/>
    </row>
    <row r="856" spans="11:11" ht="13.2">
      <c r="K856" s="60"/>
    </row>
    <row r="857" spans="11:11" ht="13.2">
      <c r="K857" s="60"/>
    </row>
    <row r="858" spans="11:11" ht="13.2">
      <c r="K858" s="60"/>
    </row>
    <row r="859" spans="11:11" ht="13.2">
      <c r="K859" s="60"/>
    </row>
    <row r="860" spans="11:11" ht="13.2">
      <c r="K860" s="60"/>
    </row>
    <row r="861" spans="11:11" ht="13.2">
      <c r="K861" s="60"/>
    </row>
    <row r="862" spans="11:11" ht="13.2">
      <c r="K862" s="60"/>
    </row>
    <row r="863" spans="11:11" ht="13.2">
      <c r="K863" s="60"/>
    </row>
    <row r="864" spans="11:11" ht="13.2">
      <c r="K864" s="60"/>
    </row>
    <row r="865" spans="11:11" ht="13.2">
      <c r="K865" s="60"/>
    </row>
    <row r="866" spans="11:11" ht="13.2">
      <c r="K866" s="60"/>
    </row>
    <row r="867" spans="11:11" ht="13.2">
      <c r="K867" s="60"/>
    </row>
    <row r="868" spans="11:11" ht="13.2">
      <c r="K868" s="60"/>
    </row>
    <row r="869" spans="11:11" ht="13.2">
      <c r="K869" s="60"/>
    </row>
    <row r="870" spans="11:11" ht="13.2">
      <c r="K870" s="60"/>
    </row>
    <row r="871" spans="11:11" ht="13.2">
      <c r="K871" s="60"/>
    </row>
    <row r="872" spans="11:11" ht="13.2">
      <c r="K872" s="60"/>
    </row>
    <row r="873" spans="11:11" ht="13.2">
      <c r="K873" s="60"/>
    </row>
    <row r="874" spans="11:11" ht="13.2">
      <c r="K874" s="60"/>
    </row>
    <row r="875" spans="11:11" ht="13.2">
      <c r="K875" s="60"/>
    </row>
    <row r="876" spans="11:11" ht="13.2">
      <c r="K876" s="60"/>
    </row>
    <row r="877" spans="11:11" ht="13.2">
      <c r="K877" s="60"/>
    </row>
    <row r="878" spans="11:11" ht="13.2">
      <c r="K878" s="60"/>
    </row>
    <row r="879" spans="11:11" ht="13.2">
      <c r="K879" s="60"/>
    </row>
    <row r="880" spans="11:11" ht="13.2">
      <c r="K880" s="60"/>
    </row>
    <row r="881" spans="11:11" ht="13.2">
      <c r="K881" s="60"/>
    </row>
    <row r="882" spans="11:11" ht="13.2">
      <c r="K882" s="60"/>
    </row>
    <row r="883" spans="11:11" ht="13.2">
      <c r="K883" s="60"/>
    </row>
    <row r="884" spans="11:11" ht="13.2">
      <c r="K884" s="60"/>
    </row>
    <row r="885" spans="11:11" ht="13.2">
      <c r="K885" s="60"/>
    </row>
    <row r="886" spans="11:11" ht="13.2">
      <c r="K886" s="60"/>
    </row>
    <row r="887" spans="11:11" ht="13.2">
      <c r="K887" s="60"/>
    </row>
    <row r="888" spans="11:11" ht="13.2">
      <c r="K888" s="60"/>
    </row>
    <row r="889" spans="11:11" ht="13.2">
      <c r="K889" s="60"/>
    </row>
    <row r="890" spans="11:11" ht="13.2">
      <c r="K890" s="60"/>
    </row>
    <row r="891" spans="11:11" ht="13.2">
      <c r="K891" s="60"/>
    </row>
    <row r="892" spans="11:11" ht="13.2">
      <c r="K892" s="60"/>
    </row>
    <row r="893" spans="11:11" ht="13.2">
      <c r="K893" s="60"/>
    </row>
    <row r="894" spans="11:11" ht="13.2">
      <c r="K894" s="60"/>
    </row>
    <row r="895" spans="11:11" ht="13.2">
      <c r="K895" s="60"/>
    </row>
    <row r="896" spans="11:11" ht="13.2">
      <c r="K896" s="60"/>
    </row>
    <row r="897" spans="11:11" ht="13.2">
      <c r="K897" s="60"/>
    </row>
    <row r="898" spans="11:11" ht="13.2">
      <c r="K898" s="60"/>
    </row>
    <row r="899" spans="11:11" ht="13.2">
      <c r="K899" s="60"/>
    </row>
    <row r="900" spans="11:11" ht="13.2">
      <c r="K900" s="60"/>
    </row>
    <row r="901" spans="11:11" ht="13.2">
      <c r="K901" s="60"/>
    </row>
    <row r="902" spans="11:11" ht="13.2">
      <c r="K902" s="60"/>
    </row>
    <row r="903" spans="11:11" ht="13.2">
      <c r="K903" s="60"/>
    </row>
    <row r="904" spans="11:11" ht="13.2">
      <c r="K904" s="60"/>
    </row>
    <row r="905" spans="11:11" ht="13.2">
      <c r="K905" s="60"/>
    </row>
    <row r="906" spans="11:11" ht="13.2">
      <c r="K906" s="60"/>
    </row>
    <row r="907" spans="11:11" ht="13.2">
      <c r="K907" s="60"/>
    </row>
    <row r="908" spans="11:11" ht="13.2">
      <c r="K908" s="60"/>
    </row>
    <row r="909" spans="11:11" ht="13.2">
      <c r="K909" s="60"/>
    </row>
    <row r="910" spans="11:11" ht="13.2">
      <c r="K910" s="60"/>
    </row>
    <row r="911" spans="11:11" ht="13.2">
      <c r="K911" s="60"/>
    </row>
    <row r="912" spans="11:11" ht="13.2">
      <c r="K912" s="60"/>
    </row>
    <row r="913" spans="11:11" ht="13.2">
      <c r="K913" s="60"/>
    </row>
    <row r="914" spans="11:11" ht="13.2">
      <c r="K914" s="60"/>
    </row>
    <row r="915" spans="11:11" ht="13.2">
      <c r="K915" s="60"/>
    </row>
    <row r="916" spans="11:11" ht="13.2">
      <c r="K916" s="60"/>
    </row>
    <row r="917" spans="11:11" ht="13.2">
      <c r="K917" s="60"/>
    </row>
    <row r="918" spans="11:11" ht="13.2">
      <c r="K918" s="60"/>
    </row>
    <row r="919" spans="11:11" ht="13.2">
      <c r="K919" s="60"/>
    </row>
    <row r="920" spans="11:11" ht="13.2">
      <c r="K920" s="60"/>
    </row>
    <row r="921" spans="11:11" ht="13.2">
      <c r="K921" s="60"/>
    </row>
    <row r="922" spans="11:11" ht="13.2">
      <c r="K922" s="60"/>
    </row>
    <row r="923" spans="11:11" ht="13.2">
      <c r="K923" s="60"/>
    </row>
    <row r="924" spans="11:11" ht="13.2">
      <c r="K924" s="60"/>
    </row>
    <row r="925" spans="11:11" ht="13.2">
      <c r="K925" s="60"/>
    </row>
    <row r="926" spans="11:11" ht="13.2">
      <c r="K926" s="60"/>
    </row>
    <row r="927" spans="11:11" ht="13.2">
      <c r="K927" s="60"/>
    </row>
    <row r="928" spans="11:11" ht="13.2">
      <c r="K928" s="60"/>
    </row>
    <row r="929" spans="11:11" ht="13.2">
      <c r="K929" s="60"/>
    </row>
    <row r="930" spans="11:11" ht="13.2">
      <c r="K930" s="60"/>
    </row>
    <row r="931" spans="11:11" ht="13.2">
      <c r="K931" s="60"/>
    </row>
    <row r="932" spans="11:11" ht="13.2">
      <c r="K932" s="60"/>
    </row>
    <row r="933" spans="11:11" ht="13.2">
      <c r="K933" s="60"/>
    </row>
    <row r="934" spans="11:11" ht="13.2">
      <c r="K934" s="60"/>
    </row>
    <row r="935" spans="11:11" ht="13.2">
      <c r="K935" s="60"/>
    </row>
    <row r="936" spans="11:11" ht="13.2">
      <c r="K936" s="60"/>
    </row>
    <row r="937" spans="11:11" ht="13.2">
      <c r="K937" s="60"/>
    </row>
    <row r="938" spans="11:11" ht="13.2">
      <c r="K938" s="60"/>
    </row>
    <row r="939" spans="11:11" ht="13.2">
      <c r="K939" s="60"/>
    </row>
    <row r="940" spans="11:11" ht="13.2">
      <c r="K940" s="60"/>
    </row>
    <row r="941" spans="11:11" ht="13.2">
      <c r="K941" s="60"/>
    </row>
    <row r="942" spans="11:11" ht="13.2">
      <c r="K942" s="60"/>
    </row>
    <row r="943" spans="11:11" ht="13.2">
      <c r="K943" s="60"/>
    </row>
    <row r="944" spans="11:11" ht="13.2">
      <c r="K944" s="60"/>
    </row>
    <row r="945" spans="11:11" ht="13.2">
      <c r="K945" s="60"/>
    </row>
    <row r="946" spans="11:11" ht="13.2">
      <c r="K946" s="60"/>
    </row>
    <row r="947" spans="11:11" ht="13.2">
      <c r="K947" s="60"/>
    </row>
    <row r="948" spans="11:11" ht="13.2">
      <c r="K948" s="60"/>
    </row>
    <row r="949" spans="11:11" ht="13.2">
      <c r="K949" s="60"/>
    </row>
    <row r="950" spans="11:11" ht="13.2">
      <c r="K950" s="60"/>
    </row>
    <row r="951" spans="11:11" ht="13.2">
      <c r="K951" s="60"/>
    </row>
    <row r="952" spans="11:11" ht="13.2">
      <c r="K952" s="60"/>
    </row>
    <row r="953" spans="11:11" ht="13.2">
      <c r="K953" s="60"/>
    </row>
    <row r="954" spans="11:11" ht="13.2">
      <c r="K954" s="60"/>
    </row>
    <row r="955" spans="11:11" ht="13.2">
      <c r="K955" s="60"/>
    </row>
    <row r="956" spans="11:11" ht="13.2">
      <c r="K956" s="60"/>
    </row>
    <row r="957" spans="11:11" ht="13.2">
      <c r="K957" s="60"/>
    </row>
    <row r="958" spans="11:11" ht="13.2">
      <c r="K958" s="60"/>
    </row>
    <row r="959" spans="11:11" ht="13.2">
      <c r="K959" s="60"/>
    </row>
    <row r="960" spans="11:11" ht="13.2">
      <c r="K960" s="60"/>
    </row>
    <row r="961" spans="11:11" ht="13.2">
      <c r="K961" s="60"/>
    </row>
    <row r="962" spans="11:11" ht="13.2">
      <c r="K962" s="60"/>
    </row>
    <row r="963" spans="11:11" ht="13.2">
      <c r="K963" s="60"/>
    </row>
    <row r="964" spans="11:11" ht="13.2">
      <c r="K964" s="60"/>
    </row>
    <row r="965" spans="11:11" ht="13.2">
      <c r="K965" s="60"/>
    </row>
    <row r="966" spans="11:11" ht="13.2">
      <c r="K966" s="60"/>
    </row>
    <row r="967" spans="11:11" ht="13.2">
      <c r="K967" s="60"/>
    </row>
  </sheetData>
  <mergeCells count="1">
    <mergeCell ref="A1:K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93"/>
  <sheetViews>
    <sheetView workbookViewId="0">
      <selection sqref="A1:K1"/>
    </sheetView>
  </sheetViews>
  <sheetFormatPr defaultColWidth="12.6640625" defaultRowHeight="15.75" customHeight="1"/>
  <cols>
    <col min="1" max="1" width="39" customWidth="1"/>
  </cols>
  <sheetData>
    <row r="1" spans="1:11" ht="15.75" customHeight="1">
      <c r="A1" s="103" t="s">
        <v>361</v>
      </c>
      <c r="B1" s="101"/>
      <c r="C1" s="101"/>
      <c r="D1" s="101"/>
      <c r="E1" s="101"/>
      <c r="F1" s="101"/>
      <c r="G1" s="101"/>
      <c r="H1" s="101"/>
      <c r="I1" s="101"/>
      <c r="J1" s="101"/>
      <c r="K1" s="101"/>
    </row>
    <row r="2" spans="1:11" ht="15.75" customHeight="1">
      <c r="A2" s="28" t="s">
        <v>0</v>
      </c>
      <c r="B2" s="29">
        <v>45370</v>
      </c>
      <c r="C2" s="9"/>
      <c r="D2" s="9">
        <v>45371</v>
      </c>
      <c r="E2" s="9"/>
      <c r="F2" s="9">
        <v>45372</v>
      </c>
      <c r="G2" s="9"/>
      <c r="H2" s="9">
        <v>45373</v>
      </c>
      <c r="I2" s="9"/>
      <c r="J2" s="9">
        <v>45374</v>
      </c>
      <c r="K2" s="9"/>
    </row>
    <row r="3" spans="1:11" ht="15.75" customHeight="1">
      <c r="A3" s="30" t="s">
        <v>92</v>
      </c>
      <c r="B3" s="20"/>
      <c r="C3" s="20"/>
      <c r="D3" s="20"/>
      <c r="E3" s="20"/>
      <c r="F3" s="20"/>
      <c r="G3" s="20"/>
      <c r="H3" s="20"/>
      <c r="I3" s="20"/>
      <c r="J3" s="20"/>
      <c r="K3" s="20"/>
    </row>
    <row r="4" spans="1:11" ht="15.75" customHeight="1">
      <c r="A4" s="20" t="s">
        <v>93</v>
      </c>
      <c r="B4" s="15">
        <v>23308.080000000002</v>
      </c>
      <c r="C4" s="59">
        <f>B4/B47</f>
        <v>0.32463225856951428</v>
      </c>
      <c r="D4" s="15">
        <v>23414.75</v>
      </c>
      <c r="E4" s="59">
        <f>D4/D47</f>
        <v>0.30264502816703343</v>
      </c>
      <c r="F4" s="15">
        <v>26730.68</v>
      </c>
      <c r="G4" s="59">
        <f>F4/F47</f>
        <v>0.36210963799439982</v>
      </c>
      <c r="H4" s="15">
        <v>26890.400000000001</v>
      </c>
      <c r="I4" s="59">
        <f>H4/H47</f>
        <v>0.3480527649979841</v>
      </c>
      <c r="J4" s="15">
        <v>28299.78</v>
      </c>
      <c r="K4" s="59">
        <f>J4/J47</f>
        <v>0.32951558038624185</v>
      </c>
    </row>
    <row r="5" spans="1:11" ht="15.75" customHeight="1">
      <c r="A5" s="20" t="s">
        <v>94</v>
      </c>
      <c r="B5" s="15">
        <v>18625.740000000002</v>
      </c>
      <c r="C5" s="59">
        <f>B5/B47</f>
        <v>0.25941716536619686</v>
      </c>
      <c r="D5" s="15">
        <v>19632.919999999998</v>
      </c>
      <c r="E5" s="59">
        <f>D5/D47</f>
        <v>0.2537633596942574</v>
      </c>
      <c r="F5" s="15">
        <v>19153.939999999999</v>
      </c>
      <c r="G5" s="59">
        <f>F5/F47</f>
        <v>0.25947062624543987</v>
      </c>
      <c r="H5" s="15">
        <v>20207.43</v>
      </c>
      <c r="I5" s="59">
        <f>H5/H47</f>
        <v>0.26155252004444757</v>
      </c>
      <c r="J5" s="15">
        <v>21117.08</v>
      </c>
      <c r="K5" s="59">
        <f>J5/J47</f>
        <v>0.24588201294365894</v>
      </c>
    </row>
    <row r="6" spans="1:11" ht="15.75" customHeight="1">
      <c r="A6" s="20" t="s">
        <v>95</v>
      </c>
      <c r="B6" s="15">
        <v>4126.18</v>
      </c>
      <c r="C6" s="59">
        <f>B6/B47</f>
        <v>5.746896066361358E-2</v>
      </c>
      <c r="D6" s="15">
        <v>3251.61</v>
      </c>
      <c r="E6" s="59">
        <f>D6/D47</f>
        <v>4.2028362465463334E-2</v>
      </c>
      <c r="F6" s="15">
        <v>4004.45</v>
      </c>
      <c r="G6" s="59">
        <f>F6/F47</f>
        <v>5.4246653652906485E-2</v>
      </c>
      <c r="H6" s="15">
        <v>3198.45</v>
      </c>
      <c r="I6" s="59">
        <f>H6/H47</f>
        <v>4.1398765589496699E-2</v>
      </c>
      <c r="J6" s="15">
        <v>2984.71</v>
      </c>
      <c r="K6" s="59">
        <f>J6/J47</f>
        <v>3.4753218856634925E-2</v>
      </c>
    </row>
    <row r="7" spans="1:11" ht="15.75" customHeight="1">
      <c r="A7" s="20" t="s">
        <v>96</v>
      </c>
      <c r="B7" s="31">
        <v>0</v>
      </c>
      <c r="C7" s="59">
        <f>B7/B47</f>
        <v>0</v>
      </c>
      <c r="D7" s="31">
        <v>0</v>
      </c>
      <c r="E7" s="59">
        <f>D7/D47</f>
        <v>0</v>
      </c>
      <c r="F7" s="31">
        <v>0</v>
      </c>
      <c r="G7" s="59">
        <f>F7/F47</f>
        <v>0</v>
      </c>
      <c r="H7" s="31">
        <v>0</v>
      </c>
      <c r="I7" s="59">
        <f>H7/H47</f>
        <v>0</v>
      </c>
      <c r="J7" s="31">
        <v>0</v>
      </c>
      <c r="K7" s="59">
        <f>J7/J47</f>
        <v>0</v>
      </c>
    </row>
    <row r="8" spans="1:11" ht="15.75" customHeight="1">
      <c r="A8" s="20" t="s">
        <v>98</v>
      </c>
      <c r="B8" s="22">
        <v>545.91999999999996</v>
      </c>
      <c r="C8" s="59">
        <f>B8/B47</f>
        <v>7.6035109969705451E-3</v>
      </c>
      <c r="D8" s="22">
        <v>525.37</v>
      </c>
      <c r="E8" s="59">
        <f>D8/D47</f>
        <v>6.7906178134771612E-3</v>
      </c>
      <c r="F8" s="15">
        <v>2588.2600000000002</v>
      </c>
      <c r="G8" s="59">
        <f>F8/F47</f>
        <v>3.5062104354823195E-2</v>
      </c>
      <c r="H8" s="15">
        <v>2792.83</v>
      </c>
      <c r="I8" s="59">
        <f>H8/H47</f>
        <v>3.6148670293834222E-2</v>
      </c>
      <c r="J8" s="15">
        <v>3507.05</v>
      </c>
      <c r="K8" s="59">
        <f>J8/J47</f>
        <v>4.0835215545618003E-2</v>
      </c>
    </row>
    <row r="9" spans="1:11" ht="15.75" customHeight="1">
      <c r="A9" s="20" t="s">
        <v>99</v>
      </c>
      <c r="B9" s="22">
        <v>10.24</v>
      </c>
      <c r="C9" s="59">
        <f>B9/B47</f>
        <v>1.4262154273332793E-4</v>
      </c>
      <c r="D9" s="22">
        <v>4.8499999999999996</v>
      </c>
      <c r="E9" s="59">
        <f>D9/D47</f>
        <v>6.2688193835514446E-5</v>
      </c>
      <c r="F9" s="22">
        <v>6.84</v>
      </c>
      <c r="G9" s="59">
        <f>F9/F47</f>
        <v>9.2658694948340064E-5</v>
      </c>
      <c r="H9" s="22">
        <v>27.09</v>
      </c>
      <c r="I9" s="59">
        <f>H9/H47</f>
        <v>3.5063626438414406E-4</v>
      </c>
      <c r="J9" s="22">
        <v>18.59</v>
      </c>
      <c r="K9" s="59">
        <f>J9/J47</f>
        <v>2.1645732367460934E-4</v>
      </c>
    </row>
    <row r="10" spans="1:11" ht="15.75" customHeight="1">
      <c r="A10" s="20" t="s">
        <v>100</v>
      </c>
      <c r="B10" s="22">
        <v>0</v>
      </c>
      <c r="C10" s="59">
        <f>B10/B47</f>
        <v>0</v>
      </c>
      <c r="D10" s="22">
        <v>0</v>
      </c>
      <c r="E10" s="59">
        <f>D10/D47</f>
        <v>0</v>
      </c>
      <c r="F10" s="22">
        <v>0</v>
      </c>
      <c r="G10" s="59">
        <f>F10/F47</f>
        <v>0</v>
      </c>
      <c r="H10" s="22">
        <v>0</v>
      </c>
      <c r="I10" s="59">
        <f>H10/H47</f>
        <v>0</v>
      </c>
      <c r="J10" s="22">
        <v>0</v>
      </c>
      <c r="K10" s="59">
        <f>J10/J47</f>
        <v>0</v>
      </c>
    </row>
    <row r="11" spans="1:11" ht="15.75" customHeight="1">
      <c r="A11" s="20" t="s">
        <v>101</v>
      </c>
      <c r="B11" s="22">
        <v>0</v>
      </c>
      <c r="C11" s="59">
        <f>B11/B47</f>
        <v>0</v>
      </c>
      <c r="D11" s="22">
        <v>0</v>
      </c>
      <c r="E11" s="59">
        <f>D11/D47</f>
        <v>0</v>
      </c>
      <c r="F11" s="22">
        <v>0</v>
      </c>
      <c r="G11" s="59">
        <f>F11/F47</f>
        <v>0</v>
      </c>
      <c r="H11" s="22">
        <v>0</v>
      </c>
      <c r="I11" s="59">
        <f>H11/H47</f>
        <v>0</v>
      </c>
      <c r="J11" s="22">
        <v>0</v>
      </c>
      <c r="K11" s="59">
        <f>J11/J47</f>
        <v>0</v>
      </c>
    </row>
    <row r="12" spans="1:11" ht="15.75" customHeight="1">
      <c r="A12" s="20" t="s">
        <v>102</v>
      </c>
      <c r="B12" s="22">
        <v>0</v>
      </c>
      <c r="C12" s="59">
        <f>B12/B47</f>
        <v>0</v>
      </c>
      <c r="D12" s="22">
        <v>0</v>
      </c>
      <c r="E12" s="59">
        <f>D12/D47</f>
        <v>0</v>
      </c>
      <c r="F12" s="22">
        <v>0</v>
      </c>
      <c r="G12" s="59">
        <f>F12/F47</f>
        <v>0</v>
      </c>
      <c r="H12" s="22">
        <v>0</v>
      </c>
      <c r="I12" s="59">
        <f>H12/H47</f>
        <v>0</v>
      </c>
      <c r="J12" s="22">
        <v>0</v>
      </c>
      <c r="K12" s="59">
        <f>J12/J47</f>
        <v>0</v>
      </c>
    </row>
    <row r="13" spans="1:11" ht="15.75" customHeight="1">
      <c r="A13" s="20" t="s">
        <v>103</v>
      </c>
      <c r="B13" s="20"/>
      <c r="C13" s="59">
        <f>B13/B47</f>
        <v>0</v>
      </c>
      <c r="D13" s="20"/>
      <c r="E13" s="59">
        <f>D13/D47</f>
        <v>0</v>
      </c>
      <c r="F13" s="20"/>
      <c r="G13" s="61"/>
      <c r="H13" s="20"/>
      <c r="I13" s="59">
        <f>H13/H47</f>
        <v>0</v>
      </c>
      <c r="J13" s="20"/>
      <c r="K13" s="59">
        <f>J13/J47</f>
        <v>0</v>
      </c>
    </row>
    <row r="14" spans="1:11" ht="15.75" customHeight="1">
      <c r="A14" s="20" t="s">
        <v>104</v>
      </c>
      <c r="B14" s="22">
        <v>0</v>
      </c>
      <c r="C14" s="59">
        <f>B14/B47</f>
        <v>0</v>
      </c>
      <c r="D14" s="22">
        <v>385.36</v>
      </c>
      <c r="E14" s="59">
        <f>D14/D47</f>
        <v>4.9809324487533717E-3</v>
      </c>
      <c r="F14" s="22">
        <v>376.56</v>
      </c>
      <c r="G14" s="59">
        <f>F14/F47</f>
        <v>5.101104995577037E-3</v>
      </c>
      <c r="H14" s="22">
        <v>364.2</v>
      </c>
      <c r="I14" s="59">
        <f>H14/H47</f>
        <v>4.7139803428831771E-3</v>
      </c>
      <c r="J14" s="22">
        <v>352.26</v>
      </c>
      <c r="K14" s="59">
        <f>J14/J47</f>
        <v>4.1016275867465247E-3</v>
      </c>
    </row>
    <row r="15" spans="1:11" ht="15.75" customHeight="1">
      <c r="A15" s="20" t="s">
        <v>105</v>
      </c>
      <c r="B15" s="22">
        <v>279.12</v>
      </c>
      <c r="C15" s="59">
        <f>B15/B47</f>
        <v>3.8875512702857902E-3</v>
      </c>
      <c r="D15" s="22">
        <v>188.27</v>
      </c>
      <c r="E15" s="59">
        <f>D15/D47</f>
        <v>2.4334652068891357E-3</v>
      </c>
      <c r="F15" s="22">
        <v>262.55</v>
      </c>
      <c r="G15" s="59">
        <f>F15/F47</f>
        <v>3.5566579471764158E-3</v>
      </c>
      <c r="H15" s="22">
        <v>269.24</v>
      </c>
      <c r="I15" s="59">
        <f>H15/H47</f>
        <v>3.4848766269024345E-3</v>
      </c>
      <c r="J15" s="22">
        <v>337.59</v>
      </c>
      <c r="K15" s="59">
        <f>J15/J47</f>
        <v>3.9308137654282607E-3</v>
      </c>
    </row>
    <row r="16" spans="1:11" ht="15.75" customHeight="1">
      <c r="A16" s="20" t="s">
        <v>106</v>
      </c>
      <c r="B16" s="20"/>
      <c r="C16" s="59">
        <f>B16/B47</f>
        <v>0</v>
      </c>
      <c r="D16" s="20"/>
      <c r="E16" s="59">
        <f>D16/D47</f>
        <v>0</v>
      </c>
      <c r="F16" s="20"/>
      <c r="G16" s="59">
        <f>F16/F47</f>
        <v>0</v>
      </c>
      <c r="H16" s="20"/>
      <c r="I16" s="59">
        <f>H16/H47</f>
        <v>0</v>
      </c>
      <c r="J16" s="20"/>
      <c r="K16" s="59">
        <f>J16/J47</f>
        <v>0</v>
      </c>
    </row>
    <row r="17" spans="1:11" ht="15.75" customHeight="1">
      <c r="A17" s="20" t="s">
        <v>107</v>
      </c>
      <c r="B17" s="22">
        <v>0</v>
      </c>
      <c r="C17" s="59">
        <f>B17/B47</f>
        <v>0</v>
      </c>
      <c r="D17" s="22">
        <v>0</v>
      </c>
      <c r="E17" s="59">
        <f>D17/D47</f>
        <v>0</v>
      </c>
      <c r="F17" s="22">
        <v>0</v>
      </c>
      <c r="G17" s="59">
        <f>F17/F47</f>
        <v>0</v>
      </c>
      <c r="H17" s="22">
        <v>0</v>
      </c>
      <c r="I17" s="59">
        <f>H17/H47</f>
        <v>0</v>
      </c>
      <c r="J17" s="22">
        <v>0</v>
      </c>
      <c r="K17" s="59">
        <f>J17/J47</f>
        <v>0</v>
      </c>
    </row>
    <row r="18" spans="1:11" ht="15.75" customHeight="1">
      <c r="A18" s="20" t="s">
        <v>108</v>
      </c>
      <c r="B18" s="15">
        <v>11416.87</v>
      </c>
      <c r="C18" s="59">
        <f>B18/B47</f>
        <v>0.15901285279158689</v>
      </c>
      <c r="D18" s="15">
        <v>10526.75</v>
      </c>
      <c r="E18" s="59">
        <f>D18/D47</f>
        <v>0.13606246277484574</v>
      </c>
      <c r="F18" s="15">
        <v>9761.99</v>
      </c>
      <c r="G18" s="59">
        <f>F18/F47</f>
        <v>0.13224170372788688</v>
      </c>
      <c r="H18" s="15">
        <v>12307.49</v>
      </c>
      <c r="I18" s="59">
        <f>H18/H47</f>
        <v>0.15930056543171683</v>
      </c>
      <c r="J18" s="15">
        <v>11844.57</v>
      </c>
      <c r="K18" s="59">
        <f>J18/J47</f>
        <v>0.1379152190573732</v>
      </c>
    </row>
    <row r="19" spans="1:11" ht="15.75" customHeight="1">
      <c r="A19" s="20" t="s">
        <v>109</v>
      </c>
      <c r="B19" s="22">
        <v>8.34</v>
      </c>
      <c r="C19" s="59">
        <f>B19/B47</f>
        <v>1.1615856117147998E-4</v>
      </c>
      <c r="D19" s="22">
        <v>5.27</v>
      </c>
      <c r="E19" s="59">
        <f>D19/D47</f>
        <v>6.8116862167662089E-5</v>
      </c>
      <c r="F19" s="22">
        <v>4.07</v>
      </c>
      <c r="G19" s="59">
        <f>F19/F47</f>
        <v>5.5134632812828083E-5</v>
      </c>
      <c r="H19" s="22">
        <v>6.61</v>
      </c>
      <c r="I19" s="59">
        <f>H19/H47</f>
        <v>8.5555766245079082E-5</v>
      </c>
      <c r="J19" s="22">
        <v>5.48</v>
      </c>
      <c r="K19" s="59">
        <f>J19/J47</f>
        <v>6.3807753294075278E-5</v>
      </c>
    </row>
    <row r="20" spans="1:11" ht="15.75" customHeight="1">
      <c r="A20" s="20" t="s">
        <v>110</v>
      </c>
      <c r="B20" s="15">
        <v>2385.17</v>
      </c>
      <c r="C20" s="59">
        <f>B20/B47</f>
        <v>3.3220373543090993E-2</v>
      </c>
      <c r="D20" s="22">
        <v>615.65</v>
      </c>
      <c r="E20" s="59">
        <f>D20/D47</f>
        <v>7.9575229968730874E-3</v>
      </c>
      <c r="F20" s="22">
        <v>101.87</v>
      </c>
      <c r="G20" s="59">
        <f>F20/F47</f>
        <v>1.3799914114601467E-3</v>
      </c>
      <c r="H20" s="15">
        <v>1589.58</v>
      </c>
      <c r="I20" s="59">
        <f>H20/H47</f>
        <v>2.0574543858979243E-2</v>
      </c>
      <c r="J20" s="15">
        <v>3739.75</v>
      </c>
      <c r="K20" s="59">
        <f>J20/J47</f>
        <v>4.354471631049598E-2</v>
      </c>
    </row>
    <row r="21" spans="1:11" ht="15.75" customHeight="1">
      <c r="A21" s="20" t="s">
        <v>111</v>
      </c>
      <c r="B21" s="22">
        <v>28.53</v>
      </c>
      <c r="C21" s="59">
        <f>B21/B47</f>
        <v>3.9736255997869591E-4</v>
      </c>
      <c r="D21" s="22">
        <v>38.42</v>
      </c>
      <c r="E21" s="59">
        <f>D21/D47</f>
        <v>4.9659389838360116E-4</v>
      </c>
      <c r="F21" s="22">
        <v>33.04</v>
      </c>
      <c r="G21" s="59">
        <f>F21/F47</f>
        <v>4.4757942706040286E-4</v>
      </c>
      <c r="H21" s="22">
        <v>42.3</v>
      </c>
      <c r="I21" s="59">
        <f>H21/H47</f>
        <v>5.4750513043371331E-4</v>
      </c>
      <c r="J21" s="22">
        <v>66.16</v>
      </c>
      <c r="K21" s="59">
        <f>J21/J47</f>
        <v>7.7035053976934656E-4</v>
      </c>
    </row>
    <row r="22" spans="1:11" ht="15.75" customHeight="1">
      <c r="A22" s="20" t="s">
        <v>112</v>
      </c>
      <c r="B22" s="22">
        <v>0</v>
      </c>
      <c r="C22" s="59">
        <f>B22/B47</f>
        <v>0</v>
      </c>
      <c r="D22" s="22">
        <v>0</v>
      </c>
      <c r="E22" s="59">
        <f>D22/D47</f>
        <v>0</v>
      </c>
      <c r="F22" s="22">
        <v>0</v>
      </c>
      <c r="G22" s="59">
        <f>F22/F47</f>
        <v>0</v>
      </c>
      <c r="H22" s="22">
        <v>0</v>
      </c>
      <c r="I22" s="59">
        <f>H22/H47</f>
        <v>0</v>
      </c>
      <c r="J22" s="22">
        <v>0</v>
      </c>
      <c r="K22" s="59">
        <f>J22/J47</f>
        <v>0</v>
      </c>
    </row>
    <row r="23" spans="1:11" ht="15.75" customHeight="1">
      <c r="A23" s="20" t="s">
        <v>113</v>
      </c>
      <c r="B23" s="15">
        <v>2363.13</v>
      </c>
      <c r="C23" s="59">
        <f>B23/B47</f>
        <v>3.2913402956973557E-2</v>
      </c>
      <c r="D23" s="15">
        <v>1461.24</v>
      </c>
      <c r="E23" s="59">
        <f>D23/D47</f>
        <v>1.8887112651589103E-2</v>
      </c>
      <c r="F23" s="15">
        <v>1295.48</v>
      </c>
      <c r="G23" s="59">
        <f>F23/F47</f>
        <v>1.754934007773035E-2</v>
      </c>
      <c r="H23" s="15">
        <v>1291.22</v>
      </c>
      <c r="I23" s="59">
        <f>H23/H47</f>
        <v>1.6712755898785327E-2</v>
      </c>
      <c r="J23" s="15">
        <v>1311.95</v>
      </c>
      <c r="K23" s="59">
        <f>J23/J47</f>
        <v>1.5276018601124462E-2</v>
      </c>
    </row>
    <row r="24" spans="1:11" ht="15.75" customHeight="1">
      <c r="A24" s="20" t="s">
        <v>114</v>
      </c>
      <c r="B24" s="22">
        <v>59.37</v>
      </c>
      <c r="C24" s="59">
        <f>B24/B47</f>
        <v>8.2689853438258588E-4</v>
      </c>
      <c r="D24" s="22">
        <v>56.29</v>
      </c>
      <c r="E24" s="59">
        <f>D24/D47</f>
        <v>7.2757081051569251E-4</v>
      </c>
      <c r="F24" s="22">
        <v>58.54</v>
      </c>
      <c r="G24" s="59">
        <f>F24/F47</f>
        <v>7.930175441923724E-4</v>
      </c>
      <c r="H24" s="22">
        <v>63.53</v>
      </c>
      <c r="I24" s="59">
        <f>H24/H47</f>
        <v>8.2229316634642577E-4</v>
      </c>
      <c r="J24" s="22">
        <v>52.02</v>
      </c>
      <c r="K24" s="59">
        <f>J24/J47</f>
        <v>6.0570790626967078E-4</v>
      </c>
    </row>
    <row r="25" spans="1:11" ht="15.75" customHeight="1">
      <c r="A25" s="32" t="s">
        <v>115</v>
      </c>
      <c r="B25" s="18">
        <v>40051.14</v>
      </c>
      <c r="C25" s="62">
        <f>B25/B47</f>
        <v>0.55782767334262695</v>
      </c>
      <c r="D25" s="18">
        <v>37861.69</v>
      </c>
      <c r="E25" s="62">
        <f>D25/D47</f>
        <v>0.4893775178680741</v>
      </c>
      <c r="F25" s="18">
        <v>38827.31</v>
      </c>
      <c r="G25" s="62">
        <f>F25/F47</f>
        <v>0.52597775920389378</v>
      </c>
      <c r="H25" s="18">
        <v>43027.1</v>
      </c>
      <c r="I25" s="62">
        <f>H25/H47</f>
        <v>0.55691626472067202</v>
      </c>
      <c r="J25" s="18">
        <v>46212.09</v>
      </c>
      <c r="K25" s="62">
        <f>J25/J47</f>
        <v>0.5380820507159858</v>
      </c>
    </row>
    <row r="26" spans="1:11" ht="15.75" customHeight="1">
      <c r="A26" s="30" t="s">
        <v>116</v>
      </c>
      <c r="B26" s="20"/>
      <c r="C26" s="61"/>
      <c r="D26" s="20"/>
      <c r="E26" s="61"/>
      <c r="F26" s="20"/>
      <c r="G26" s="61"/>
      <c r="H26" s="20"/>
      <c r="I26" s="20"/>
      <c r="J26" s="20"/>
      <c r="K26" s="61"/>
    </row>
    <row r="27" spans="1:11" ht="15.75" customHeight="1">
      <c r="A27" s="20" t="s">
        <v>117</v>
      </c>
      <c r="B27" s="15">
        <v>7859.56</v>
      </c>
      <c r="C27" s="59">
        <f>B27/B47</f>
        <v>0.10946704808644091</v>
      </c>
      <c r="D27" s="15">
        <v>8879.33</v>
      </c>
      <c r="E27" s="59">
        <f>D27/D47</f>
        <v>0.11476889900402032</v>
      </c>
      <c r="F27" s="15">
        <v>10397.16</v>
      </c>
      <c r="G27" s="59">
        <f>F27/F47</f>
        <v>0.14084609309489524</v>
      </c>
      <c r="H27" s="15">
        <v>10864.15</v>
      </c>
      <c r="I27" s="59">
        <f>H27/H47</f>
        <v>0.14061886200476187</v>
      </c>
      <c r="J27" s="15">
        <v>11771.16</v>
      </c>
      <c r="K27" s="59">
        <f>J27/J47</f>
        <v>0.13706045132574579</v>
      </c>
    </row>
    <row r="28" spans="1:11" ht="15.6">
      <c r="A28" s="20" t="s">
        <v>102</v>
      </c>
      <c r="B28" s="22">
        <v>0</v>
      </c>
      <c r="C28" s="59">
        <f>B28/B47</f>
        <v>0</v>
      </c>
      <c r="D28" s="22">
        <v>0</v>
      </c>
      <c r="E28" s="59">
        <f>D28/D47</f>
        <v>0</v>
      </c>
      <c r="F28" s="22">
        <v>0</v>
      </c>
      <c r="G28" s="59">
        <f>F28/F47</f>
        <v>0</v>
      </c>
      <c r="H28" s="22">
        <v>0</v>
      </c>
      <c r="I28" s="59">
        <f>H28/H47</f>
        <v>0</v>
      </c>
      <c r="J28" s="22">
        <v>0</v>
      </c>
      <c r="K28" s="59">
        <f>J28/J47</f>
        <v>0</v>
      </c>
    </row>
    <row r="29" spans="1:11" ht="15.6">
      <c r="A29" s="20" t="s">
        <v>106</v>
      </c>
      <c r="B29" s="20"/>
      <c r="C29" s="59">
        <f>B29/B47</f>
        <v>0</v>
      </c>
      <c r="D29" s="20"/>
      <c r="E29" s="59">
        <f>D29/D47</f>
        <v>0</v>
      </c>
      <c r="F29" s="20"/>
      <c r="G29" s="59">
        <f>F29/F47</f>
        <v>0</v>
      </c>
      <c r="H29" s="20"/>
      <c r="I29" s="61">
        <f>H29/H47</f>
        <v>0</v>
      </c>
      <c r="J29" s="20"/>
      <c r="K29" s="59">
        <f>J29/J47</f>
        <v>0</v>
      </c>
    </row>
    <row r="30" spans="1:11" ht="15.6">
      <c r="A30" s="20" t="s">
        <v>118</v>
      </c>
      <c r="B30" s="15">
        <v>13347.5</v>
      </c>
      <c r="C30" s="59">
        <f>B30/B47</f>
        <v>0.1859024454719819</v>
      </c>
      <c r="D30" s="15">
        <v>17948.330000000002</v>
      </c>
      <c r="E30" s="59">
        <f>D30/D47</f>
        <v>0.23198935877603696</v>
      </c>
      <c r="F30" s="15">
        <v>14846.33</v>
      </c>
      <c r="G30" s="59">
        <f>F30/F47</f>
        <v>0.20111718751058327</v>
      </c>
      <c r="H30" s="15">
        <v>12264.28</v>
      </c>
      <c r="I30" s="61">
        <f>H30/H47</f>
        <v>0.15874128182211777</v>
      </c>
      <c r="J30" s="15">
        <v>17232.86</v>
      </c>
      <c r="K30" s="59">
        <f>J30/J47</f>
        <v>0.20065512398382079</v>
      </c>
    </row>
    <row r="31" spans="1:11" ht="15.6">
      <c r="A31" s="20" t="s">
        <v>119</v>
      </c>
      <c r="B31" s="15">
        <v>4035.28</v>
      </c>
      <c r="C31" s="59">
        <f>B31/B47</f>
        <v>5.6202915914154647E-2</v>
      </c>
      <c r="D31" s="15">
        <v>2562.48</v>
      </c>
      <c r="E31" s="59">
        <f>D31/D47</f>
        <v>3.3121081018480221E-2</v>
      </c>
      <c r="F31" s="15">
        <v>2501.6999999999998</v>
      </c>
      <c r="G31" s="59">
        <f>F31/F47</f>
        <v>3.3889511279570517E-2</v>
      </c>
      <c r="H31" s="15">
        <v>2461.9</v>
      </c>
      <c r="I31" s="61">
        <f>H31/H47</f>
        <v>3.1865316326590044E-2</v>
      </c>
      <c r="J31" s="15">
        <v>2956.17</v>
      </c>
      <c r="K31" s="59">
        <f>J31/J47</f>
        <v>3.4420906214479283E-2</v>
      </c>
    </row>
    <row r="32" spans="1:11" ht="15.6">
      <c r="A32" s="20" t="s">
        <v>120</v>
      </c>
      <c r="B32" s="22">
        <v>317.81</v>
      </c>
      <c r="C32" s="59">
        <f>B32/B47</f>
        <v>4.4264211421952103E-3</v>
      </c>
      <c r="D32" s="22">
        <v>650.35</v>
      </c>
      <c r="E32" s="59">
        <f>D32/D47</f>
        <v>8.4060344043148105E-3</v>
      </c>
      <c r="F32" s="22">
        <v>290.42</v>
      </c>
      <c r="G32" s="59">
        <f>F32/F47</f>
        <v>3.9342014893124153E-3</v>
      </c>
      <c r="H32" s="22">
        <v>271.37</v>
      </c>
      <c r="I32" s="61">
        <f>H32/H47</f>
        <v>3.5124460341795934E-3</v>
      </c>
      <c r="J32" s="22">
        <v>463.35</v>
      </c>
      <c r="K32" s="59">
        <f>J32/J47</f>
        <v>5.3951318410236822E-3</v>
      </c>
    </row>
    <row r="33" spans="1:11" ht="15.6">
      <c r="A33" s="20" t="s">
        <v>121</v>
      </c>
      <c r="B33" s="15">
        <v>3834.22</v>
      </c>
      <c r="C33" s="59">
        <f>B33/B47</f>
        <v>5.3402575349509825E-2</v>
      </c>
      <c r="D33" s="15">
        <v>6626.99</v>
      </c>
      <c r="E33" s="59">
        <f>D33/D47</f>
        <v>8.5656501786807407E-2</v>
      </c>
      <c r="F33" s="15">
        <v>4368.6000000000004</v>
      </c>
      <c r="G33" s="59">
        <f>F33/F47</f>
        <v>5.9179645431479307E-2</v>
      </c>
      <c r="H33" s="15">
        <v>4383.05</v>
      </c>
      <c r="I33" s="61">
        <f>H33/H47</f>
        <v>5.6731497918380315E-2</v>
      </c>
      <c r="J33" s="15">
        <v>4416.84</v>
      </c>
      <c r="K33" s="59">
        <f>J33/J47</f>
        <v>5.1428583405000623E-2</v>
      </c>
    </row>
    <row r="34" spans="1:11" ht="15.6">
      <c r="A34" s="20" t="s">
        <v>122</v>
      </c>
      <c r="B34" s="22">
        <v>6.75</v>
      </c>
      <c r="C34" s="59">
        <f>B34/B47</f>
        <v>9.4013223969722999E-5</v>
      </c>
      <c r="D34" s="22">
        <v>6.33</v>
      </c>
      <c r="E34" s="59">
        <f>D34/D47</f>
        <v>8.1817787005939482E-5</v>
      </c>
      <c r="F34" s="22">
        <v>3.47</v>
      </c>
      <c r="G34" s="59">
        <f>F34/F47</f>
        <v>4.7006677115605268E-5</v>
      </c>
      <c r="H34" s="22">
        <v>6.77</v>
      </c>
      <c r="I34" s="61">
        <f>H34/H47</f>
        <v>8.7626707636790518E-5</v>
      </c>
      <c r="J34" s="22">
        <v>7.12</v>
      </c>
      <c r="K34" s="59">
        <f>J34/J47</f>
        <v>8.2903504279893412E-5</v>
      </c>
    </row>
    <row r="35" spans="1:11" ht="15.6">
      <c r="A35" s="20" t="s">
        <v>123</v>
      </c>
      <c r="B35" s="15">
        <v>1499.68</v>
      </c>
      <c r="C35" s="59">
        <f>B35/B47</f>
        <v>2.0887370625616918E-2</v>
      </c>
      <c r="D35" s="15">
        <v>1818.54</v>
      </c>
      <c r="E35" s="59">
        <f>D35/D47</f>
        <v>2.3505358354151847E-2</v>
      </c>
      <c r="F35" s="15">
        <v>1379.02</v>
      </c>
      <c r="G35" s="59">
        <f>F35/F47</f>
        <v>1.868102244264034E-2</v>
      </c>
      <c r="H35" s="15">
        <v>2565.41</v>
      </c>
      <c r="I35" s="61">
        <f>H35/H47</f>
        <v>3.3205085973190364E-2</v>
      </c>
      <c r="J35" s="15">
        <v>1118.67</v>
      </c>
      <c r="K35" s="59">
        <f>J35/J47</f>
        <v>1.3025514484942187E-2</v>
      </c>
    </row>
    <row r="36" spans="1:11" ht="15.6">
      <c r="A36" s="20" t="s">
        <v>124</v>
      </c>
      <c r="B36" s="22">
        <v>0</v>
      </c>
      <c r="C36" s="59">
        <f>B36/B47</f>
        <v>0</v>
      </c>
      <c r="D36" s="22">
        <v>0</v>
      </c>
      <c r="E36" s="59">
        <f>D36/D47</f>
        <v>0</v>
      </c>
      <c r="F36" s="22">
        <v>0</v>
      </c>
      <c r="G36" s="59">
        <f>F36/F47</f>
        <v>0</v>
      </c>
      <c r="H36" s="22">
        <v>0</v>
      </c>
      <c r="I36" s="61">
        <f>H36/H47</f>
        <v>0</v>
      </c>
      <c r="J36" s="22">
        <v>0</v>
      </c>
      <c r="K36" s="59">
        <f>J36/J47</f>
        <v>0</v>
      </c>
    </row>
    <row r="37" spans="1:11" ht="15.6">
      <c r="A37" s="20" t="s">
        <v>112</v>
      </c>
      <c r="B37" s="22">
        <v>0</v>
      </c>
      <c r="C37" s="59">
        <f>B37/B47</f>
        <v>0</v>
      </c>
      <c r="D37" s="22">
        <v>0</v>
      </c>
      <c r="E37" s="59">
        <f>D37/D47</f>
        <v>0</v>
      </c>
      <c r="F37" s="22">
        <v>0</v>
      </c>
      <c r="G37" s="59">
        <f>F37/F47</f>
        <v>0</v>
      </c>
      <c r="H37" s="22">
        <v>0</v>
      </c>
      <c r="I37" s="61">
        <f>H37/H47</f>
        <v>0</v>
      </c>
      <c r="J37" s="22">
        <v>0</v>
      </c>
      <c r="K37" s="59">
        <f>J37/J47</f>
        <v>0</v>
      </c>
    </row>
    <row r="38" spans="1:11" ht="15.6">
      <c r="A38" s="20" t="s">
        <v>125</v>
      </c>
      <c r="B38" s="22">
        <v>762.06</v>
      </c>
      <c r="C38" s="59">
        <f>B38/B47</f>
        <v>1.0613884067906238E-2</v>
      </c>
      <c r="D38" s="22">
        <v>926.8</v>
      </c>
      <c r="E38" s="59">
        <f>D38/D47</f>
        <v>1.1979261452939134E-2</v>
      </c>
      <c r="F38" s="15">
        <v>1095.23</v>
      </c>
      <c r="G38" s="59">
        <f>F38/F47</f>
        <v>1.4836634863782236E-2</v>
      </c>
      <c r="H38" s="15">
        <v>1306.08</v>
      </c>
      <c r="I38" s="61">
        <f>H38/H47</f>
        <v>1.6905094580540528E-2</v>
      </c>
      <c r="J38" s="15">
        <v>1561.75</v>
      </c>
      <c r="K38" s="59">
        <f>J38/J47</f>
        <v>1.8184627501281397E-2</v>
      </c>
    </row>
    <row r="39" spans="1:11" ht="15.6">
      <c r="A39" s="20" t="s">
        <v>126</v>
      </c>
      <c r="B39" s="22">
        <v>0</v>
      </c>
      <c r="C39" s="59">
        <f>B39/B47</f>
        <v>0</v>
      </c>
      <c r="D39" s="22">
        <v>0</v>
      </c>
      <c r="E39" s="59">
        <f>D39/D47</f>
        <v>0</v>
      </c>
      <c r="F39" s="22">
        <v>0</v>
      </c>
      <c r="G39" s="59">
        <f>F39/F47</f>
        <v>0</v>
      </c>
      <c r="H39" s="22">
        <v>0</v>
      </c>
      <c r="I39" s="61">
        <f>H39/H53</f>
        <v>0</v>
      </c>
      <c r="J39" s="22">
        <v>0</v>
      </c>
      <c r="K39" s="59">
        <f>J39/J47</f>
        <v>0</v>
      </c>
    </row>
    <row r="40" spans="1:11" ht="15.6">
      <c r="A40" s="32" t="s">
        <v>127</v>
      </c>
      <c r="B40" s="18">
        <v>31747.27</v>
      </c>
      <c r="C40" s="62">
        <f>B40/B47</f>
        <v>0.44217232665737305</v>
      </c>
      <c r="D40" s="18">
        <v>39505.35</v>
      </c>
      <c r="E40" s="62">
        <f>D40/D47</f>
        <v>0.51062248213192596</v>
      </c>
      <c r="F40" s="18">
        <v>34991.99</v>
      </c>
      <c r="G40" s="62">
        <f>F40/F47</f>
        <v>0.47402224079610611</v>
      </c>
      <c r="H40" s="18">
        <v>34232.449999999997</v>
      </c>
      <c r="I40" s="62">
        <f>H40/H47</f>
        <v>0.44308373527932787</v>
      </c>
      <c r="J40" s="18">
        <v>39670.89</v>
      </c>
      <c r="K40" s="62">
        <f>J40/J47</f>
        <v>0.46191794928401414</v>
      </c>
    </row>
    <row r="41" spans="1:11" ht="15.6">
      <c r="A41" s="20"/>
      <c r="B41" s="20"/>
      <c r="C41" s="61"/>
      <c r="D41" s="20"/>
      <c r="E41" s="61"/>
      <c r="F41" s="20"/>
      <c r="G41" s="61"/>
      <c r="H41" s="20"/>
      <c r="I41" s="20"/>
      <c r="J41" s="20"/>
      <c r="K41" s="20"/>
    </row>
    <row r="42" spans="1:11" ht="15.6">
      <c r="A42" s="20" t="s">
        <v>128</v>
      </c>
      <c r="B42" s="22">
        <v>0</v>
      </c>
      <c r="C42" s="59">
        <f>B42/B47</f>
        <v>0</v>
      </c>
      <c r="D42" s="22">
        <v>0</v>
      </c>
      <c r="E42" s="59">
        <f>D42/D47</f>
        <v>0</v>
      </c>
      <c r="F42" s="22">
        <v>0</v>
      </c>
      <c r="G42" s="59">
        <f>F42/F47</f>
        <v>0</v>
      </c>
      <c r="H42" s="22">
        <v>0</v>
      </c>
      <c r="I42" s="59">
        <f>H42/H47</f>
        <v>0</v>
      </c>
      <c r="J42" s="22">
        <v>0</v>
      </c>
      <c r="K42" s="59">
        <f>J42/J47</f>
        <v>0</v>
      </c>
    </row>
    <row r="43" spans="1:11" ht="15.6">
      <c r="A43" s="20" t="s">
        <v>129</v>
      </c>
      <c r="B43" s="22">
        <v>0</v>
      </c>
      <c r="C43" s="59">
        <f>B43/B47</f>
        <v>0</v>
      </c>
      <c r="D43" s="22">
        <v>0</v>
      </c>
      <c r="E43" s="59">
        <f>D43/D47</f>
        <v>0</v>
      </c>
      <c r="F43" s="22">
        <v>0</v>
      </c>
      <c r="G43" s="59">
        <f>F43/F47</f>
        <v>0</v>
      </c>
      <c r="H43" s="22">
        <v>0</v>
      </c>
      <c r="I43" s="59">
        <f>H43/H47</f>
        <v>0</v>
      </c>
      <c r="J43" s="22">
        <v>0</v>
      </c>
      <c r="K43" s="59">
        <f>J43/J47</f>
        <v>0</v>
      </c>
    </row>
    <row r="44" spans="1:11" ht="15.6">
      <c r="A44" s="20" t="s">
        <v>130</v>
      </c>
      <c r="B44" s="22">
        <v>0</v>
      </c>
      <c r="C44" s="59">
        <f>B44/B47</f>
        <v>0</v>
      </c>
      <c r="D44" s="22">
        <v>0</v>
      </c>
      <c r="E44" s="59">
        <f>D44/D47</f>
        <v>0</v>
      </c>
      <c r="F44" s="22">
        <v>0</v>
      </c>
      <c r="G44" s="59">
        <f>F44/F47</f>
        <v>0</v>
      </c>
      <c r="H44" s="22">
        <v>0</v>
      </c>
      <c r="I44" s="59">
        <f>H44/H47</f>
        <v>0</v>
      </c>
      <c r="J44" s="22">
        <v>0</v>
      </c>
      <c r="K44" s="59">
        <f>J44/J47</f>
        <v>0</v>
      </c>
    </row>
    <row r="45" spans="1:11" ht="15.6">
      <c r="A45" s="20" t="s">
        <v>131</v>
      </c>
      <c r="B45" s="22">
        <v>0</v>
      </c>
      <c r="C45" s="59">
        <f>B45/B47</f>
        <v>0</v>
      </c>
      <c r="D45" s="22">
        <v>0</v>
      </c>
      <c r="E45" s="59">
        <f>D45/D47</f>
        <v>0</v>
      </c>
      <c r="F45" s="22">
        <v>0</v>
      </c>
      <c r="G45" s="59">
        <f>F45/F47</f>
        <v>0</v>
      </c>
      <c r="H45" s="22">
        <v>0</v>
      </c>
      <c r="I45" s="59">
        <f>H45/H47</f>
        <v>0</v>
      </c>
      <c r="J45" s="22">
        <v>0</v>
      </c>
      <c r="K45" s="59">
        <f>J45/J47</f>
        <v>0</v>
      </c>
    </row>
    <row r="46" spans="1:11" ht="15.6">
      <c r="A46" s="20" t="s">
        <v>132</v>
      </c>
      <c r="B46" s="15">
        <v>40051.14</v>
      </c>
      <c r="C46" s="59">
        <f>B46/B47</f>
        <v>0.55782767334262695</v>
      </c>
      <c r="D46" s="15">
        <v>37861.69</v>
      </c>
      <c r="E46" s="59">
        <f>D46/D47</f>
        <v>0.4893775178680741</v>
      </c>
      <c r="F46" s="15">
        <v>38827.31</v>
      </c>
      <c r="G46" s="59">
        <f>F46/F47</f>
        <v>0.52597775920389378</v>
      </c>
      <c r="H46" s="15">
        <v>43027.1</v>
      </c>
      <c r="I46" s="59">
        <f>H46/H47</f>
        <v>0.55691626472067202</v>
      </c>
      <c r="J46" s="15">
        <v>46212.09</v>
      </c>
      <c r="K46" s="59">
        <f>J46/J47</f>
        <v>0.5380820507159858</v>
      </c>
    </row>
    <row r="47" spans="1:11" ht="15.6">
      <c r="A47" s="32" t="s">
        <v>133</v>
      </c>
      <c r="B47" s="18">
        <v>71798.41</v>
      </c>
      <c r="C47" s="62">
        <f>B47/B47</f>
        <v>1</v>
      </c>
      <c r="D47" s="18">
        <v>77367.039999999994</v>
      </c>
      <c r="E47" s="62">
        <f>D47/D47</f>
        <v>1</v>
      </c>
      <c r="F47" s="18">
        <v>73819.3</v>
      </c>
      <c r="G47" s="62">
        <f>F47/F47</f>
        <v>1</v>
      </c>
      <c r="H47" s="18">
        <v>77259.55</v>
      </c>
      <c r="I47" s="62">
        <f>H47/H47</f>
        <v>1</v>
      </c>
      <c r="J47" s="18">
        <v>85882.98</v>
      </c>
      <c r="K47" s="62">
        <f>J47/J47</f>
        <v>1</v>
      </c>
    </row>
    <row r="48" spans="1:11" ht="15.6">
      <c r="A48" s="30" t="s">
        <v>134</v>
      </c>
      <c r="B48" s="20"/>
      <c r="C48" s="22"/>
      <c r="D48" s="20"/>
      <c r="E48" s="20"/>
      <c r="F48" s="20"/>
      <c r="G48" s="20"/>
      <c r="H48" s="20"/>
      <c r="I48" s="20"/>
      <c r="J48" s="20"/>
      <c r="K48" s="20"/>
    </row>
    <row r="49" spans="1:11" ht="15.6">
      <c r="A49" s="20"/>
      <c r="B49" s="20"/>
      <c r="C49" s="20"/>
      <c r="D49" s="20"/>
      <c r="E49" s="20"/>
      <c r="F49" s="20"/>
      <c r="G49" s="20"/>
      <c r="H49" s="20"/>
      <c r="I49" s="20"/>
      <c r="J49" s="20"/>
      <c r="K49" s="20"/>
    </row>
    <row r="50" spans="1:11" ht="15.6">
      <c r="A50" s="20" t="s">
        <v>135</v>
      </c>
      <c r="B50" s="15">
        <v>1225.8599999999999</v>
      </c>
      <c r="C50" s="59">
        <f t="shared" ref="C50:C51" si="0">B50/B91</f>
        <v>1.7073637146003649E-2</v>
      </c>
      <c r="D50" s="15">
        <v>1229.22</v>
      </c>
      <c r="E50" s="59">
        <f>D50/D91</f>
        <v>1.5888161160101253E-2</v>
      </c>
      <c r="F50" s="15">
        <v>1230.8800000000001</v>
      </c>
      <c r="G50" s="59">
        <f>F50/F91</f>
        <v>1.6674230180996029E-2</v>
      </c>
      <c r="H50" s="15">
        <v>1232.33</v>
      </c>
      <c r="I50" s="59">
        <f>H50/H91</f>
        <v>1.5950520032798534E-2</v>
      </c>
      <c r="J50" s="15">
        <v>1242.8</v>
      </c>
      <c r="K50" s="59">
        <f>J50/J91</f>
        <v>1.4470853247057798E-2</v>
      </c>
    </row>
    <row r="51" spans="1:11" ht="15.6">
      <c r="A51" s="20" t="s">
        <v>136</v>
      </c>
      <c r="B51" s="22">
        <v>0</v>
      </c>
      <c r="C51" s="59">
        <f t="shared" si="0"/>
        <v>0</v>
      </c>
      <c r="D51" s="22">
        <v>0</v>
      </c>
      <c r="E51" s="59">
        <f>D51/D91</f>
        <v>0</v>
      </c>
      <c r="F51" s="22">
        <v>0</v>
      </c>
      <c r="G51" s="59">
        <f>F51/F91</f>
        <v>0</v>
      </c>
      <c r="H51" s="22">
        <v>0</v>
      </c>
      <c r="I51" s="59">
        <f>H51/H91</f>
        <v>0</v>
      </c>
      <c r="J51" s="22">
        <v>0</v>
      </c>
      <c r="K51" s="59">
        <f>J51/J91</f>
        <v>0</v>
      </c>
    </row>
    <row r="52" spans="1:11" ht="15.6">
      <c r="A52" s="20" t="s">
        <v>137</v>
      </c>
      <c r="B52" s="15">
        <v>1113.1300000000001</v>
      </c>
      <c r="C52" s="59">
        <f>B52/B91</f>
        <v>1.5503546666284115E-2</v>
      </c>
      <c r="D52" s="15">
        <v>1113.1300000000001</v>
      </c>
      <c r="E52" s="59">
        <f>D52/D91</f>
        <v>1.4387651382294064E-2</v>
      </c>
      <c r="F52" s="15">
        <v>1113.1300000000001</v>
      </c>
      <c r="G52" s="59">
        <f>F52/F91</f>
        <v>1.5079118875416051E-2</v>
      </c>
      <c r="H52" s="15">
        <v>1113.1300000000001</v>
      </c>
      <c r="I52" s="59">
        <f>H52/H91</f>
        <v>1.4407668695973508E-2</v>
      </c>
      <c r="J52" s="15">
        <v>1113.1300000000001</v>
      </c>
      <c r="K52" s="59">
        <f>J53/J91</f>
        <v>1.4470853247057798E-2</v>
      </c>
    </row>
    <row r="53" spans="1:11" ht="15.6">
      <c r="A53" s="20" t="s">
        <v>138</v>
      </c>
      <c r="B53" s="15">
        <v>1225.8599999999999</v>
      </c>
      <c r="C53" s="59">
        <f>B53/B91</f>
        <v>1.7073637146003649E-2</v>
      </c>
      <c r="D53" s="15">
        <v>1229.22</v>
      </c>
      <c r="E53" s="59">
        <f>D53/D91</f>
        <v>1.5888161160101253E-2</v>
      </c>
      <c r="F53" s="15">
        <v>1230.8800000000001</v>
      </c>
      <c r="G53" s="59">
        <f>F53/F91</f>
        <v>1.6674230180996029E-2</v>
      </c>
      <c r="H53" s="15">
        <v>1232.33</v>
      </c>
      <c r="I53" s="59">
        <f>H53/H91</f>
        <v>1.5950520032798534E-2</v>
      </c>
      <c r="J53" s="15">
        <v>1242.8</v>
      </c>
      <c r="K53" s="59">
        <f>J53/J91</f>
        <v>1.4470853247057798E-2</v>
      </c>
    </row>
    <row r="54" spans="1:11" ht="15.6">
      <c r="A54" s="20" t="s">
        <v>139</v>
      </c>
      <c r="B54" s="15">
        <v>1225.8599999999999</v>
      </c>
      <c r="C54" s="59">
        <f>B54/B91</f>
        <v>1.7073637146003649E-2</v>
      </c>
      <c r="D54" s="15">
        <v>1229.22</v>
      </c>
      <c r="E54" s="59">
        <f>D54/D91</f>
        <v>1.5888161160101253E-2</v>
      </c>
      <c r="F54" s="15">
        <v>1230.8800000000001</v>
      </c>
      <c r="G54" s="59">
        <f>F54/F91</f>
        <v>1.6674230180996029E-2</v>
      </c>
      <c r="H54" s="15">
        <v>1232.33</v>
      </c>
      <c r="I54" s="59">
        <f>H54/H91</f>
        <v>1.5950520032798534E-2</v>
      </c>
      <c r="J54" s="15">
        <v>1242.8</v>
      </c>
      <c r="K54" s="59">
        <f>J54/J91</f>
        <v>1.4470853247057798E-2</v>
      </c>
    </row>
    <row r="55" spans="1:11" ht="15.6">
      <c r="A55" s="20" t="s">
        <v>140</v>
      </c>
      <c r="B55" s="22">
        <v>0</v>
      </c>
      <c r="C55" s="59">
        <f>B55/B91</f>
        <v>0</v>
      </c>
      <c r="D55" s="22">
        <v>0</v>
      </c>
      <c r="E55" s="59">
        <f>D55/D91</f>
        <v>0</v>
      </c>
      <c r="F55" s="22">
        <v>0</v>
      </c>
      <c r="G55" s="59">
        <f>F55/F91</f>
        <v>0</v>
      </c>
      <c r="H55" s="22">
        <v>0</v>
      </c>
      <c r="I55" s="59">
        <f>H55/H91</f>
        <v>0</v>
      </c>
      <c r="J55" s="22">
        <v>0</v>
      </c>
      <c r="K55" s="59">
        <f>J55/J91</f>
        <v>0</v>
      </c>
    </row>
    <row r="56" spans="1:11" ht="15.6">
      <c r="A56" s="20" t="s">
        <v>141</v>
      </c>
      <c r="B56" s="22">
        <v>0</v>
      </c>
      <c r="C56" s="59">
        <f>B56/B91</f>
        <v>0</v>
      </c>
      <c r="D56" s="22">
        <v>0</v>
      </c>
      <c r="E56" s="59">
        <f>D56/D91</f>
        <v>0</v>
      </c>
      <c r="F56" s="22">
        <v>0</v>
      </c>
      <c r="G56" s="59">
        <f>F56/F91</f>
        <v>0</v>
      </c>
      <c r="H56" s="22">
        <v>0</v>
      </c>
      <c r="I56" s="59">
        <f>H56/H91</f>
        <v>0</v>
      </c>
      <c r="J56" s="22">
        <v>0</v>
      </c>
      <c r="K56" s="59">
        <f>J56/J91</f>
        <v>0</v>
      </c>
    </row>
    <row r="57" spans="1:11" ht="15.6">
      <c r="A57" s="20" t="s">
        <v>142</v>
      </c>
      <c r="B57" s="22">
        <v>0</v>
      </c>
      <c r="C57" s="59">
        <f>B57/B91</f>
        <v>0</v>
      </c>
      <c r="D57" s="22">
        <v>0</v>
      </c>
      <c r="E57" s="59">
        <f>D57/D91</f>
        <v>0</v>
      </c>
      <c r="F57" s="22">
        <v>0</v>
      </c>
      <c r="G57" s="59">
        <f>F57/F91</f>
        <v>0</v>
      </c>
      <c r="H57" s="22">
        <v>0</v>
      </c>
      <c r="I57" s="59">
        <f>H57/H91</f>
        <v>0</v>
      </c>
      <c r="J57" s="22">
        <v>0</v>
      </c>
      <c r="K57" s="59">
        <f>J57/J91</f>
        <v>0</v>
      </c>
    </row>
    <row r="58" spans="1:11" ht="15.6">
      <c r="A58" s="20" t="s">
        <v>143</v>
      </c>
      <c r="B58" s="15">
        <v>57915.01</v>
      </c>
      <c r="C58" s="59">
        <f>B58/B91</f>
        <v>0.80663360093907366</v>
      </c>
      <c r="D58" s="15">
        <v>64044.04</v>
      </c>
      <c r="E58" s="59">
        <f>D58/D91</f>
        <v>0.82779488526380229</v>
      </c>
      <c r="F58" s="15">
        <v>59116.46</v>
      </c>
      <c r="G58" s="59">
        <f>F58/F91</f>
        <v>0.8008266130944075</v>
      </c>
      <c r="H58" s="15">
        <v>61223.24</v>
      </c>
      <c r="I58" s="59">
        <f>H58/H91</f>
        <v>0.79243588656677388</v>
      </c>
      <c r="J58" s="15">
        <v>67912.460000000006</v>
      </c>
      <c r="K58" s="59">
        <f>J58/J91</f>
        <v>0.79075574694776551</v>
      </c>
    </row>
    <row r="59" spans="1:11" ht="15.6">
      <c r="A59" s="20" t="s">
        <v>144</v>
      </c>
      <c r="B59" s="22">
        <v>0</v>
      </c>
      <c r="C59" s="59">
        <f>B59/B91</f>
        <v>0</v>
      </c>
      <c r="D59" s="22">
        <v>0</v>
      </c>
      <c r="E59" s="59">
        <f>D59/D91</f>
        <v>0</v>
      </c>
      <c r="F59" s="22">
        <v>0</v>
      </c>
      <c r="G59" s="59">
        <f>F59/F91</f>
        <v>0</v>
      </c>
      <c r="H59" s="22">
        <v>0</v>
      </c>
      <c r="I59" s="59">
        <f>H59/H91</f>
        <v>0</v>
      </c>
      <c r="J59" s="22">
        <v>0</v>
      </c>
      <c r="K59" s="59">
        <f>J59/J91</f>
        <v>0</v>
      </c>
    </row>
    <row r="60" spans="1:11" ht="15.6">
      <c r="A60" s="20" t="s">
        <v>145</v>
      </c>
      <c r="B60" s="22">
        <v>0</v>
      </c>
      <c r="C60" s="59">
        <f>B60/B91</f>
        <v>0</v>
      </c>
      <c r="D60" s="22">
        <v>0</v>
      </c>
      <c r="E60" s="59">
        <f>D60/D91</f>
        <v>0</v>
      </c>
      <c r="F60" s="22">
        <v>0</v>
      </c>
      <c r="G60" s="59">
        <f>F60/F91</f>
        <v>0</v>
      </c>
      <c r="H60" s="22">
        <v>0</v>
      </c>
      <c r="I60" s="59">
        <f t="shared" ref="I60:I61" si="1">H60/H91</f>
        <v>0</v>
      </c>
      <c r="J60" s="22">
        <v>0</v>
      </c>
      <c r="K60" s="59">
        <f>J60/J91</f>
        <v>0</v>
      </c>
    </row>
    <row r="61" spans="1:11" ht="15.6">
      <c r="A61" s="20" t="s">
        <v>146</v>
      </c>
      <c r="B61" s="22">
        <v>0</v>
      </c>
      <c r="C61" s="59">
        <f>B61/B91</f>
        <v>0</v>
      </c>
      <c r="D61" s="22">
        <v>0</v>
      </c>
      <c r="E61" s="59">
        <f>D61/D91</f>
        <v>0</v>
      </c>
      <c r="F61" s="22">
        <v>0</v>
      </c>
      <c r="G61" s="59">
        <f>F61/F91</f>
        <v>0</v>
      </c>
      <c r="H61" s="22">
        <v>0</v>
      </c>
      <c r="I61" s="59">
        <f t="shared" si="1"/>
        <v>0</v>
      </c>
      <c r="J61" s="22">
        <v>0</v>
      </c>
      <c r="K61" s="59">
        <f>J61/J91</f>
        <v>0</v>
      </c>
    </row>
    <row r="62" spans="1:11" ht="15.6">
      <c r="A62" s="20" t="s">
        <v>147</v>
      </c>
      <c r="B62" s="15">
        <v>59140.87</v>
      </c>
      <c r="C62" s="59">
        <f>B62/B91</f>
        <v>0.8237072380850774</v>
      </c>
      <c r="D62" s="15">
        <v>65273.26</v>
      </c>
      <c r="E62" s="59">
        <f>D62/D91</f>
        <v>0.84368304642390357</v>
      </c>
      <c r="F62" s="15">
        <v>60347.34</v>
      </c>
      <c r="G62" s="59">
        <f>F62/F91</f>
        <v>0.81750084327540351</v>
      </c>
      <c r="H62" s="15">
        <v>62455.57</v>
      </c>
      <c r="I62" s="59">
        <f>H62/H91</f>
        <v>0.80838640659957239</v>
      </c>
      <c r="J62" s="15">
        <v>69155.259999999995</v>
      </c>
      <c r="K62" s="59">
        <f>J62/J91</f>
        <v>0.80522660019482317</v>
      </c>
    </row>
    <row r="63" spans="1:11" ht="15.6">
      <c r="A63" s="20" t="s">
        <v>148</v>
      </c>
      <c r="B63" s="15">
        <v>59140.87</v>
      </c>
      <c r="C63" s="59">
        <f>B63/B91</f>
        <v>0.8237072380850774</v>
      </c>
      <c r="D63" s="15">
        <v>65273.26</v>
      </c>
      <c r="E63" s="59">
        <f>D63/D91</f>
        <v>0.84368304642390357</v>
      </c>
      <c r="F63" s="15">
        <v>60347.34</v>
      </c>
      <c r="G63" s="59">
        <f>F63/F91</f>
        <v>0.81750084327540351</v>
      </c>
      <c r="H63" s="15">
        <v>62455.57</v>
      </c>
      <c r="I63" s="59">
        <f>H63/H91</f>
        <v>0.80838640659957239</v>
      </c>
      <c r="J63" s="15">
        <v>69155.259999999995</v>
      </c>
      <c r="K63" s="59">
        <f>J63/J91</f>
        <v>0.80522660019482317</v>
      </c>
    </row>
    <row r="64" spans="1:11" ht="15.6">
      <c r="A64" s="20" t="s">
        <v>149</v>
      </c>
      <c r="B64" s="22">
        <v>343.47</v>
      </c>
      <c r="C64" s="59">
        <f>B64/B91</f>
        <v>4.7838106721304835E-3</v>
      </c>
      <c r="D64" s="22">
        <v>377.47</v>
      </c>
      <c r="E64" s="59">
        <f>D64/D91</f>
        <v>4.8789510365137411E-3</v>
      </c>
      <c r="F64" s="22">
        <v>346.81</v>
      </c>
      <c r="G64" s="59">
        <f>F64/F91</f>
        <v>4.6980938589230728E-3</v>
      </c>
      <c r="H64" s="22">
        <v>366.3</v>
      </c>
      <c r="I64" s="59">
        <f>H64/H91</f>
        <v>4.74116144864939E-3</v>
      </c>
      <c r="J64" s="22">
        <v>383.53</v>
      </c>
      <c r="K64" s="59">
        <f>J64/J91</f>
        <v>4.4657276680431911E-3</v>
      </c>
    </row>
    <row r="65" spans="1:11" ht="15.6">
      <c r="A65" s="32" t="s">
        <v>150</v>
      </c>
      <c r="B65" s="18">
        <v>59484.34</v>
      </c>
      <c r="C65" s="62">
        <f>B65/B91</f>
        <v>0.8284910487572078</v>
      </c>
      <c r="D65" s="18">
        <v>65650.73</v>
      </c>
      <c r="E65" s="62">
        <f>D65/D91</f>
        <v>0.84856199746041727</v>
      </c>
      <c r="F65" s="18">
        <v>60694.15</v>
      </c>
      <c r="G65" s="62">
        <f>F65/F91</f>
        <v>0.82219893713432668</v>
      </c>
      <c r="H65" s="18">
        <v>62821.87</v>
      </c>
      <c r="I65" s="62">
        <f>H65/H91</f>
        <v>0.81312756804822184</v>
      </c>
      <c r="J65" s="18">
        <v>69538.789999999994</v>
      </c>
      <c r="K65" s="62">
        <f>J65/J91</f>
        <v>0.80969232786286638</v>
      </c>
    </row>
    <row r="66" spans="1:11" ht="15.6">
      <c r="A66" s="30" t="s">
        <v>151</v>
      </c>
      <c r="B66" s="20"/>
      <c r="C66" s="61">
        <f>B66/B91</f>
        <v>0</v>
      </c>
      <c r="D66" s="20"/>
      <c r="E66" s="20"/>
      <c r="F66" s="20"/>
      <c r="G66" s="59"/>
      <c r="H66" s="20"/>
      <c r="I66" s="20"/>
      <c r="J66" s="20"/>
      <c r="K66" s="20"/>
    </row>
    <row r="67" spans="1:11" ht="15.6">
      <c r="A67" s="20" t="s">
        <v>152</v>
      </c>
      <c r="B67" s="22">
        <v>8.15</v>
      </c>
      <c r="C67" s="61">
        <f>B67/B91</f>
        <v>1.1351226301529518E-4</v>
      </c>
      <c r="D67" s="22">
        <v>5.9</v>
      </c>
      <c r="E67" s="59">
        <f>D67/D91</f>
        <v>7.6259864665883574E-5</v>
      </c>
      <c r="F67" s="22">
        <v>5.58</v>
      </c>
      <c r="G67" s="59">
        <f>F67/F91</f>
        <v>7.558998798417216E-5</v>
      </c>
      <c r="H67" s="22">
        <v>4.8499999999999996</v>
      </c>
      <c r="I67" s="59">
        <f>H67/H91</f>
        <v>6.2775410936253187E-5</v>
      </c>
      <c r="J67" s="22">
        <v>3.49</v>
      </c>
      <c r="K67" s="59">
        <f>J67/J91</f>
        <v>4.0636689597869105E-5</v>
      </c>
    </row>
    <row r="68" spans="1:11" ht="15.6">
      <c r="A68" s="20" t="s">
        <v>153</v>
      </c>
      <c r="B68" s="20">
        <v>0</v>
      </c>
      <c r="C68" s="61">
        <f>B68/B91</f>
        <v>0</v>
      </c>
      <c r="D68" s="20">
        <v>0</v>
      </c>
      <c r="E68" s="59">
        <f>D68/D91</f>
        <v>0</v>
      </c>
      <c r="F68" s="20">
        <v>0</v>
      </c>
      <c r="G68" s="59">
        <f>F68/F91</f>
        <v>0</v>
      </c>
      <c r="H68" s="20">
        <v>0</v>
      </c>
      <c r="I68" s="59">
        <f>H68/H91</f>
        <v>0</v>
      </c>
      <c r="J68" s="20">
        <v>0</v>
      </c>
      <c r="K68" s="59">
        <f>J68/J91</f>
        <v>0</v>
      </c>
    </row>
    <row r="69" spans="1:11" ht="15.6">
      <c r="A69" s="20" t="s">
        <v>154</v>
      </c>
      <c r="B69" s="22">
        <v>73.41</v>
      </c>
      <c r="C69" s="61">
        <f>B69/B91</f>
        <v>1.0224460402396096E-3</v>
      </c>
      <c r="D69" s="22">
        <v>127.87</v>
      </c>
      <c r="E69" s="59">
        <f>D69/D91</f>
        <v>1.652770999123141E-3</v>
      </c>
      <c r="F69" s="22">
        <v>283.5</v>
      </c>
      <c r="G69" s="59">
        <f>F69/F91</f>
        <v>3.8404590669377792E-3</v>
      </c>
      <c r="H69" s="22">
        <v>144.5</v>
      </c>
      <c r="I69" s="59">
        <f>H69/H91</f>
        <v>1.8703189443893991E-3</v>
      </c>
      <c r="J69" s="22">
        <v>416.87</v>
      </c>
      <c r="K69" s="59">
        <f>J69/J91</f>
        <v>4.8539303130841526E-3</v>
      </c>
    </row>
    <row r="70" spans="1:11" ht="15.6">
      <c r="A70" s="20" t="s">
        <v>155</v>
      </c>
      <c r="B70" s="22">
        <v>0</v>
      </c>
      <c r="C70" s="61">
        <f>B70/B91</f>
        <v>0</v>
      </c>
      <c r="D70" s="22">
        <v>0</v>
      </c>
      <c r="E70" s="59">
        <f>D70/D91</f>
        <v>0</v>
      </c>
      <c r="F70" s="22">
        <v>0</v>
      </c>
      <c r="G70" s="59">
        <f>F70/F91</f>
        <v>0</v>
      </c>
      <c r="H70" s="22">
        <v>0</v>
      </c>
      <c r="I70" s="59">
        <f>H70/H91</f>
        <v>0</v>
      </c>
      <c r="J70" s="22">
        <v>0</v>
      </c>
      <c r="K70" s="59">
        <f>J70/J91</f>
        <v>0</v>
      </c>
    </row>
    <row r="71" spans="1:11" ht="15.6">
      <c r="A71" s="20" t="s">
        <v>156</v>
      </c>
      <c r="B71" s="22">
        <v>161.94999999999999</v>
      </c>
      <c r="C71" s="61">
        <f>B71/B91</f>
        <v>2.2556209810217242E-3</v>
      </c>
      <c r="D71" s="22">
        <v>175.37</v>
      </c>
      <c r="E71" s="59">
        <f>D71/D91</f>
        <v>2.266727536687458E-3</v>
      </c>
      <c r="F71" s="22">
        <v>187.5</v>
      </c>
      <c r="G71" s="59">
        <f t="shared" ref="G71:G72" si="2">F71/F91</f>
        <v>2.5399861553821288E-3</v>
      </c>
      <c r="H71" s="22">
        <v>221.05</v>
      </c>
      <c r="I71" s="59">
        <f>H71/H91</f>
        <v>2.8611349664863436E-3</v>
      </c>
      <c r="J71" s="22">
        <v>259.20999999999998</v>
      </c>
      <c r="K71" s="59">
        <f>J71/J91</f>
        <v>3.0181765933133663E-3</v>
      </c>
    </row>
    <row r="72" spans="1:11" ht="15.6">
      <c r="A72" s="20" t="s">
        <v>157</v>
      </c>
      <c r="B72" s="15">
        <v>2052.06</v>
      </c>
      <c r="C72" s="61">
        <f>B72/B91</f>
        <v>2.8580855759897744E-2</v>
      </c>
      <c r="D72" s="15">
        <v>1627.2</v>
      </c>
      <c r="E72" s="59">
        <f>D72/D91</f>
        <v>2.103221216683487E-2</v>
      </c>
      <c r="F72" s="15">
        <v>1736.39</v>
      </c>
      <c r="G72" s="59">
        <f t="shared" si="2"/>
        <v>0.88632477323655379</v>
      </c>
      <c r="H72" s="15">
        <v>1673.47</v>
      </c>
      <c r="I72" s="59">
        <f>H72/H91</f>
        <v>2.1660364317420952E-2</v>
      </c>
      <c r="J72" s="15">
        <v>1629</v>
      </c>
      <c r="K72" s="59">
        <f>J72/J91</f>
        <v>1.8967669729205952E-2</v>
      </c>
    </row>
    <row r="73" spans="1:11" ht="15.6">
      <c r="A73" s="20" t="s">
        <v>158</v>
      </c>
      <c r="B73" s="22">
        <v>0</v>
      </c>
      <c r="C73" s="61">
        <f>B73/B91</f>
        <v>0</v>
      </c>
      <c r="D73" s="22">
        <v>0</v>
      </c>
      <c r="E73" s="59">
        <f>D73/D91</f>
        <v>0</v>
      </c>
      <c r="F73" s="22">
        <v>0</v>
      </c>
      <c r="G73" s="59">
        <f>F73/F92</f>
        <v>0</v>
      </c>
      <c r="H73" s="22">
        <v>0</v>
      </c>
      <c r="I73" s="59">
        <f>H73/H91</f>
        <v>0</v>
      </c>
      <c r="J73" s="22">
        <v>0</v>
      </c>
      <c r="K73" s="59">
        <f>J73/J91</f>
        <v>0</v>
      </c>
    </row>
    <row r="74" spans="1:11" ht="15.6">
      <c r="A74" s="20" t="s">
        <v>159</v>
      </c>
      <c r="B74" s="22">
        <v>6.51</v>
      </c>
      <c r="C74" s="61">
        <f>B74/B91</f>
        <v>9.0670531561910629E-5</v>
      </c>
      <c r="D74" s="22">
        <v>16.2</v>
      </c>
      <c r="E74" s="59">
        <f>D74/D91</f>
        <v>2.093914928114091E-4</v>
      </c>
      <c r="F74" s="22">
        <v>15.54</v>
      </c>
      <c r="G74" s="59">
        <f>F74/F92</f>
        <v>7.9322542609068496E-3</v>
      </c>
      <c r="H74" s="22">
        <v>36.43</v>
      </c>
      <c r="I74" s="59">
        <f>H74/H91</f>
        <v>4.7152746812529971E-4</v>
      </c>
      <c r="J74" s="22">
        <v>82.84</v>
      </c>
      <c r="K74" s="59">
        <f>J74/J91</f>
        <v>9.6456829979583861E-4</v>
      </c>
    </row>
    <row r="75" spans="1:11" ht="15.6">
      <c r="A75" s="32" t="s">
        <v>160</v>
      </c>
      <c r="B75" s="18">
        <v>2302.08</v>
      </c>
      <c r="C75" s="62">
        <f>B75/B91</f>
        <v>3.2063105575736287E-2</v>
      </c>
      <c r="D75" s="18">
        <v>2156.54</v>
      </c>
      <c r="E75" s="62">
        <f>D75/D91</f>
        <v>2.7874143821451619E-2</v>
      </c>
      <c r="F75" s="18">
        <v>2435.4699999999998</v>
      </c>
      <c r="G75" s="62">
        <f>F75/F91</f>
        <v>3.2992320436525405E-2</v>
      </c>
      <c r="H75" s="18">
        <v>2273.9699999999998</v>
      </c>
      <c r="I75" s="62">
        <f>H75/H91</f>
        <v>2.9432866228187967E-2</v>
      </c>
      <c r="J75" s="18">
        <v>2604.7800000000002</v>
      </c>
      <c r="K75" s="62">
        <f>J75/J91</f>
        <v>3.0329408690755729E-2</v>
      </c>
    </row>
    <row r="76" spans="1:11" ht="15.6">
      <c r="A76" s="30" t="s">
        <v>161</v>
      </c>
      <c r="B76" s="20"/>
      <c r="C76" s="20"/>
      <c r="D76" s="20"/>
      <c r="E76" s="20"/>
      <c r="F76" s="20"/>
      <c r="G76" s="63"/>
      <c r="H76" s="20"/>
      <c r="I76" s="20"/>
      <c r="J76" s="20"/>
      <c r="K76" s="61"/>
    </row>
    <row r="77" spans="1:11" ht="15.6">
      <c r="A77" s="20" t="s">
        <v>162</v>
      </c>
      <c r="B77" s="22">
        <v>1.86</v>
      </c>
      <c r="C77" s="59">
        <f>B77/B91</f>
        <v>2.5905866160545895E-5</v>
      </c>
      <c r="D77" s="22">
        <v>1.42</v>
      </c>
      <c r="E77" s="59">
        <f>D77/D91</f>
        <v>1.8354069122975367E-5</v>
      </c>
      <c r="F77" s="22">
        <v>3.88</v>
      </c>
      <c r="G77" s="59">
        <f>F77/F91</f>
        <v>5.2560780175374186E-5</v>
      </c>
      <c r="H77" s="22">
        <v>0.74</v>
      </c>
      <c r="I77" s="59">
        <f>H77/H91</f>
        <v>9.5781039366654339E-6</v>
      </c>
      <c r="J77" s="22">
        <v>35.32</v>
      </c>
      <c r="K77" s="59">
        <f>J77/J91</f>
        <v>4.1125727123115667E-4</v>
      </c>
    </row>
    <row r="78" spans="1:11" ht="15.6">
      <c r="A78" s="20" t="s">
        <v>153</v>
      </c>
      <c r="B78" s="20">
        <v>0</v>
      </c>
      <c r="C78" s="59">
        <f>B78/B91</f>
        <v>0</v>
      </c>
      <c r="D78" s="20">
        <v>0</v>
      </c>
      <c r="E78" s="59">
        <f>D78/D91</f>
        <v>0</v>
      </c>
      <c r="F78" s="20">
        <v>0</v>
      </c>
      <c r="G78" s="59">
        <f>F78/F91</f>
        <v>0</v>
      </c>
      <c r="H78" s="20">
        <v>0</v>
      </c>
      <c r="I78" s="61">
        <f>H78/H91</f>
        <v>0</v>
      </c>
      <c r="J78" s="20">
        <v>0</v>
      </c>
      <c r="K78" s="59">
        <f>J78/J91</f>
        <v>0</v>
      </c>
    </row>
    <row r="79" spans="1:11" ht="15.6">
      <c r="A79" s="20" t="s">
        <v>163</v>
      </c>
      <c r="B79" s="15">
        <v>3509.58</v>
      </c>
      <c r="C79" s="59">
        <f>B79/B91</f>
        <v>4.8881026752542286E-2</v>
      </c>
      <c r="D79" s="15">
        <v>3629.83</v>
      </c>
      <c r="E79" s="59">
        <f>D79/D91</f>
        <v>4.6917007552570195E-2</v>
      </c>
      <c r="F79" s="15">
        <v>4318.7299999999996</v>
      </c>
      <c r="G79" s="59">
        <f>F79/F91</f>
        <v>5.8504076847111793E-2</v>
      </c>
      <c r="H79" s="15">
        <v>4417.26</v>
      </c>
      <c r="I79" s="61">
        <f>H79/H91</f>
        <v>5.717429107469562E-2</v>
      </c>
      <c r="J79" s="15">
        <v>4658.99</v>
      </c>
      <c r="K79" s="59">
        <f>J79/J91</f>
        <v>5.4248117613059074E-2</v>
      </c>
    </row>
    <row r="80" spans="1:11" ht="15.6">
      <c r="A80" s="20" t="s">
        <v>164</v>
      </c>
      <c r="B80" s="15">
        <v>1187.1600000000001</v>
      </c>
      <c r="C80" s="59">
        <f>B80/B91</f>
        <v>1.6534627995243908E-2</v>
      </c>
      <c r="D80" s="15">
        <v>1394.88</v>
      </c>
      <c r="E80" s="59">
        <f>D80/D91</f>
        <v>1.8029383055109777E-2</v>
      </c>
      <c r="F80" s="15">
        <v>1491.85</v>
      </c>
      <c r="G80" s="59">
        <f>F80/F91</f>
        <v>2.0209484511503086E-2</v>
      </c>
      <c r="H80" s="15">
        <v>1812.85</v>
      </c>
      <c r="I80" s="61">
        <f>H80/H91</f>
        <v>2.3464413137275583E-2</v>
      </c>
      <c r="J80" s="15">
        <v>2407.71</v>
      </c>
      <c r="K80" s="59">
        <f>J80/J91</f>
        <v>2.8034774759795249E-2</v>
      </c>
    </row>
    <row r="81" spans="1:11" ht="15.6">
      <c r="A81" s="20" t="s">
        <v>165</v>
      </c>
      <c r="B81" s="22">
        <v>423.69</v>
      </c>
      <c r="C81" s="59">
        <f>B81/B91</f>
        <v>5.901105609441769E-3</v>
      </c>
      <c r="D81" s="22">
        <v>248.87</v>
      </c>
      <c r="E81" s="59">
        <f>D81/D91</f>
        <v>3.2167444948132955E-3</v>
      </c>
      <c r="F81" s="22">
        <v>332.75</v>
      </c>
      <c r="G81" s="59">
        <f>F81/F91</f>
        <v>4.5076287637514853E-3</v>
      </c>
      <c r="H81" s="22">
        <v>687.09</v>
      </c>
      <c r="I81" s="61">
        <f>H81/H91</f>
        <v>8.893269505193856E-3</v>
      </c>
      <c r="J81" s="22">
        <v>911.62</v>
      </c>
      <c r="K81" s="59">
        <f>J81/J91</f>
        <v>1.0614675922982646E-2</v>
      </c>
    </row>
    <row r="82" spans="1:11" ht="15.6">
      <c r="A82" s="20" t="s">
        <v>166</v>
      </c>
      <c r="B82" s="22">
        <v>51.38</v>
      </c>
      <c r="C82" s="59">
        <f>B82/B91</f>
        <v>7.1561473297249894E-4</v>
      </c>
      <c r="D82" s="22">
        <v>148.18</v>
      </c>
      <c r="E82" s="59">
        <f>D82/D91</f>
        <v>1.9152858891848521E-3</v>
      </c>
      <c r="F82" s="22">
        <v>194.01</v>
      </c>
      <c r="G82" s="59">
        <f>F82/F91</f>
        <v>2.6281744746969962E-3</v>
      </c>
      <c r="H82" s="22">
        <v>79.56</v>
      </c>
      <c r="I82" s="61">
        <f>H82/H91</f>
        <v>1.0297756070285161E-3</v>
      </c>
      <c r="J82" s="22">
        <v>100.56</v>
      </c>
      <c r="K82" s="59">
        <f>J82/J91</f>
        <v>1.1708955604474835E-3</v>
      </c>
    </row>
    <row r="83" spans="1:11" ht="15.6">
      <c r="A83" s="20" t="s">
        <v>158</v>
      </c>
      <c r="B83" s="22">
        <v>0</v>
      </c>
      <c r="C83" s="59">
        <f>B83/B91</f>
        <v>0</v>
      </c>
      <c r="D83" s="22">
        <v>0</v>
      </c>
      <c r="E83" s="59">
        <f>D83/D91</f>
        <v>0</v>
      </c>
      <c r="F83" s="22">
        <v>0</v>
      </c>
      <c r="G83" s="59">
        <f>F83/F91</f>
        <v>0</v>
      </c>
      <c r="H83" s="22">
        <v>0</v>
      </c>
      <c r="I83" s="61">
        <f>H83/H91</f>
        <v>0</v>
      </c>
      <c r="J83" s="22">
        <v>0</v>
      </c>
      <c r="K83" s="59">
        <f>J83/J91</f>
        <v>0</v>
      </c>
    </row>
    <row r="84" spans="1:11" ht="15.6">
      <c r="A84" s="20" t="s">
        <v>167</v>
      </c>
      <c r="B84" s="15">
        <v>4838.32</v>
      </c>
      <c r="C84" s="59">
        <f>B84/B91</f>
        <v>6.7387564710694833E-2</v>
      </c>
      <c r="D84" s="15">
        <v>4072.72</v>
      </c>
      <c r="E84" s="59">
        <f>D84/D91</f>
        <v>5.2641538308819881E-2</v>
      </c>
      <c r="F84" s="15">
        <v>4294.3999999999996</v>
      </c>
      <c r="G84" s="59">
        <f>F84/F91</f>
        <v>5.8174488243589409E-2</v>
      </c>
      <c r="H84" s="15">
        <v>5116.03</v>
      </c>
      <c r="I84" s="61">
        <f>H84/H91</f>
        <v>6.6218739301484406E-2</v>
      </c>
      <c r="J84" s="15">
        <v>5571.35</v>
      </c>
      <c r="K84" s="59">
        <f>J84/J91</f>
        <v>6.4871409911486544E-2</v>
      </c>
    </row>
    <row r="85" spans="1:11" ht="15.6">
      <c r="A85" s="20" t="s">
        <v>168</v>
      </c>
      <c r="B85" s="22">
        <v>0</v>
      </c>
      <c r="C85" s="59">
        <f>B85/B91</f>
        <v>0</v>
      </c>
      <c r="D85" s="22">
        <v>0</v>
      </c>
      <c r="E85" s="59">
        <f>D85/D91</f>
        <v>0</v>
      </c>
      <c r="F85" s="22">
        <v>0</v>
      </c>
      <c r="G85" s="59">
        <f>F85/F91</f>
        <v>0</v>
      </c>
      <c r="H85" s="22">
        <v>0</v>
      </c>
      <c r="I85" s="61">
        <f>H85/H91</f>
        <v>0</v>
      </c>
      <c r="J85" s="22">
        <v>0</v>
      </c>
      <c r="K85" s="59">
        <f>J85/J91</f>
        <v>0</v>
      </c>
    </row>
    <row r="86" spans="1:11" ht="15.6">
      <c r="A86" s="30" t="s">
        <v>169</v>
      </c>
      <c r="B86" s="12">
        <v>10011.99</v>
      </c>
      <c r="C86" s="63">
        <f>B86/B91</f>
        <v>0.13944584566705584</v>
      </c>
      <c r="D86" s="12">
        <v>9559.77</v>
      </c>
      <c r="E86" s="63">
        <f>D86/D91</f>
        <v>0.12356385871813115</v>
      </c>
      <c r="F86" s="12">
        <v>10689.68</v>
      </c>
      <c r="G86" s="63">
        <f>F86/F91</f>
        <v>0.14480874242914793</v>
      </c>
      <c r="H86" s="12">
        <v>12163.71</v>
      </c>
      <c r="I86" s="61">
        <f>H86/H91</f>
        <v>0.15743956572359014</v>
      </c>
      <c r="J86" s="12">
        <v>13739.41</v>
      </c>
      <c r="K86" s="59">
        <f>J86/J91</f>
        <v>0.15997826344637786</v>
      </c>
    </row>
    <row r="87" spans="1:11" ht="15.6">
      <c r="A87" s="20" t="s">
        <v>170</v>
      </c>
      <c r="B87" s="22">
        <v>0</v>
      </c>
      <c r="C87" s="59">
        <f>B87/B91</f>
        <v>0</v>
      </c>
      <c r="D87" s="22">
        <v>0</v>
      </c>
      <c r="E87" s="59">
        <f>D87/D91</f>
        <v>0</v>
      </c>
      <c r="F87" s="22">
        <v>0</v>
      </c>
      <c r="G87" s="59">
        <f>F87/F91</f>
        <v>0</v>
      </c>
      <c r="H87" s="22">
        <v>0</v>
      </c>
      <c r="I87" s="61">
        <f>H87/H91</f>
        <v>0</v>
      </c>
      <c r="J87" s="22">
        <v>0</v>
      </c>
      <c r="K87" s="59">
        <f>J87/J91</f>
        <v>0</v>
      </c>
    </row>
    <row r="88" spans="1:11" ht="15.6">
      <c r="A88" s="20" t="s">
        <v>171</v>
      </c>
      <c r="B88" s="22">
        <v>0</v>
      </c>
      <c r="C88" s="59">
        <f>B88/B91</f>
        <v>0</v>
      </c>
      <c r="D88" s="22">
        <v>0</v>
      </c>
      <c r="E88" s="59">
        <f>D88/D91</f>
        <v>0</v>
      </c>
      <c r="F88" s="22">
        <v>0</v>
      </c>
      <c r="G88" s="59">
        <f>F88/F91</f>
        <v>0</v>
      </c>
      <c r="H88" s="22">
        <v>0</v>
      </c>
      <c r="I88" s="61">
        <f>H88/H91</f>
        <v>0</v>
      </c>
      <c r="J88" s="22">
        <v>0</v>
      </c>
      <c r="K88" s="59">
        <f>J88/J91</f>
        <v>0</v>
      </c>
    </row>
    <row r="89" spans="1:11" ht="15.6">
      <c r="A89" s="20" t="s">
        <v>172</v>
      </c>
      <c r="B89" s="22">
        <v>0</v>
      </c>
      <c r="C89" s="59">
        <f>B89/B91</f>
        <v>0</v>
      </c>
      <c r="D89" s="22">
        <v>0</v>
      </c>
      <c r="E89" s="59">
        <f>D89/D91</f>
        <v>0</v>
      </c>
      <c r="F89" s="22">
        <v>0</v>
      </c>
      <c r="G89" s="59">
        <f>F89/F91</f>
        <v>0</v>
      </c>
      <c r="H89" s="22">
        <v>0</v>
      </c>
      <c r="I89" s="61">
        <f>H89/H91</f>
        <v>0</v>
      </c>
      <c r="J89" s="22">
        <v>0</v>
      </c>
      <c r="K89" s="59">
        <f>J89/J91</f>
        <v>0</v>
      </c>
    </row>
    <row r="90" spans="1:11" ht="15.6">
      <c r="A90" s="20" t="s">
        <v>173</v>
      </c>
      <c r="B90" s="22">
        <v>0</v>
      </c>
      <c r="C90" s="59">
        <f>B90/B91</f>
        <v>0</v>
      </c>
      <c r="D90" s="22">
        <v>0</v>
      </c>
      <c r="E90" s="59">
        <f>D90/D91</f>
        <v>0</v>
      </c>
      <c r="F90" s="22">
        <v>0</v>
      </c>
      <c r="G90" s="59">
        <f>F90/F91</f>
        <v>0</v>
      </c>
      <c r="H90" s="22">
        <v>0</v>
      </c>
      <c r="I90" s="61">
        <f>H90/H91</f>
        <v>0</v>
      </c>
      <c r="J90" s="22">
        <v>0</v>
      </c>
      <c r="K90" s="59">
        <f>J90/J91</f>
        <v>0</v>
      </c>
    </row>
    <row r="91" spans="1:11" ht="15.6">
      <c r="A91" s="32" t="s">
        <v>174</v>
      </c>
      <c r="B91" s="18">
        <v>71798.41</v>
      </c>
      <c r="C91" s="62">
        <f>B91/B91</f>
        <v>1</v>
      </c>
      <c r="D91" s="18">
        <v>77367.039999999994</v>
      </c>
      <c r="E91" s="62">
        <f>D91/D91</f>
        <v>1</v>
      </c>
      <c r="F91" s="18">
        <v>73819.3</v>
      </c>
      <c r="G91" s="62">
        <f>F91/F91</f>
        <v>1</v>
      </c>
      <c r="H91" s="18">
        <v>77259.55</v>
      </c>
      <c r="I91" s="62">
        <f>H91/H91</f>
        <v>1</v>
      </c>
      <c r="J91" s="18">
        <v>85882.98</v>
      </c>
      <c r="K91" s="62">
        <f>J91/J91</f>
        <v>1</v>
      </c>
    </row>
    <row r="92" spans="1:11" ht="15.6">
      <c r="A92" s="20" t="s">
        <v>175</v>
      </c>
      <c r="B92" s="15">
        <v>1748.3</v>
      </c>
      <c r="C92" s="59">
        <f>B92/B91</f>
        <v>2.4350121402409886E-2</v>
      </c>
      <c r="D92" s="15">
        <v>1545.14</v>
      </c>
      <c r="E92" s="59">
        <f>D92/D91</f>
        <v>1.9971553777939549E-2</v>
      </c>
      <c r="F92" s="15">
        <v>1959.09</v>
      </c>
      <c r="G92" s="59">
        <f>F92/F91</f>
        <v>2.6538994544787066E-2</v>
      </c>
      <c r="H92" s="15">
        <v>1991.12</v>
      </c>
      <c r="I92" s="59">
        <f>H92/H91</f>
        <v>2.5771830149153081E-2</v>
      </c>
      <c r="J92" s="15">
        <v>1988.36</v>
      </c>
      <c r="K92" s="59">
        <f>J92/J91</f>
        <v>2.3151967945220345E-2</v>
      </c>
    </row>
    <row r="93" spans="1:11" ht="15.6">
      <c r="A93" s="20" t="s">
        <v>176</v>
      </c>
      <c r="B93" s="22">
        <v>47.95</v>
      </c>
      <c r="C93" s="59">
        <f>B93/B91</f>
        <v>6.6784208731084712E-4</v>
      </c>
      <c r="D93" s="22">
        <v>52.81</v>
      </c>
      <c r="E93" s="59">
        <f>D93/D91</f>
        <v>6.8259041576361208E-4</v>
      </c>
      <c r="F93" s="22">
        <v>48.73</v>
      </c>
      <c r="G93" s="59">
        <f>F93/F91</f>
        <v>6.6012546854277935E-4</v>
      </c>
      <c r="H93" s="22">
        <v>50.39</v>
      </c>
      <c r="I93" s="59">
        <f>H93/H91</f>
        <v>6.5221710455212333E-4</v>
      </c>
      <c r="J93" s="22">
        <v>55.35</v>
      </c>
      <c r="K93" s="59">
        <f>J93/J91</f>
        <v>6.4448159577136239E-4</v>
      </c>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Project Details</vt:lpstr>
      <vt:lpstr>Profit and Loss Statement</vt:lpstr>
      <vt:lpstr>Balance Sheet ITC Ltd</vt:lpstr>
      <vt:lpstr>Cash Flow Statement</vt:lpstr>
      <vt:lpstr>Snapshots from Annual Report</vt:lpstr>
      <vt:lpstr>Horizontal Analysis of P&amp;L</vt:lpstr>
      <vt:lpstr>Horizontal Analysis of BS</vt:lpstr>
      <vt:lpstr>Common Size P&amp;L</vt:lpstr>
      <vt:lpstr>Common Size BS</vt:lpstr>
      <vt:lpstr>Ratio Analysis</vt:lpstr>
      <vt:lpstr>DuPont Analysis</vt:lpstr>
      <vt:lpstr>INTERPRETATION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 S</dc:creator>
  <cp:lastModifiedBy>suryasuresh2217@outlook.com</cp:lastModifiedBy>
  <dcterms:created xsi:type="dcterms:W3CDTF">2024-03-17T16:24:10Z</dcterms:created>
  <dcterms:modified xsi:type="dcterms:W3CDTF">2024-11-23T20:16:45Z</dcterms:modified>
</cp:coreProperties>
</file>