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CIR - Plastic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'CIR - Plastic'!$B$1:$HH$823</definedName>
    <definedName name="_____________VI65536" localSheetId="0">#REF!</definedName>
    <definedName name="_____________VI65536">#REF!</definedName>
    <definedName name="_____________ZA1000" localSheetId="0">#REF!</definedName>
    <definedName name="_____________ZA1000">#REF!</definedName>
    <definedName name="_____________ZA5000" localSheetId="0">#REF!</definedName>
    <definedName name="_____________ZA5000">#REF!</definedName>
    <definedName name="____________VI65536" localSheetId="0">#REF!</definedName>
    <definedName name="____________VI65536">#REF!</definedName>
    <definedName name="____________ZA1000" localSheetId="0">#REF!</definedName>
    <definedName name="____________ZA1000">#REF!</definedName>
    <definedName name="____________ZA5000" localSheetId="0">#REF!</definedName>
    <definedName name="____________ZA5000">#REF!</definedName>
    <definedName name="___________Test525" localSheetId="0">#REF!</definedName>
    <definedName name="___________Test525">#REF!</definedName>
    <definedName name="___________VI65536" localSheetId="0">#REF!</definedName>
    <definedName name="___________VI65536">#REF!</definedName>
    <definedName name="___________ZA1000" localSheetId="0">#REF!</definedName>
    <definedName name="___________ZA1000">#REF!</definedName>
    <definedName name="___________ZA5000" localSheetId="0">#REF!</definedName>
    <definedName name="___________ZA5000">#REF!</definedName>
    <definedName name="__________VI65536" localSheetId="0">#REF!</definedName>
    <definedName name="__________VI65536">#REF!</definedName>
    <definedName name="__________ZA1000" localSheetId="0">#REF!</definedName>
    <definedName name="__________ZA1000">#REF!</definedName>
    <definedName name="__________ZA5000" localSheetId="0">#REF!</definedName>
    <definedName name="__________ZA5000">#REF!</definedName>
    <definedName name="_________VI65536" localSheetId="0">#REF!</definedName>
    <definedName name="_________VI65536">#REF!</definedName>
    <definedName name="_________ZA1000" localSheetId="0">#REF!</definedName>
    <definedName name="_________ZA1000">#REF!</definedName>
    <definedName name="_________ZA5000" localSheetId="0">#REF!</definedName>
    <definedName name="_________ZA5000">#REF!</definedName>
    <definedName name="________VI65536" localSheetId="0">#REF!</definedName>
    <definedName name="________VI65536">#REF!</definedName>
    <definedName name="________ZA1000" localSheetId="0">#REF!</definedName>
    <definedName name="________ZA1000">#REF!</definedName>
    <definedName name="________ZA5000" localSheetId="0">#REF!</definedName>
    <definedName name="________ZA5000">#REF!</definedName>
    <definedName name="_______VI65536" localSheetId="0">#REF!</definedName>
    <definedName name="_______VI65536">#REF!</definedName>
    <definedName name="_______ZA1000" localSheetId="0">#REF!</definedName>
    <definedName name="_______ZA1000">#REF!</definedName>
    <definedName name="_______ZA5000" localSheetId="0">#REF!</definedName>
    <definedName name="_______ZA5000">#REF!</definedName>
    <definedName name="______VI65536" localSheetId="0">#REF!</definedName>
    <definedName name="______VI65536">#REF!</definedName>
    <definedName name="______ZA1000" localSheetId="0">#REF!</definedName>
    <definedName name="______ZA1000">#REF!</definedName>
    <definedName name="______ZA5000" localSheetId="0">#REF!</definedName>
    <definedName name="______ZA5000">#REF!</definedName>
    <definedName name="_____VI65536" localSheetId="0">#REF!</definedName>
    <definedName name="_____VI65536">#REF!</definedName>
    <definedName name="_____ZA1000" localSheetId="0">#REF!</definedName>
    <definedName name="_____ZA1000">#REF!</definedName>
    <definedName name="_____ZA5000" localSheetId="0">#REF!</definedName>
    <definedName name="_____ZA5000">#REF!</definedName>
    <definedName name="____VI65536" localSheetId="0">#REF!</definedName>
    <definedName name="____VI65536">#REF!</definedName>
    <definedName name="____ZA1000" localSheetId="0">#REF!</definedName>
    <definedName name="____ZA1000">#REF!</definedName>
    <definedName name="____ZA5000" localSheetId="0">#REF!</definedName>
    <definedName name="____ZA5000">#REF!</definedName>
    <definedName name="___VI65536" localSheetId="0">#REF!</definedName>
    <definedName name="___VI65536">#REF!</definedName>
    <definedName name="___ZA1000" localSheetId="0">#REF!</definedName>
    <definedName name="___ZA1000">#REF!</definedName>
    <definedName name="___ZA5000" localSheetId="0">#REF!</definedName>
    <definedName name="___ZA5000">#REF!</definedName>
    <definedName name="__1Excel_BuiltIn_Print_Area_1_1" localSheetId="0">#REF!</definedName>
    <definedName name="__1Excel_BuiltIn_Print_Area_1_1">#REF!</definedName>
    <definedName name="__VI65536" localSheetId="0">#REF!</definedName>
    <definedName name="__VI65536">#REF!</definedName>
    <definedName name="__ZA1000" localSheetId="0">#REF!</definedName>
    <definedName name="__ZA1000">#REF!</definedName>
    <definedName name="__ZA5000" localSheetId="0">#REF!</definedName>
    <definedName name="__ZA5000">#REF!</definedName>
    <definedName name="_1" localSheetId="0">#REF!</definedName>
    <definedName name="_1">#REF!</definedName>
    <definedName name="_1_Excel_BuiltIn_Print_Area_1_1" localSheetId="0">#REF!</definedName>
    <definedName name="_1_Excel_BuiltIn_Print_Area_1_1">#REF!</definedName>
    <definedName name="_10_11" localSheetId="0">#REF!</definedName>
    <definedName name="_10_11">#REF!</definedName>
    <definedName name="_10_11_1" localSheetId="0">#REF!</definedName>
    <definedName name="_10_11_1">#REF!</definedName>
    <definedName name="_10_11_2" localSheetId="0">#REF!</definedName>
    <definedName name="_10_11_2">#REF!</definedName>
    <definedName name="_1Excel_BuiltIn__FilterDatabase_2_1" localSheetId="0">#REF!</definedName>
    <definedName name="_1Excel_BuiltIn__FilterDatabase_2_1">#REF!</definedName>
    <definedName name="_1Excel_BuiltIn_Print_Area_1_1" localSheetId="0">#REF!</definedName>
    <definedName name="_1Excel_BuiltIn_Print_Area_1_1">#REF!</definedName>
    <definedName name="_345__123Graph_Xｸﾞﾗﾌ_10" hidden="1">[1]Sheet1!$C$39:$C$111</definedName>
    <definedName name="_346__123Graph_Xｸﾞﾗﾌ_11" hidden="1">[1]Sheet1!$C$39:$C$111</definedName>
    <definedName name="_347__123Graph_Xｸﾞﾗﾌ_12" hidden="1">[1]Sheet1!$C$39:$C$111</definedName>
    <definedName name="_348__123Graph_Xｸﾞﾗﾌ_13" hidden="1">[1]Sheet1!$C$39:$C$111</definedName>
    <definedName name="_349__123Graph_Xｸﾞﾗﾌ_14" hidden="1">[1]Sheet1!$C$39:$C$111</definedName>
    <definedName name="_355__123Graph_Xｸﾞﾗﾌ_3" hidden="1">[1]Sheet1!$C$39:$C$111</definedName>
    <definedName name="_356__123Graph_Xｸﾞﾗﾌ_4" hidden="1">[1]Sheet1!$C$39:$C$111</definedName>
    <definedName name="_357__123Graph_Xｸﾞﾗﾌ_5" hidden="1">[1]Sheet1!$C$39:$C$111</definedName>
    <definedName name="_358__123Graph_Xｸﾞﾗﾌ_6" hidden="1">[1]Sheet1!$C$39:$C$111</definedName>
    <definedName name="_359__123Graph_Xｸﾞﾗﾌ_7" hidden="1">[1]Sheet1!$C$39:$C$111</definedName>
    <definedName name="_361__123Graph_Xｸﾞﾗﾌ_9" hidden="1">[1]Sheet1!$C$39:$C$111</definedName>
    <definedName name="_4_5" localSheetId="0">#REF!</definedName>
    <definedName name="_4_5">#REF!</definedName>
    <definedName name="_4_5_1" localSheetId="0">#REF!</definedName>
    <definedName name="_4_5_1">#REF!</definedName>
    <definedName name="_4_5_2" localSheetId="0">#REF!</definedName>
    <definedName name="_4_5_2">#REF!</definedName>
    <definedName name="_7_8" localSheetId="0">#REF!</definedName>
    <definedName name="_7_8">#REF!</definedName>
    <definedName name="_7_8_1" localSheetId="0">#REF!</definedName>
    <definedName name="_7_8_1">#REF!</definedName>
    <definedName name="_7_8_2" localSheetId="0">#REF!</definedName>
    <definedName name="_7_8_2">#REF!</definedName>
    <definedName name="_Fill" localSheetId="0" hidden="1">#REF!</definedName>
    <definedName name="_Fill" hidden="1">#REF!</definedName>
    <definedName name="_xlnm._FilterDatabase">#REF!</definedName>
    <definedName name="_g">NA()</definedName>
    <definedName name="_m">[2]SCH!$EU$5:$IV$16384</definedName>
    <definedName name="_n">NA()</definedName>
    <definedName name="_NO1" localSheetId="0">'CIR - Plastic'!_NO1</definedName>
    <definedName name="_NO1">#N/A</definedName>
    <definedName name="_no2" localSheetId="0">'CIR - Plastic'!_no2</definedName>
    <definedName name="_no2">#N/A</definedName>
    <definedName name="_no8" localSheetId="0">'CIR - Plastic'!_no8</definedName>
    <definedName name="_no8">#N/A</definedName>
    <definedName name="_Order1" hidden="1">255</definedName>
    <definedName name="_Order2" hidden="1">255</definedName>
    <definedName name="_p">NA()</definedName>
    <definedName name="_TR67858" localSheetId="0">'CIR - Plastic'!_TR67858</definedName>
    <definedName name="_TR67858">#N/A</definedName>
    <definedName name="_VI65536" localSheetId="0">#REF!</definedName>
    <definedName name="_VI65536">#REF!</definedName>
    <definedName name="_ZA1000" localSheetId="0">#REF!</definedName>
    <definedName name="_ZA1000">#REF!</definedName>
    <definedName name="_ZA5000" localSheetId="0">#REF!</definedName>
    <definedName name="_ZA5000">#REF!</definedName>
    <definedName name="_ZA500000" localSheetId="0">#REF!</definedName>
    <definedName name="_ZA500000">#REF!</definedName>
    <definedName name="\o">#N/A</definedName>
    <definedName name="a" localSheetId="0">#REF!</definedName>
    <definedName name="a">#REF!</definedName>
    <definedName name="aa" localSheetId="0">#REF!</definedName>
    <definedName name="aa">#REF!</definedName>
    <definedName name="aa_1" localSheetId="0">#REF!</definedName>
    <definedName name="aa_1">#REF!</definedName>
    <definedName name="aa_2" localSheetId="0">#REF!</definedName>
    <definedName name="aa_2">#REF!</definedName>
    <definedName name="AA0160N" localSheetId="0">#REF!</definedName>
    <definedName name="AA0160N">#REF!</definedName>
    <definedName name="AAA" localSheetId="0">#REF!</definedName>
    <definedName name="AAA">#REF!</definedName>
    <definedName name="Access_Button" hidden="1">"MINUTES_M20__2__List"</definedName>
    <definedName name="AccessDatabase" hidden="1">"C:\SAMEER\MGMTR\MINUTES.mdb"</definedName>
    <definedName name="and" localSheetId="0">'CIR - Plastic'!and</definedName>
    <definedName name="and">#N/A</definedName>
    <definedName name="ASE" localSheetId="0">'CIR - Plastic'!ASE</definedName>
    <definedName name="ASE">#N/A</definedName>
    <definedName name="availabletime" localSheetId="0">#REF!</definedName>
    <definedName name="availabletime">#REF!</definedName>
    <definedName name="basic" localSheetId="0">#REF!</definedName>
    <definedName name="basic">#REF!</definedName>
    <definedName name="basic1" localSheetId="0">#REF!</definedName>
    <definedName name="basic1">#REF!</definedName>
    <definedName name="circle" localSheetId="0">#REF!</definedName>
    <definedName name="circle">#REF!</definedName>
    <definedName name="conveyorspeed" localSheetId="0">#REF!</definedName>
    <definedName name="conveyorspeed">#REF!</definedName>
    <definedName name="COST">[3]COST!$A$2:$BA$133</definedName>
    <definedName name="Cotation_Estimation">'[4]Summary sheet'!$C$5</definedName>
    <definedName name="_xlnm.Criteria" localSheetId="0">#REF!</definedName>
    <definedName name="_xlnm.Criteria">#REF!</definedName>
    <definedName name="Database" localSheetId="0">#REF!</definedName>
    <definedName name="Database">#REF!</definedName>
    <definedName name="DataSheet">'[5]INPUT SHEET'!$E$1:$H$65536</definedName>
    <definedName name="dddd" localSheetId="0">#REF!</definedName>
    <definedName name="dddd">#REF!</definedName>
    <definedName name="diamond" localSheetId="0">#REF!</definedName>
    <definedName name="diamond">#REF!</definedName>
    <definedName name="ENGINEERING__DEPARTMENT" localSheetId="0">#REF!</definedName>
    <definedName name="ENGINEERING__DEPARTMENT">#REF!</definedName>
    <definedName name="ENGINEERING__DEPARTMENT_1" localSheetId="0">#REF!</definedName>
    <definedName name="ENGINEERING__DEPARTMENT_1">#REF!</definedName>
    <definedName name="ENGINEERING__DEPARTMENT_2" localSheetId="0">#REF!</definedName>
    <definedName name="ENGINEERING__DEPARTMENT_2">#REF!</definedName>
    <definedName name="Excel_BuiltIn__FilterDatabase_1" localSheetId="0">#REF!</definedName>
    <definedName name="Excel_BuiltIn__FilterDatabase_1">#REF!</definedName>
    <definedName name="Excel_BuiltIn__FilterDatabase_1_1" localSheetId="0">#REF!</definedName>
    <definedName name="Excel_BuiltIn__FilterDatabase_1_1">#REF!</definedName>
    <definedName name="Excel_BuiltIn__FilterDatabase_1_1_1" localSheetId="0">#REF!</definedName>
    <definedName name="Excel_BuiltIn__FilterDatabase_1_1_1">#REF!</definedName>
    <definedName name="Excel_BuiltIn__FilterDatabase_1_2" localSheetId="0">#REF!</definedName>
    <definedName name="Excel_BuiltIn__FilterDatabase_1_2">#REF!</definedName>
    <definedName name="Excel_BuiltIn__FilterDatabase_2" localSheetId="0">#REF!</definedName>
    <definedName name="Excel_BuiltIn__FilterDatabase_2">#REF!</definedName>
    <definedName name="Excel_BuiltIn_Database" localSheetId="0">#REF!</definedName>
    <definedName name="Excel_BuiltIn_Database">#REF!</definedName>
    <definedName name="Excel_BuiltIn_Database_1" localSheetId="0">#REF!</definedName>
    <definedName name="Excel_BuiltIn_Database_1">#REF!</definedName>
    <definedName name="Excel_BuiltIn_Database_2" localSheetId="0">#REF!</definedName>
    <definedName name="Excel_BuiltIn_Database_2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 localSheetId="0">#REF!</definedName>
    <definedName name="Excel_BuiltIn_Print_Area_1_1_1">#REF!</definedName>
    <definedName name="Excel_BuiltIn_Print_Area_2" localSheetId="0">#REF!</definedName>
    <definedName name="Excel_BuiltIn_Print_Area_2">#REF!</definedName>
    <definedName name="Excel_BuiltIn_Print_Titles_1" localSheetId="0">#REF!</definedName>
    <definedName name="Excel_BuiltIn_Print_Titles_1">#REF!</definedName>
    <definedName name="Excel_BuiltIn_Print_Titles_1_1" localSheetId="0">#REF!</definedName>
    <definedName name="Excel_BuiltIn_Print_Titles_1_1">#REF!</definedName>
    <definedName name="Excel_BuiltIn_Print_Titles_2" localSheetId="0">#REF!</definedName>
    <definedName name="Excel_BuiltIn_Print_Titles_2">#REF!</definedName>
    <definedName name="_xlnm.Extract" localSheetId="0">#REF!</definedName>
    <definedName name="_xlnm.Extract">#REF!</definedName>
    <definedName name="F31GUJ" localSheetId="0" hidden="1">#REF!</definedName>
    <definedName name="F31GUJ" hidden="1">#REF!</definedName>
    <definedName name="faadsdafadsfasd" localSheetId="0">#REF!</definedName>
    <definedName name="faadsdafadsfasd">#REF!</definedName>
    <definedName name="fadsfdas" localSheetId="0">#REF!</definedName>
    <definedName name="fadsfdas">#REF!</definedName>
    <definedName name="fff" localSheetId="0">#REF!</definedName>
    <definedName name="fff">#REF!</definedName>
    <definedName name="Frais_Administratifs">'[4]Summary sheet'!$C$15</definedName>
    <definedName name="FWEGYUBGAERH" localSheetId="0">'CIR - Plastic'!FWEGYUBGAERH</definedName>
    <definedName name="FWEGYUBGAERH">#N/A</definedName>
    <definedName name="HTML_Control" localSheetId="0" hidden="1">{"'Summary'!$A$1:$AF$43"}</definedName>
    <definedName name="HTML_Control" hidden="1">{"'Summary'!$A$1:$AF$43"}</definedName>
    <definedName name="HTML_Description" hidden="1">"Summary Report"</definedName>
    <definedName name="HTML_Email" hidden="1">""</definedName>
    <definedName name="HTML_Header" hidden="1">"Summary"</definedName>
    <definedName name="HTML_LastUpdate" hidden="1">"25/09/01"</definedName>
    <definedName name="HTML_LineAfter" hidden="1">FALSE</definedName>
    <definedName name="HTML_LineBefore" hidden="1">FALSE</definedName>
    <definedName name="HTML_Name" hidden="1">"CHETAN"</definedName>
    <definedName name="HTML_OBDlg2" hidden="1">TRUE</definedName>
    <definedName name="HTML_OBDlg4" hidden="1">TRUE</definedName>
    <definedName name="HTML_OS" hidden="1">0</definedName>
    <definedName name="HTML_PathFile" hidden="1">"D:\MyHTML.htm"</definedName>
    <definedName name="HTML_Title" hidden="1">"DPR-MIS-September"</definedName>
    <definedName name="jadhskfajd" localSheetId="0">#REF!</definedName>
    <definedName name="jadhskfajd">#REF!</definedName>
    <definedName name="kk" localSheetId="0">'CIR - Plastic'!kk</definedName>
    <definedName name="kk">#N/A</definedName>
    <definedName name="length" localSheetId="0">#REF!</definedName>
    <definedName name="length">#REF!</definedName>
    <definedName name="LL" localSheetId="0">#REF!</definedName>
    <definedName name="LL">#REF!</definedName>
    <definedName name="LL_1" localSheetId="0">#REF!</definedName>
    <definedName name="LL_1">#REF!</definedName>
    <definedName name="LL_2" localSheetId="0">#REF!</definedName>
    <definedName name="LL_2">#REF!</definedName>
    <definedName name="Manufacturing" localSheetId="0">#REF!</definedName>
    <definedName name="Manufacturing">#REF!</definedName>
    <definedName name="Manufacturing_Final" localSheetId="0">#REF!</definedName>
    <definedName name="Manufacturing_Final">#REF!</definedName>
    <definedName name="mfg" localSheetId="0">#REF!</definedName>
    <definedName name="mfg">#REF!</definedName>
    <definedName name="MISS全体" localSheetId="0">'CIR - Plastic'!MISS全体</definedName>
    <definedName name="MISS全体">#N/A</definedName>
    <definedName name="Muster海外手配">[6]FAV!$C$1:$E$65536</definedName>
    <definedName name="N__de_Cotation">'[4]Summary sheet'!$C$3</definedName>
    <definedName name="ogawa" localSheetId="0">'CIR - Plastic'!ogawa</definedName>
    <definedName name="ogawa">#N/A</definedName>
    <definedName name="oo" localSheetId="0">'CIR - Plastic'!oo</definedName>
    <definedName name="oo">#N/A</definedName>
    <definedName name="org" localSheetId="0">#REF!</definedName>
    <definedName name="org">#REF!</definedName>
    <definedName name="Output" localSheetId="0">#REF!</definedName>
    <definedName name="Output">#REF!</definedName>
    <definedName name="OverseasArrangeSchedule・GPC">[7]GPC!$C$1:$E$65536</definedName>
    <definedName name="OverseasArrangeSchedule・JAH">[7]JAH!$C$1:$E$65536</definedName>
    <definedName name="PAGE" localSheetId="0">#REF!</definedName>
    <definedName name="PAGE">#REF!</definedName>
    <definedName name="PAGE_1" localSheetId="0">#REF!</definedName>
    <definedName name="PAGE_1">#REF!</definedName>
    <definedName name="PAGE_2" localSheetId="0">#REF!</definedName>
    <definedName name="PAGE_2">#REF!</definedName>
    <definedName name="pentagon" localSheetId="0">#REF!</definedName>
    <definedName name="pentagon">#REF!</definedName>
    <definedName name="po" localSheetId="0">'CIR - Plastic'!po</definedName>
    <definedName name="po">#N/A</definedName>
    <definedName name="POS">"テキスト 22"</definedName>
    <definedName name="PP" localSheetId="0">#REF!</definedName>
    <definedName name="PP">#REF!</definedName>
    <definedName name="PP_1" localSheetId="0">#REF!</definedName>
    <definedName name="PP_1">#REF!</definedName>
    <definedName name="PP_2" localSheetId="0">#REF!</definedName>
    <definedName name="PP_2">#REF!</definedName>
    <definedName name="PRINT_AR06" localSheetId="0">#REF!</definedName>
    <definedName name="PRINT_AR06">#REF!</definedName>
    <definedName name="PRINT_AR06_1" localSheetId="0">#REF!</definedName>
    <definedName name="PRINT_AR06_1">#REF!</definedName>
    <definedName name="PRINT_AR06_2" localSheetId="0">#REF!</definedName>
    <definedName name="PRINT_AR06_2">#REF!</definedName>
    <definedName name="_xlnm.Print_Area" localSheetId="0">#REF!</definedName>
    <definedName name="_xlnm.Print_Area">#REF!</definedName>
    <definedName name="Print_Area1" localSheetId="0">#REF!</definedName>
    <definedName name="Print_Area1">#REF!</definedName>
    <definedName name="Print_Area2" localSheetId="0">#REF!</definedName>
    <definedName name="Print_Area2">#REF!</definedName>
    <definedName name="Print_Area3" localSheetId="0">#REF!</definedName>
    <definedName name="Print_Area3">#REF!</definedName>
    <definedName name="_xlnm.Print_Titles" localSheetId="0">#REF!</definedName>
    <definedName name="_xlnm.Print_Titles">#REF!</definedName>
    <definedName name="qgb" localSheetId="0">'CIR - Plastic'!qgb</definedName>
    <definedName name="qgb">#N/A</definedName>
    <definedName name="qgc" localSheetId="0">'CIR - Plastic'!qgc</definedName>
    <definedName name="qgc">#N/A</definedName>
    <definedName name="qqq" localSheetId="0">#REF!</definedName>
    <definedName name="qqq">#REF!</definedName>
    <definedName name="ra" localSheetId="0">'CIR - Plastic'!ra</definedName>
    <definedName name="ra">#N/A</definedName>
    <definedName name="readings" localSheetId="0">#REF!</definedName>
    <definedName name="readings">#REF!</definedName>
    <definedName name="Record6" localSheetId="0">'CIR - Plastic'!Record6</definedName>
    <definedName name="Record6">#N/A</definedName>
    <definedName name="REVISION_00" localSheetId="0">#REF!</definedName>
    <definedName name="REVISION_00">#REF!</definedName>
    <definedName name="REVISION_00_1" localSheetId="0">#REF!</definedName>
    <definedName name="REVISION_00_1">#REF!</definedName>
    <definedName name="REVISION_00_2" localSheetId="0">#REF!</definedName>
    <definedName name="REVISION_00_2">#REF!</definedName>
    <definedName name="revore8" localSheetId="0">'CIR - Plastic'!revore8</definedName>
    <definedName name="revore8">#N/A</definedName>
    <definedName name="revored7" localSheetId="0">'CIR - Plastic'!revored7</definedName>
    <definedName name="revored7">#N/A</definedName>
    <definedName name="RMC">[8]RMC!$B$5:$C$686</definedName>
    <definedName name="square" localSheetId="0">#REF!</definedName>
    <definedName name="square">#REF!</definedName>
    <definedName name="ssss" localSheetId="0">'CIR - Plastic'!ssss</definedName>
    <definedName name="ssss">#N/A</definedName>
    <definedName name="STATUS">'[9]DETAIL STATUS'!$P$43:$T$49</definedName>
    <definedName name="stopsign" localSheetId="0">#REF!</definedName>
    <definedName name="stopsign">#REF!</definedName>
    <definedName name="T.C.I.L." localSheetId="0">#REF!</definedName>
    <definedName name="T.C.I.L.">#REF!</definedName>
    <definedName name="T.C.I.L._1" localSheetId="0">#REF!</definedName>
    <definedName name="T.C.I.L._1">#REF!</definedName>
    <definedName name="T.C.I.L._2" localSheetId="0">#REF!</definedName>
    <definedName name="T.C.I.L._2">#REF!</definedName>
    <definedName name="triangle" localSheetId="0">#REF!</definedName>
    <definedName name="triangle">#REF!</definedName>
    <definedName name="TUTR" localSheetId="0">'CIR - Plastic'!TUTR</definedName>
    <definedName name="TUTR">#N/A</definedName>
    <definedName name="UIKU" localSheetId="0">'CIR - Plastic'!UIKU</definedName>
    <definedName name="UIKU">#N/A</definedName>
    <definedName name="UNO" localSheetId="0">#REF!</definedName>
    <definedName name="UNO">#REF!</definedName>
    <definedName name="UNO_1" localSheetId="0">#REF!</definedName>
    <definedName name="UNO_1">#REF!</definedName>
    <definedName name="UNO_2" localSheetId="0">#REF!</definedName>
    <definedName name="UNO_2">#REF!</definedName>
    <definedName name="WEGFWEG" localSheetId="0">'CIR - Plastic'!WEGFWEG</definedName>
    <definedName name="WEGFWEG">#N/A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ww" localSheetId="0">#REF!</definedName>
    <definedName name="www">#REF!</definedName>
    <definedName name="ygr" localSheetId="0">'CIR - Plastic'!ygr</definedName>
    <definedName name="ygr">#N/A</definedName>
    <definedName name="YTY4Y" localSheetId="0">'CIR - Plastic'!YTY4Y</definedName>
    <definedName name="YTY4Y">#N/A</definedName>
    <definedName name="け" localSheetId="0">'CIR - Plastic'!け</definedName>
    <definedName name="け">#N/A</definedName>
    <definedName name="ｽｸﾗｯﾌﾟﾘﾀｰﾝ">#N/A</definedName>
    <definedName name="ﾊﾟｲﾌﾟ">[10]ﾊﾟｲﾌﾟ!$A$1:$B$65536</definedName>
    <definedName name="ほ" localSheetId="0">'CIR - Plastic'!ほ</definedName>
    <definedName name="ほ">#N/A</definedName>
    <definedName name="ﾒﾆｭｰ">[11]SCH!$EW$1:$IV$65536</definedName>
    <definedName name="ん" localSheetId="0">'CIR - Plastic'!ん</definedName>
    <definedName name="ん">#N/A</definedName>
    <definedName name="不要ファイル" hidden="1">[12]Sheet1!$F$39:$F$93</definedName>
    <definedName name="中期№">"エディット 12"</definedName>
    <definedName name="中期枝番">"エディット 16"</definedName>
    <definedName name="先行車" localSheetId="0">'CIR - Plastic'!先行車</definedName>
    <definedName name="先行車">#N/A</definedName>
    <definedName name="先行車2" localSheetId="0">'CIR - Plastic'!先行車2</definedName>
    <definedName name="先行車2">#N/A</definedName>
    <definedName name="全車">#N/A</definedName>
    <definedName name="冷延ﾊﾟｲﾌﾟ">[10]ﾊﾟｲﾌﾟ!$A$1:$B$65536</definedName>
    <definedName name="冷延ﾊﾟｲﾌﾟ径ｴｷｽﾄﾗ">[10]ﾊﾟｲﾌﾟ!$H$1:$I$65536</definedName>
    <definedName name="冷延ﾊﾟｲﾌﾟ板厚ｴｷｽﾄﾗ">[10]ﾊﾟｲﾌﾟ!$C$1:$G$65536</definedName>
    <definedName name="冷延板厚ｴｷｽﾄﾗ">[10]冷延鋼板!$C$1:$G$65536</definedName>
    <definedName name="冷延鋼板">[10]冷延鋼板!$A$1:$B$65536</definedName>
    <definedName name="単価表時期">#N/A</definedName>
    <definedName name="印刷">#N/A</definedName>
    <definedName name="印範_2">#N/A</definedName>
    <definedName name="印範ｰ1">#N/A</definedName>
    <definedName name="印範ｰ3">#N/A</definedName>
    <definedName name="印範ｰ4">#N/A</definedName>
    <definedName name="印範ｰ5">#N/A</definedName>
    <definedName name="印範ｰ6">#N/A</definedName>
    <definedName name="印範1">#N/A</definedName>
    <definedName name="印範2">#N/A</definedName>
    <definedName name="印範3">#N/A</definedName>
    <definedName name="印範4">#N/A</definedName>
    <definedName name="印範7">#N/A</definedName>
    <definedName name="品番">#N/A</definedName>
    <definedName name="本番車２" localSheetId="0">'CIR - Plastic'!本番車２</definedName>
    <definedName name="本番車２">#N/A</definedName>
    <definedName name="標準車">#N/A</definedName>
    <definedName name="熱延鋼板">[10]熱延鋼板!$A$1:$B$65536</definedName>
    <definedName name="表ｰ2番地">#N/A</definedName>
    <definedName name="表ｰ3番地">#N/A</definedName>
    <definedName name="表ｰ4番地">#N/A</definedName>
    <definedName name="表ｰ5番地">#N/A</definedName>
    <definedName name="表ｰ6番地">#N/A</definedName>
    <definedName name="表ｰ7番地">#N/A</definedName>
    <definedName name="製重列番">#N/A</definedName>
    <definedName name="見出し">#N/A</definedName>
    <definedName name="見出し2">#N/A</definedName>
    <definedName name="見出し3">#N/A</definedName>
    <definedName name="見出し4">#N/A</definedName>
    <definedName name="見出し6">#N/A</definedName>
    <definedName name="計算範囲">#N/A</definedName>
    <definedName name="鋼材費列番">#N/A</definedName>
  </definedNames>
  <calcPr calcId="144525"/>
</workbook>
</file>

<file path=xl/sharedStrings.xml><?xml version="1.0" encoding="utf-8"?>
<sst xmlns="http://schemas.openxmlformats.org/spreadsheetml/2006/main" count="12188" uniqueCount="1362">
  <si>
    <t>Concat</t>
  </si>
  <si>
    <t>SlNo</t>
  </si>
  <si>
    <t>Class</t>
  </si>
  <si>
    <t>BOMLevel</t>
  </si>
  <si>
    <t>PlantCode</t>
  </si>
  <si>
    <t>PartType</t>
  </si>
  <si>
    <t>BOMNo</t>
  </si>
  <si>
    <t>PartNo</t>
  </si>
  <si>
    <t>PartName</t>
  </si>
  <si>
    <t>AssemblyPartNo</t>
  </si>
  <si>
    <t>RevisionNumber</t>
  </si>
  <si>
    <t>GroupCode</t>
  </si>
  <si>
    <t>Technology</t>
  </si>
  <si>
    <t>Quantity</t>
  </si>
  <si>
    <t>RMCommodity</t>
  </si>
  <si>
    <t>RMCode</t>
  </si>
  <si>
    <t>RMGrade</t>
  </si>
  <si>
    <t>RMType</t>
  </si>
  <si>
    <t>Specification</t>
  </si>
  <si>
    <t>RMUOM</t>
  </si>
  <si>
    <t>RMSourceVendorCode</t>
  </si>
  <si>
    <t>MultipleRM</t>
  </si>
  <si>
    <t>BlankSizeT</t>
  </si>
  <si>
    <t>BlankSizeL</t>
  </si>
  <si>
    <t>BlankSizeW</t>
  </si>
  <si>
    <t>BlankSizeP</t>
  </si>
  <si>
    <t>GrossWeight</t>
  </si>
  <si>
    <t>RunnerWeight</t>
  </si>
  <si>
    <t>FinishWeight</t>
  </si>
  <si>
    <t>ScrapRecoveryPercent</t>
  </si>
  <si>
    <t>CircleScrapWeight</t>
  </si>
  <si>
    <t>JaliScrapWeight</t>
  </si>
  <si>
    <t>SupplierName</t>
  </si>
  <si>
    <t>SupplierCode</t>
  </si>
  <si>
    <t>SOB</t>
  </si>
  <si>
    <t>RMRatePerKg</t>
  </si>
  <si>
    <t>RMFreightCostPerKg</t>
  </si>
  <si>
    <t>LandedRMCostPerKg</t>
  </si>
  <si>
    <t>ShearingCostPerKg</t>
  </si>
  <si>
    <t>RMCutOffPrice</t>
  </si>
  <si>
    <t>NetRMCostPerKg</t>
  </si>
  <si>
    <t>JaliScrapCostPerKg</t>
  </si>
  <si>
    <t>CircleScrapCostPerKg</t>
  </si>
  <si>
    <t>ProcessingLossPercent</t>
  </si>
  <si>
    <t>ProcessingLossWeight</t>
  </si>
  <si>
    <t>BurningLossPercent</t>
  </si>
  <si>
    <t>BurningLossWeight</t>
  </si>
  <si>
    <t>RMCostPerPiece</t>
  </si>
  <si>
    <t>TotalRMCost</t>
  </si>
  <si>
    <t>BOPCategory</t>
  </si>
  <si>
    <t>BOPUOM</t>
  </si>
  <si>
    <t>BOPCostPerPiece</t>
  </si>
  <si>
    <t>BOPCostPerAssembly</t>
  </si>
  <si>
    <t>BOPHandlingType </t>
  </si>
  <si>
    <t>BOPCostApplicableforHandling</t>
  </si>
  <si>
    <t>BOPHandlingCharges</t>
  </si>
  <si>
    <t>BOPHandlingCost</t>
  </si>
  <si>
    <t>ProgressiveStamping_NoOfCavity</t>
  </si>
  <si>
    <t>ProgressiveStamping_StrokeRate</t>
  </si>
  <si>
    <t>ProgressiveStamping_UnitofMeasurement</t>
  </si>
  <si>
    <t>ProgressiveStamping_Cost</t>
  </si>
  <si>
    <t>MachineTonnage</t>
  </si>
  <si>
    <t>Plastic Molding_NoOfCavity</t>
  </si>
  <si>
    <t>Plastic Molding_StrokeRate</t>
  </si>
  <si>
    <t>Plastic Molding_UnitofMeasurement</t>
  </si>
  <si>
    <t>Plastic Molding_Cost</t>
  </si>
  <si>
    <t>TotalProcessCost</t>
  </si>
  <si>
    <t>TotalAssemblyProcessCost</t>
  </si>
  <si>
    <t>Assembling_No</t>
  </si>
  <si>
    <t>Assembling_Rate</t>
  </si>
  <si>
    <t>Assembling_UnitOfMeasurement</t>
  </si>
  <si>
    <t>Assembling_Cost</t>
  </si>
  <si>
    <t>IsOtherOperation</t>
  </si>
  <si>
    <t>Deflashing_No</t>
  </si>
  <si>
    <t>Deflashing_Rate</t>
  </si>
  <si>
    <t>Deflashing_UnitOfMeasurement</t>
  </si>
  <si>
    <t>Deflashing_Cost</t>
  </si>
  <si>
    <t>HotFoiling_No</t>
  </si>
  <si>
    <t>HotFoiling_Rate</t>
  </si>
  <si>
    <t>HotFoiling_UnitOfMeasurement</t>
  </si>
  <si>
    <t>HotFoiling_Cost</t>
  </si>
  <si>
    <t>Laping_No</t>
  </si>
  <si>
    <t>Laping_Rate</t>
  </si>
  <si>
    <t>Laping_UnitOfMeasurement</t>
  </si>
  <si>
    <t>Laping_Cost</t>
  </si>
  <si>
    <t>Annealing_No</t>
  </si>
  <si>
    <t>Annealing_Rate</t>
  </si>
  <si>
    <t>Annealing_UnitOfMeasurement</t>
  </si>
  <si>
    <t>Annealing_Cost</t>
  </si>
  <si>
    <t>Predrying_No</t>
  </si>
  <si>
    <t>Predrying_Rate</t>
  </si>
  <si>
    <t>Predrying_UnitOfMeasurement</t>
  </si>
  <si>
    <t>Predrying_Cost</t>
  </si>
  <si>
    <t>Degating_No</t>
  </si>
  <si>
    <t>Degating_Rate</t>
  </si>
  <si>
    <t>Degating_UnitOfMeasurement</t>
  </si>
  <si>
    <t>Degating_Cost</t>
  </si>
  <si>
    <t>Drilling Tapping M8 Operation_No</t>
  </si>
  <si>
    <t>Drilling Tapping M8 Operation_Rate</t>
  </si>
  <si>
    <t>Drilling Tapping M8 Operation_UnitOfMeasurement</t>
  </si>
  <si>
    <t>Drilling Tapping M8 Operation_Cost</t>
  </si>
  <si>
    <t>Drilling Tapping M10 Operation_No</t>
  </si>
  <si>
    <t>Drilling Tapping M10 Operation_Rate</t>
  </si>
  <si>
    <t>Drilling Tapping M10 Operation_UnitOfMeasurement</t>
  </si>
  <si>
    <t>Drilling Tapping M10 Operation_Cost</t>
  </si>
  <si>
    <t>Drilling Tapping M12 Operation_No</t>
  </si>
  <si>
    <t>Drilling Tapping M12 Operation_Rate</t>
  </si>
  <si>
    <t>Drilling Tapping M12 Operation_UnitOfMeasurement</t>
  </si>
  <si>
    <t>Drilling Tapping M12 Operation_Cost</t>
  </si>
  <si>
    <t>Drilling Tapping M16 Operation_No</t>
  </si>
  <si>
    <t>Drilling Tapping M16 Operation_Rate</t>
  </si>
  <si>
    <t>Drilling Tapping M16 Operation_UnitOfMeasurement</t>
  </si>
  <si>
    <t>Drilling Tapping M16 Operation_Cost</t>
  </si>
  <si>
    <t>Drilling Tapping M20 Operation_No</t>
  </si>
  <si>
    <t>Drilling Tapping M20 Operation_Rate</t>
  </si>
  <si>
    <t>Drilling Tapping M20 Operation_UnitOfMeasurement</t>
  </si>
  <si>
    <t>Drilling Tapping M20 Operation_Cost</t>
  </si>
  <si>
    <t>Drilling Dia 3 to 8mm_No</t>
  </si>
  <si>
    <t>Drilling Dia 3 to 8mm_Rate</t>
  </si>
  <si>
    <t>Drilling Dia 3 to 8mm_UnitOfMeasurement</t>
  </si>
  <si>
    <t>Drilling Dia 3 to 8mm_Cost</t>
  </si>
  <si>
    <t>Side Drilling_No</t>
  </si>
  <si>
    <t>Side Drilling_Rate</t>
  </si>
  <si>
    <t>Side Drilling_UnitOfMeasurement</t>
  </si>
  <si>
    <t>Side Drilling_Cost</t>
  </si>
  <si>
    <t>SpecialPurposeMachining_No</t>
  </si>
  <si>
    <t>SpecialPurposeMachining_Rate</t>
  </si>
  <si>
    <t>SpecialPurposeMachining_UnitOfMeasurement</t>
  </si>
  <si>
    <t>SpecialPurposeMachining_Cost</t>
  </si>
  <si>
    <t>InspectionCost</t>
  </si>
  <si>
    <t>AdditionalAssemblyCost</t>
  </si>
  <si>
    <t>TotalOperationCost</t>
  </si>
  <si>
    <t>TotalOperationWithQty</t>
  </si>
  <si>
    <t>TotalOtherOperationWithQty</t>
  </si>
  <si>
    <t>ConversionCost</t>
  </si>
  <si>
    <t>TypesOfPlating</t>
  </si>
  <si>
    <t>RateUOM</t>
  </si>
  <si>
    <t>Rate</t>
  </si>
  <si>
    <t>CostPerPiece</t>
  </si>
  <si>
    <t>Transportation/otherCost</t>
  </si>
  <si>
    <t>TotalSurfaceTreatment</t>
  </si>
  <si>
    <t>TotalSurfaceTreatmentCostComponent</t>
  </si>
  <si>
    <t>TotalSurfaceTreatmentCostPerSubAssembly</t>
  </si>
  <si>
    <t>TotalSurfaceTreatmentPerAssembly</t>
  </si>
  <si>
    <t>TotalTransportationCostComponent</t>
  </si>
  <si>
    <t>TotalTransportationCostPerSubAssembly</t>
  </si>
  <si>
    <t>TotalTransportationCostPerAssembly</t>
  </si>
  <si>
    <t>ICCDescription</t>
  </si>
  <si>
    <t>ICCPercent</t>
  </si>
  <si>
    <t>ICCCostApplicability</t>
  </si>
  <si>
    <t>ICCCost</t>
  </si>
  <si>
    <t>ICCCalculationOnNetWeight</t>
  </si>
  <si>
    <t>OverHeadAndProfitOnIcc</t>
  </si>
  <si>
    <t>IncludeSurfaceTreatmentInCCForOverheadAndProfit</t>
  </si>
  <si>
    <t>IncludeSurfaceTreatmentInCCForForRejection</t>
  </si>
  <si>
    <t>RejectionDescription</t>
  </si>
  <si>
    <t>RejectionPercent</t>
  </si>
  <si>
    <t>RejectionCostApplicability</t>
  </si>
  <si>
    <t>RejectionCost</t>
  </si>
  <si>
    <t>RejectionFixed</t>
  </si>
  <si>
    <t>RejectionRecoveryDescription</t>
  </si>
  <si>
    <t>RejectionRecoveryPercent</t>
  </si>
  <si>
    <t>EffectiveRecoveryPercent</t>
  </si>
  <si>
    <t>RecoveryCostApplicability</t>
  </si>
  <si>
    <t>RejectionRecoveryCost</t>
  </si>
  <si>
    <t>OverheadModelType</t>
  </si>
  <si>
    <t>OverheadDescription</t>
  </si>
  <si>
    <t>OverheadPercent</t>
  </si>
  <si>
    <t>OverheadCostApplicability</t>
  </si>
  <si>
    <t>OverheadCost</t>
  </si>
  <si>
    <t>ProfitModelType</t>
  </si>
  <si>
    <t>ProfitDescription</t>
  </si>
  <si>
    <t>ProfitPercent</t>
  </si>
  <si>
    <t>ProfitCostApplicability</t>
  </si>
  <si>
    <t>ProfitCost</t>
  </si>
  <si>
    <t>ToolManitenanceDescription</t>
  </si>
  <si>
    <t>ToolManitenancePercent</t>
  </si>
  <si>
    <t>ToolManitenanceApplicability</t>
  </si>
  <si>
    <t>ToolMaintenanceCost</t>
  </si>
  <si>
    <t>ToolAmortisationCost</t>
  </si>
  <si>
    <t>PackagingCost</t>
  </si>
  <si>
    <t>TransportationCost</t>
  </si>
  <si>
    <t>OtherCostDescription</t>
  </si>
  <si>
    <t>OtherCostIfAny</t>
  </si>
  <si>
    <t>OtherPermiumCostIfAny</t>
  </si>
  <si>
    <t>DiscountDescription</t>
  </si>
  <si>
    <t>SpecialDiscountIfAny</t>
  </si>
  <si>
    <t>MasterBatchRMName</t>
  </si>
  <si>
    <t>MasterBatchRMPrice</t>
  </si>
  <si>
    <t>MasterBatchPercentage</t>
  </si>
  <si>
    <t>MasterBatchTotal</t>
  </si>
  <si>
    <t>RMandMBRate</t>
  </si>
  <si>
    <t>MachineType</t>
  </si>
  <si>
    <t>NoOfCavity</t>
  </si>
  <si>
    <t>CycleTime</t>
  </si>
  <si>
    <t>Efficiency</t>
  </si>
  <si>
    <t>ProductionPerHour</t>
  </si>
  <si>
    <t>FinalComponentRate</t>
  </si>
  <si>
    <t>EffectiveDate</t>
  </si>
  <si>
    <t>Remark</t>
  </si>
  <si>
    <t>VBC</t>
  </si>
  <si>
    <t>HP</t>
  </si>
  <si>
    <t>Component</t>
  </si>
  <si>
    <t>K150420</t>
  </si>
  <si>
    <t>CASE THROTTLE UPPER</t>
  </si>
  <si>
    <t>Plastic</t>
  </si>
  <si>
    <t>TUFNYL SGF 30 BLACK NON UV</t>
  </si>
  <si>
    <t>NYLON</t>
  </si>
  <si>
    <t>Granules</t>
  </si>
  <si>
    <t>NYLON 6 30% GF BLACK NON UV</t>
  </si>
  <si>
    <t>Kilogram</t>
  </si>
  <si>
    <t>NATIONAL PLASTIC TECHNOLOGIES LIMIT</t>
  </si>
  <si>
    <t>Hours</t>
  </si>
  <si>
    <t>RM + CC</t>
  </si>
  <si>
    <t>High volume</t>
  </si>
  <si>
    <t>Fixed</t>
  </si>
  <si>
    <t>K2180160</t>
  </si>
  <si>
    <t>FAN, ENGINE COOLING</t>
  </si>
  <si>
    <t>XPPH-5005 BLACK UV</t>
  </si>
  <si>
    <t>PP</t>
  </si>
  <si>
    <t>PP 30% GF BLACK UV</t>
  </si>
  <si>
    <t>Percentage</t>
  </si>
  <si>
    <t>BOP</t>
  </si>
  <si>
    <t>K2180160_1</t>
  </si>
  <si>
    <t>IS 513D</t>
  </si>
  <si>
    <t>Number</t>
  </si>
  <si>
    <t>KA080020</t>
  </si>
  <si>
    <t>HOLDER FILTER</t>
  </si>
  <si>
    <t>TUFNYL SGF 30 BLACK</t>
  </si>
  <si>
    <t>NYLON 6 30%GF BLACK NON UV</t>
  </si>
  <si>
    <t>K2100290</t>
  </si>
  <si>
    <t>DUST SEAL UPPER</t>
  </si>
  <si>
    <t>DESMOPAN 392LS NATURAL</t>
  </si>
  <si>
    <t>PU</t>
  </si>
  <si>
    <t>POLY URETHANE NATURAL</t>
  </si>
  <si>
    <t>R4150240</t>
  </si>
  <si>
    <t>GRIP COMP THROTTLE</t>
  </si>
  <si>
    <t>KP 54 BLACK</t>
  </si>
  <si>
    <t>PVC</t>
  </si>
  <si>
    <t>PVC BLACK (50 HARDNESS BLACK)</t>
  </si>
  <si>
    <t>R4150240_1</t>
  </si>
  <si>
    <t>K6111290</t>
  </si>
  <si>
    <t>SPACER COMP</t>
  </si>
  <si>
    <t>APPCOM  HC 5001 BK / HC 4001 BK</t>
  </si>
  <si>
    <t>PP UNFILLED BLACK NON UV</t>
  </si>
  <si>
    <t>K6111290_1</t>
  </si>
  <si>
    <t>IIC10S25</t>
  </si>
  <si>
    <t>HOS</t>
  </si>
  <si>
    <t>K4221620</t>
  </si>
  <si>
    <t>COVER UTILITY BOX LIGHT</t>
  </si>
  <si>
    <t>APPCOM HC 1020  BK</t>
  </si>
  <si>
    <t>PP 20% TF BLACK NON UV</t>
  </si>
  <si>
    <t>Low Volume</t>
  </si>
  <si>
    <t>K6150820</t>
  </si>
  <si>
    <t>GRIP L</t>
  </si>
  <si>
    <t>K6150830</t>
  </si>
  <si>
    <t>GRIP COMP THROTTLE  BSVI</t>
  </si>
  <si>
    <t>K6150830_1</t>
  </si>
  <si>
    <t>KL140250</t>
  </si>
  <si>
    <t>GUIDE HOSE</t>
  </si>
  <si>
    <t>TUFNYL SGF 15 BLACK</t>
  </si>
  <si>
    <t>NYLON 6 15%GF BLACK NON UV</t>
  </si>
  <si>
    <t>KL140250_1</t>
  </si>
  <si>
    <t>KL220550</t>
  </si>
  <si>
    <t>PANEL REAR BOTTOM</t>
  </si>
  <si>
    <t>APPCOM  HC 5000 BK UV</t>
  </si>
  <si>
    <t>PP UNFILLED BLACK UV</t>
  </si>
  <si>
    <t>KL220550_1</t>
  </si>
  <si>
    <t>KL220579</t>
  </si>
  <si>
    <t>PANEL FRONT TOP</t>
  </si>
  <si>
    <t>ABSOLAC DP 29 M / GA-501R-2</t>
  </si>
  <si>
    <t>ABS</t>
  </si>
  <si>
    <t>ABS NON UV</t>
  </si>
  <si>
    <t>KL220579_1</t>
  </si>
  <si>
    <t>K4220920</t>
  </si>
  <si>
    <t>BRKT LICENCE PLATE</t>
  </si>
  <si>
    <t>APPCOM GF 1510 BK UV</t>
  </si>
  <si>
    <t>PP 10% GF UV</t>
  </si>
  <si>
    <t>PREMIER PLASMOTEC PRIVATE LIMITED</t>
  </si>
  <si>
    <t>K4220920_1</t>
  </si>
  <si>
    <t>Adjustment Cost</t>
  </si>
  <si>
    <t>K6225670</t>
  </si>
  <si>
    <t>FENDER REAR SUB-ASSY</t>
  </si>
  <si>
    <t>APPCOM HC 1020  BK UV</t>
  </si>
  <si>
    <t>PP 20% TF BLACK UV</t>
  </si>
  <si>
    <t>SUNDARAM AUTO COMPONENTS LTD</t>
  </si>
  <si>
    <t>Hexagonal Nut M5</t>
  </si>
  <si>
    <t>PUNCHED WASHER 5.5x12x1.0</t>
  </si>
  <si>
    <t>M7160120</t>
  </si>
  <si>
    <t>Reflex reflector assy</t>
  </si>
  <si>
    <t>K6226580</t>
  </si>
  <si>
    <t>WINDSHIELD ASSY TINTED</t>
  </si>
  <si>
    <t>LEXAN 123R</t>
  </si>
  <si>
    <t>PC</t>
  </si>
  <si>
    <t>PC TRANSLUCENT GREY</t>
  </si>
  <si>
    <t>K6226580_1</t>
  </si>
  <si>
    <t>K6225160</t>
  </si>
  <si>
    <t>GROMMET HEAD LAMP</t>
  </si>
  <si>
    <t>K6226580_2</t>
  </si>
  <si>
    <t>Jupiter Windshield LOGO</t>
  </si>
  <si>
    <t>K6226900</t>
  </si>
  <si>
    <t>BAG HOOK</t>
  </si>
  <si>
    <t>TUFNYL SB15H1</t>
  </si>
  <si>
    <t>NYLON 6 15%GF BLACK UV</t>
  </si>
  <si>
    <t>KA220500_1</t>
  </si>
  <si>
    <t>PIN</t>
  </si>
  <si>
    <t>KA220870</t>
  </si>
  <si>
    <t>Retainer Hinge</t>
  </si>
  <si>
    <t>KA040180</t>
  </si>
  <si>
    <t>INSULATOR PAD</t>
  </si>
  <si>
    <t>TIPCOLITE IN3592</t>
  </si>
  <si>
    <t>PF</t>
  </si>
  <si>
    <t>PF GF MF BLACK</t>
  </si>
  <si>
    <t>KA070010</t>
  </si>
  <si>
    <t>COVER FAN CVT</t>
  </si>
  <si>
    <t>APPCOM G 31 CC TS BK</t>
  </si>
  <si>
    <t>PP 30% GF BLACK NON UV</t>
  </si>
  <si>
    <t>MYSR</t>
  </si>
  <si>
    <t>KA180100</t>
  </si>
  <si>
    <t>HOUSING FAN</t>
  </si>
  <si>
    <t>KA180100_1</t>
  </si>
  <si>
    <t>APPCOM G 31 CC TS BK UV</t>
  </si>
  <si>
    <t>KA180130</t>
  </si>
  <si>
    <t>DEFLECTOR</t>
  </si>
  <si>
    <t>KA180130_1</t>
  </si>
  <si>
    <t>KA220690</t>
  </si>
  <si>
    <t>FENDER FRONT RR SUB ASSY</t>
  </si>
  <si>
    <t>KA220690_1</t>
  </si>
  <si>
    <t>KH010080</t>
  </si>
  <si>
    <t>GUIDE CAMCHAIN</t>
  </si>
  <si>
    <t>STANYL TW341</t>
  </si>
  <si>
    <t>NYLON 46</t>
  </si>
  <si>
    <t>KH010090</t>
  </si>
  <si>
    <t>TENSIONER CAMCHAIN</t>
  </si>
  <si>
    <t>KL120310</t>
  </si>
  <si>
    <t>BATTERY HOLDER BOT COMP</t>
  </si>
  <si>
    <t>KL120310_1</t>
  </si>
  <si>
    <t>APPCOM GF 1510 BK </t>
  </si>
  <si>
    <t>PP 10% GF NON UV</t>
  </si>
  <si>
    <t>N9123290_1</t>
  </si>
  <si>
    <t>NUT INSERT M6x10</t>
  </si>
  <si>
    <t>KL120480</t>
  </si>
  <si>
    <t>CLAMP BATTERY</t>
  </si>
  <si>
    <t>KL120480_1</t>
  </si>
  <si>
    <t>KL180220</t>
  </si>
  <si>
    <t>COVER FAN COWL RH</t>
  </si>
  <si>
    <t>KL180220_1</t>
  </si>
  <si>
    <t>THERMOFIL HP F211X99 BLACK</t>
  </si>
  <si>
    <t>PP 10% MEDIUM LENGTH GLASS FIBRE</t>
  </si>
  <si>
    <t>KL220529</t>
  </si>
  <si>
    <t>SIDE TRIM FLOOR L</t>
  </si>
  <si>
    <t>KL220529_1</t>
  </si>
  <si>
    <t>KL220580</t>
  </si>
  <si>
    <t>FLOOR BOARD</t>
  </si>
  <si>
    <t>KL220599</t>
  </si>
  <si>
    <t>SIDE TRIM R</t>
  </si>
  <si>
    <t>KL220599_1</t>
  </si>
  <si>
    <t>KL220619</t>
  </si>
  <si>
    <t>HOUSING HEADLAMP FRONT</t>
  </si>
  <si>
    <t>KL220619_1</t>
  </si>
  <si>
    <t>KL220649</t>
  </si>
  <si>
    <t>HOUSING HEADLAMP REAR</t>
  </si>
  <si>
    <t>M5 X 0.8 Screw</t>
  </si>
  <si>
    <t>KL220649_1</t>
  </si>
  <si>
    <t>KL220650</t>
  </si>
  <si>
    <t>VISOR HEADLAMP</t>
  </si>
  <si>
    <t>LEXAN 123R TRANSLUCENT BROWN</t>
  </si>
  <si>
    <t>PC TRANSLUCENT BROWN</t>
  </si>
  <si>
    <t>KL220709</t>
  </si>
  <si>
    <t>TAIL COVER CENTER</t>
  </si>
  <si>
    <t>KL220709_1</t>
  </si>
  <si>
    <t>KL220719</t>
  </si>
  <si>
    <t>COV BOTTOM TAIL CTR</t>
  </si>
  <si>
    <t>KL220740</t>
  </si>
  <si>
    <t>PANEL FR BOT</t>
  </si>
  <si>
    <t>KL220819</t>
  </si>
  <si>
    <t>PANEL REAR TOP</t>
  </si>
  <si>
    <t>KL220820</t>
  </si>
  <si>
    <t>GLOVE BOX</t>
  </si>
  <si>
    <t>KL221520</t>
  </si>
  <si>
    <t xml:space="preserve">CAP GLOVE BOX  </t>
  </si>
  <si>
    <t>KL220840</t>
  </si>
  <si>
    <t>COVER BOT FLOOR</t>
  </si>
  <si>
    <t>KL220890</t>
  </si>
  <si>
    <t>UTILITY BOX SUB ASSY</t>
  </si>
  <si>
    <t>R1130100</t>
  </si>
  <si>
    <t>HINGE COMP., SEAT</t>
  </si>
  <si>
    <t>R1130110</t>
  </si>
  <si>
    <t>HEX SCREW M6, SPL</t>
  </si>
  <si>
    <t>KL221330</t>
  </si>
  <si>
    <t>COVER DIAGNOSTIC</t>
  </si>
  <si>
    <t>KL220940</t>
  </si>
  <si>
    <t>SIDE TRIM FLOOR FR LH</t>
  </si>
  <si>
    <t>KL220950</t>
  </si>
  <si>
    <t>SIDE TRIM FLOOR FR RH</t>
  </si>
  <si>
    <t>KL221010</t>
  </si>
  <si>
    <t>BRACKET TAIL LAMP</t>
  </si>
  <si>
    <t>KL221010_1</t>
  </si>
  <si>
    <t>KL221020</t>
  </si>
  <si>
    <t>CAP, SIDE TRIM FLOOR LH</t>
  </si>
  <si>
    <t>KL221080</t>
  </si>
  <si>
    <t>BRKT PANEL FRONT CENTER</t>
  </si>
  <si>
    <t>TUFNYL SXXIC BLACK</t>
  </si>
  <si>
    <t>NYLON 6 UNFILLED BLACK NON UV</t>
  </si>
  <si>
    <t>KL221080_1</t>
  </si>
  <si>
    <t>KL221200</t>
  </si>
  <si>
    <t>COVER FR ASSY</t>
  </si>
  <si>
    <t>KA220710</t>
  </si>
  <si>
    <t>Bag Hook Assy RR</t>
  </si>
  <si>
    <t>KA220710_3</t>
  </si>
  <si>
    <t>BAG HOOK PIN</t>
  </si>
  <si>
    <t>KA220710_4</t>
  </si>
  <si>
    <t>Return Spring</t>
  </si>
  <si>
    <t xml:space="preserve">E TYPE CIRCLIP DIA 5 X 0.7 </t>
  </si>
  <si>
    <t>KL221200_1</t>
  </si>
  <si>
    <t xml:space="preserve">Return Spring </t>
  </si>
  <si>
    <t>E TYPE CICLIP DIA</t>
  </si>
  <si>
    <t xml:space="preserve"> KA220710_1</t>
  </si>
  <si>
    <t xml:space="preserve">BAG HOOK TOP </t>
  </si>
  <si>
    <t>KA220710-2</t>
  </si>
  <si>
    <t>BAG HOOK BOTTOM</t>
  </si>
  <si>
    <t>KA220710-5</t>
  </si>
  <si>
    <t>BAG HOOK GUIDE</t>
  </si>
  <si>
    <t>KL221210</t>
  </si>
  <si>
    <t>LID FUEL TANK</t>
  </si>
  <si>
    <t>KL221460</t>
  </si>
  <si>
    <t>COVER FRONT L DRUM</t>
  </si>
  <si>
    <t>APPCOM HC 5000 SILVER 003 UV</t>
  </si>
  <si>
    <t>PP UNFILLED SILVER UV</t>
  </si>
  <si>
    <t>KL221460_1</t>
  </si>
  <si>
    <t>KL221470</t>
  </si>
  <si>
    <t>COVER FRONT R DRUM</t>
  </si>
  <si>
    <t>KL221470_1</t>
  </si>
  <si>
    <t>KL221500</t>
  </si>
  <si>
    <t>KL221500_1</t>
  </si>
  <si>
    <t>KL221540</t>
  </si>
  <si>
    <t>COVER TOP L DRUM</t>
  </si>
  <si>
    <t>KL221540_1</t>
  </si>
  <si>
    <t>KL221550</t>
  </si>
  <si>
    <t>COVER TOP R DRUM</t>
  </si>
  <si>
    <t>KL221550_1</t>
  </si>
  <si>
    <t>KL221560</t>
  </si>
  <si>
    <t>COVER L DRUM</t>
  </si>
  <si>
    <t>KL221560_1</t>
  </si>
  <si>
    <t>KL221570</t>
  </si>
  <si>
    <t>COVER R DRUM</t>
  </si>
  <si>
    <t>KL221570_1</t>
  </si>
  <si>
    <t>KL221590</t>
  </si>
  <si>
    <t>DEFLECTOR ASSY</t>
  </si>
  <si>
    <t>KL221590_1</t>
  </si>
  <si>
    <t>KL221739</t>
  </si>
  <si>
    <t>HOUSING HEADLAMP REAR PLUS</t>
  </si>
  <si>
    <t>KL221739_1</t>
  </si>
  <si>
    <t>KL221750</t>
  </si>
  <si>
    <t>COVER SPEEDOMETER</t>
  </si>
  <si>
    <t>LUPOS SG5009</t>
  </si>
  <si>
    <t>ASA</t>
  </si>
  <si>
    <t>ASA + PMMA</t>
  </si>
  <si>
    <t>KL221750_1</t>
  </si>
  <si>
    <t>KL221810</t>
  </si>
  <si>
    <t>COVER BOTTOM</t>
  </si>
  <si>
    <t>KL221810_1</t>
  </si>
  <si>
    <t>K2030370</t>
  </si>
  <si>
    <t>COVER VARIATOR Plug</t>
  </si>
  <si>
    <t>AURO PLASCOM</t>
  </si>
  <si>
    <t>Low volume</t>
  </si>
  <si>
    <t>K3082010</t>
  </si>
  <si>
    <t>GAUGE OIL LEVEL</t>
  </si>
  <si>
    <t>K3082010_1</t>
  </si>
  <si>
    <t>AURO PLASCOM ENGINEERS LLP</t>
  </si>
  <si>
    <t>KarnatakaNATAKA PLASCOM ENGINEERS PVT LTD</t>
  </si>
  <si>
    <t>K6223950</t>
  </si>
  <si>
    <t>MUDGUARD REAR</t>
  </si>
  <si>
    <t>K6223950_1</t>
  </si>
  <si>
    <t>SVI</t>
  </si>
  <si>
    <t>N9221070</t>
  </si>
  <si>
    <t>GRIP LH -RTR</t>
  </si>
  <si>
    <t>KE120560</t>
  </si>
  <si>
    <t>PILLION FOOT PEG LH</t>
  </si>
  <si>
    <t>SRINIVAS ELASTOMERS INDIA</t>
  </si>
  <si>
    <t>KE120570</t>
  </si>
  <si>
    <t>PILLION FOOT PEG RH</t>
  </si>
  <si>
    <t>KL120550</t>
  </si>
  <si>
    <t>COVER SEAT LATCH</t>
  </si>
  <si>
    <t>N9123290-1</t>
  </si>
  <si>
    <t>Nut Insert M6 X 10</t>
  </si>
  <si>
    <t>R3150120</t>
  </si>
  <si>
    <t>CASE THROTTLE LOWER</t>
  </si>
  <si>
    <t>P1200140</t>
  </si>
  <si>
    <t>Punched Washer A5.5</t>
  </si>
  <si>
    <t>K3200830</t>
  </si>
  <si>
    <t>Retainer Clip M5</t>
  </si>
  <si>
    <t>K2070170</t>
  </si>
  <si>
    <t>XPP H5005 UV BLACK (PP 15)</t>
  </si>
  <si>
    <t>K2120580</t>
  </si>
  <si>
    <t>BATTERY BOX TOP</t>
  </si>
  <si>
    <t>K2120750</t>
  </si>
  <si>
    <t>BATTERY HOLDER BOT</t>
  </si>
  <si>
    <t>K2120750_1</t>
  </si>
  <si>
    <t>K2121420</t>
  </si>
  <si>
    <t>CLAMP ECU MTG FR</t>
  </si>
  <si>
    <t>K2140270</t>
  </si>
  <si>
    <t>K2140400</t>
  </si>
  <si>
    <t>GUIDE HOSE 1</t>
  </si>
  <si>
    <t>K2150290</t>
  </si>
  <si>
    <t>DAMPER HANDLE BAR DISC</t>
  </si>
  <si>
    <t>APPCOM HC 1020 SILVER 002 UV</t>
  </si>
  <si>
    <t>PP 20% TF SILVER UV</t>
  </si>
  <si>
    <t>K2180180</t>
  </si>
  <si>
    <t>MUDFLAP</t>
  </si>
  <si>
    <t>PS 70 BLACK UV</t>
  </si>
  <si>
    <t>PVC BLACK (70 HARDNESS BLACK UV)</t>
  </si>
  <si>
    <t>K2220310</t>
  </si>
  <si>
    <t>COVER HANDLE FR BOT</t>
  </si>
  <si>
    <t>K2220730</t>
  </si>
  <si>
    <t>DEFLECTOR FUEL TANK</t>
  </si>
  <si>
    <t>RELENE 16MA400 BLACK</t>
  </si>
  <si>
    <t>PE</t>
  </si>
  <si>
    <t>LDPE Black</t>
  </si>
  <si>
    <t>K2220800</t>
  </si>
  <si>
    <t>CAP COVER HANDLE REAR L</t>
  </si>
  <si>
    <t>K2220810</t>
  </si>
  <si>
    <t>CAP COVER HANDLE REAR R</t>
  </si>
  <si>
    <t>K2220950</t>
  </si>
  <si>
    <t>SIDE TRIM FLOOR LH</t>
  </si>
  <si>
    <t>K2220960</t>
  </si>
  <si>
    <t>SIDE TRIM FLOOR RH</t>
  </si>
  <si>
    <t>K2221010</t>
  </si>
  <si>
    <t>FENDER REAR ASSY</t>
  </si>
  <si>
    <t>K2221010_1</t>
  </si>
  <si>
    <t>K4140260</t>
  </si>
  <si>
    <t>HOSE GUIDE</t>
  </si>
  <si>
    <t>K6081500</t>
  </si>
  <si>
    <t>GAUGE  OIL LEVEL</t>
  </si>
  <si>
    <t>K6123050</t>
  </si>
  <si>
    <t>COVER CONTROL CABLE</t>
  </si>
  <si>
    <t>K6123930</t>
  </si>
  <si>
    <t>K6123930_1</t>
  </si>
  <si>
    <t>K6123940</t>
  </si>
  <si>
    <t>K6140710</t>
  </si>
  <si>
    <t>K6220130</t>
  </si>
  <si>
    <t>MUDGUARD REAR - WEGO</t>
  </si>
  <si>
    <t>K6220130_1</t>
  </si>
  <si>
    <t>K6223350</t>
  </si>
  <si>
    <t>COVER</t>
  </si>
  <si>
    <t>K6227050</t>
  </si>
  <si>
    <t>DASHBOARD</t>
  </si>
  <si>
    <t>K6227060</t>
  </si>
  <si>
    <t>LID DASHBOARD</t>
  </si>
  <si>
    <t>KE110540</t>
  </si>
  <si>
    <t>BRKT HECU HOLDER EV</t>
  </si>
  <si>
    <t>KE121100</t>
  </si>
  <si>
    <t>BRACKET CHARGER MTG RH</t>
  </si>
  <si>
    <t>KE121100_1</t>
  </si>
  <si>
    <t>KE121290</t>
  </si>
  <si>
    <t>BRACKET HARGER MTG LH</t>
  </si>
  <si>
    <t>KE121290_1</t>
  </si>
  <si>
    <t>KE121880</t>
  </si>
  <si>
    <t>BATTERY HOLDER TOP</t>
  </si>
  <si>
    <t>KE121880_1</t>
  </si>
  <si>
    <t>KE121900</t>
  </si>
  <si>
    <t>CLAMP BATTERY REAR</t>
  </si>
  <si>
    <t>KE121900_1</t>
  </si>
  <si>
    <t>KE150540</t>
  </si>
  <si>
    <t>KE220010</t>
  </si>
  <si>
    <t>FENDER REAR</t>
  </si>
  <si>
    <t>KE220139</t>
  </si>
  <si>
    <t>PANEL FRONT</t>
  </si>
  <si>
    <t>KE220149</t>
  </si>
  <si>
    <t>KE220360</t>
  </si>
  <si>
    <t>FENDER FRONT REAR</t>
  </si>
  <si>
    <t>KE220620</t>
  </si>
  <si>
    <t>STAY HEADLAMP</t>
  </si>
  <si>
    <t>KE220620_1</t>
  </si>
  <si>
    <t>KE220770</t>
  </si>
  <si>
    <t>KE220770_1</t>
  </si>
  <si>
    <t>KE221380</t>
  </si>
  <si>
    <t>KE221380_1</t>
  </si>
  <si>
    <t>KE221449</t>
  </si>
  <si>
    <t>BRKT LID PANEL LH</t>
  </si>
  <si>
    <t>KE221449_1</t>
  </si>
  <si>
    <t>KE221459</t>
  </si>
  <si>
    <t>BRKT LID PANEL RH</t>
  </si>
  <si>
    <t>KE221459_1</t>
  </si>
  <si>
    <t>KE221590</t>
  </si>
  <si>
    <t>WHEEL HUGGER 2</t>
  </si>
  <si>
    <t>KE221590_1</t>
  </si>
  <si>
    <t>KE221819</t>
  </si>
  <si>
    <t>COVER HANDLE FR TOP</t>
  </si>
  <si>
    <t>KE221829</t>
  </si>
  <si>
    <t>KE222080</t>
  </si>
  <si>
    <t>COVER FRONT</t>
  </si>
  <si>
    <t>KE222210</t>
  </si>
  <si>
    <t>BRKT FLOOR BOARD MTG L</t>
  </si>
  <si>
    <t>KE222210_1</t>
  </si>
  <si>
    <t>K4220139_1</t>
  </si>
  <si>
    <t>M5 INSERT</t>
  </si>
  <si>
    <t>N9220230_2</t>
  </si>
  <si>
    <t>M6 SQUARE NUT</t>
  </si>
  <si>
    <t>KE222220</t>
  </si>
  <si>
    <t>BRKT FLOOR BOARD MTG R</t>
  </si>
  <si>
    <t>KE222220_1</t>
  </si>
  <si>
    <t>KE222240</t>
  </si>
  <si>
    <t>BRKT LEG SHIELD MTG L</t>
  </si>
  <si>
    <t>KE222240_1</t>
  </si>
  <si>
    <t>KE222250</t>
  </si>
  <si>
    <t>BRKT LEG SHIELD MTG R</t>
  </si>
  <si>
    <t>KE222250_1</t>
  </si>
  <si>
    <t>KE222899</t>
  </si>
  <si>
    <t>COVER COMP REAR L</t>
  </si>
  <si>
    <t>KE222909</t>
  </si>
  <si>
    <t>LOGO COVER</t>
  </si>
  <si>
    <t>KE222919</t>
  </si>
  <si>
    <t>LOGO COMP R</t>
  </si>
  <si>
    <t>KE223100</t>
  </si>
  <si>
    <t>BRKT REINF PANEL REAR</t>
  </si>
  <si>
    <t>KE223100_1</t>
  </si>
  <si>
    <t>KE223120</t>
  </si>
  <si>
    <t>GROMMET PANEL COMP</t>
  </si>
  <si>
    <t>AP 70 BLACK</t>
  </si>
  <si>
    <t>PVC BLACK (70 HARDNESS BLACK)</t>
  </si>
  <si>
    <t>KE223120_1</t>
  </si>
  <si>
    <t>KE223230</t>
  </si>
  <si>
    <t>BRKT PANEL FRONT</t>
  </si>
  <si>
    <t>KE223230_1</t>
  </si>
  <si>
    <t>KE223269</t>
  </si>
  <si>
    <t>WHEEL HUGGER CAP</t>
  </si>
  <si>
    <t>KE223310</t>
  </si>
  <si>
    <t>HOLDER</t>
  </si>
  <si>
    <t>KE223460</t>
  </si>
  <si>
    <t>CAP UTILITY BOX</t>
  </si>
  <si>
    <t>KE223460_1</t>
  </si>
  <si>
    <t>KE223700</t>
  </si>
  <si>
    <t>CUSHION FLOOR BOARD1</t>
  </si>
  <si>
    <t>NEOFLEX 8165-11</t>
  </si>
  <si>
    <t>TPE</t>
  </si>
  <si>
    <t>KE240020</t>
  </si>
  <si>
    <t>CELL HOLDER BOTTOM</t>
  </si>
  <si>
    <t>Bayblend FR3010</t>
  </si>
  <si>
    <t xml:space="preserve">PC + ABS </t>
  </si>
  <si>
    <t>KE240020_1</t>
  </si>
  <si>
    <t>M4*9 ENIA Insert</t>
  </si>
  <si>
    <t>KE240020_2</t>
  </si>
  <si>
    <t>M6*9 Press Insert</t>
  </si>
  <si>
    <t>KE240020_3</t>
  </si>
  <si>
    <t>KE240030</t>
  </si>
  <si>
    <t>CELL HOLDER TOP</t>
  </si>
  <si>
    <t>PC+ABS</t>
  </si>
  <si>
    <t>KE240030_1</t>
  </si>
  <si>
    <t>KL220010</t>
  </si>
  <si>
    <t>COVER HANDLE REAR</t>
  </si>
  <si>
    <t>KL220029</t>
  </si>
  <si>
    <t>COVER HANDLE FRONT  Unpainted</t>
  </si>
  <si>
    <t>KL220029_1</t>
  </si>
  <si>
    <t>KL220030</t>
  </si>
  <si>
    <t>KL220109</t>
  </si>
  <si>
    <t>FENDER FRONT CENTER Unpainted</t>
  </si>
  <si>
    <t>KL220119</t>
  </si>
  <si>
    <t>FENDER FRONT L Unpainted</t>
  </si>
  <si>
    <t>KL220129</t>
  </si>
  <si>
    <t>FENDER FRONT R Unpainted</t>
  </si>
  <si>
    <t>KL220170</t>
  </si>
  <si>
    <t>KL220310</t>
  </si>
  <si>
    <t>COVER TAIL LAMP</t>
  </si>
  <si>
    <t>KL220460</t>
  </si>
  <si>
    <t>KL220470</t>
  </si>
  <si>
    <t>KL220470_1</t>
  </si>
  <si>
    <t>M7101170</t>
  </si>
  <si>
    <t>DUST SEAL STEERING UPPER</t>
  </si>
  <si>
    <t>N2120930</t>
  </si>
  <si>
    <t>N4110300</t>
  </si>
  <si>
    <t>SPACER COMP NP.090</t>
  </si>
  <si>
    <t>N4110300_1</t>
  </si>
  <si>
    <t>N6030380</t>
  </si>
  <si>
    <t>COVER CLUTCH COVER FRONT</t>
  </si>
  <si>
    <t>N6030380_2</t>
  </si>
  <si>
    <t>N6030350_1</t>
  </si>
  <si>
    <t>TVS Letters</t>
  </si>
  <si>
    <t>COVER CLUTCH COVER FRONT POLYPROPLN</t>
  </si>
  <si>
    <t>PLASMOTEC AUTOMOTIVE PRIVATE LIMITE</t>
  </si>
  <si>
    <t>N6030380_1</t>
  </si>
  <si>
    <t>TVS_Log</t>
  </si>
  <si>
    <t>N6080670</t>
  </si>
  <si>
    <t>COVER ENGINE SPROCKET</t>
  </si>
  <si>
    <t>N6080670_1</t>
  </si>
  <si>
    <t>N6090750</t>
  </si>
  <si>
    <t>CHAIN CASE</t>
  </si>
  <si>
    <t>N6090750_1</t>
  </si>
  <si>
    <t>N6091100</t>
  </si>
  <si>
    <t>CHAINCASE UPPER 1</t>
  </si>
  <si>
    <t>N6091100_1</t>
  </si>
  <si>
    <t>N6091110</t>
  </si>
  <si>
    <t>CHAINCASE LOWER 1</t>
  </si>
  <si>
    <t>N6091110_1</t>
  </si>
  <si>
    <t>N6091120</t>
  </si>
  <si>
    <t>CHAINCASE UPPER</t>
  </si>
  <si>
    <t>N6091120_1</t>
  </si>
  <si>
    <t>N6091130</t>
  </si>
  <si>
    <t>CHAINCASE LOWER</t>
  </si>
  <si>
    <t>N6091130_1</t>
  </si>
  <si>
    <t>N6122350</t>
  </si>
  <si>
    <t>BATTERY HOLDER</t>
  </si>
  <si>
    <t>N6122350_1</t>
  </si>
  <si>
    <t>N6161340</t>
  </si>
  <si>
    <t>ELECTRICAL PARTS HOLDER</t>
  </si>
  <si>
    <t>N6224240</t>
  </si>
  <si>
    <t>GRILL COVER FRAME LH</t>
  </si>
  <si>
    <t>N6224250</t>
  </si>
  <si>
    <t>GRILL COVER FRAME RH</t>
  </si>
  <si>
    <t>N6224270</t>
  </si>
  <si>
    <t>COVER FRAME LOWER BOTTOM R</t>
  </si>
  <si>
    <t>N6224360</t>
  </si>
  <si>
    <t>N6224360_1</t>
  </si>
  <si>
    <t>N6224419</t>
  </si>
  <si>
    <t>N6224429</t>
  </si>
  <si>
    <t>HOUSING HEADLAMP FRONT L</t>
  </si>
  <si>
    <t>N6224429_1</t>
  </si>
  <si>
    <t>Bracket Head Lamp Front</t>
  </si>
  <si>
    <t>N6224439</t>
  </si>
  <si>
    <t>HOUSING HEADLAMP FRONT R</t>
  </si>
  <si>
    <t>N6224440</t>
  </si>
  <si>
    <t>HOUSING HEADLAMP BOTTOM</t>
  </si>
  <si>
    <t>N6224459</t>
  </si>
  <si>
    <t>LEXAN 143R-701BLACK</t>
  </si>
  <si>
    <t>PC BLACK</t>
  </si>
  <si>
    <t>N6224460</t>
  </si>
  <si>
    <t>BRKT HSG HEADLAMP</t>
  </si>
  <si>
    <t>N6224460_1</t>
  </si>
  <si>
    <t>BRKT HSG HEADLAMP- Bottom Stay Head Lamp Top</t>
  </si>
  <si>
    <t>N6224529</t>
  </si>
  <si>
    <t>ENGINE GUARD TOP</t>
  </si>
  <si>
    <t>N6224539</t>
  </si>
  <si>
    <t>ENGINE GUARD BOTTOM</t>
  </si>
  <si>
    <t>N6224990</t>
  </si>
  <si>
    <t>HOUSING HEADLAMP TOP</t>
  </si>
  <si>
    <t>N6225000</t>
  </si>
  <si>
    <t>BRKT LICENCE PLATE FRONT</t>
  </si>
  <si>
    <t>N6225000_1</t>
  </si>
  <si>
    <t>N6225140</t>
  </si>
  <si>
    <t>BRKT COVER FRAME MTG R</t>
  </si>
  <si>
    <t>N6225140_1</t>
  </si>
  <si>
    <t>N6225269</t>
  </si>
  <si>
    <t>N6226720</t>
  </si>
  <si>
    <t>HOUSING HEADLAMP REAR COMP</t>
  </si>
  <si>
    <t>N6226720_1</t>
  </si>
  <si>
    <t>N6226730</t>
  </si>
  <si>
    <t>HOUSING HEADLAMP TOP 1</t>
  </si>
  <si>
    <t>N6226730_1</t>
  </si>
  <si>
    <t>N6226980</t>
  </si>
  <si>
    <t>COVER FRAME ASSY LH</t>
  </si>
  <si>
    <t>N6226980_1</t>
  </si>
  <si>
    <t>N6224229_2</t>
  </si>
  <si>
    <t>Cover Air filter</t>
  </si>
  <si>
    <t>NA060210</t>
  </si>
  <si>
    <t>ECU UNIT HOLDER</t>
  </si>
  <si>
    <t>ND080030</t>
  </si>
  <si>
    <t>ND080030_1</t>
  </si>
  <si>
    <t>ND120860</t>
  </si>
  <si>
    <t>CLAMP BATTERY BSVI</t>
  </si>
  <si>
    <t>MI3530 NATURAL</t>
  </si>
  <si>
    <t>PP UNFILLED NATURAL NON UV</t>
  </si>
  <si>
    <t>ND120960</t>
  </si>
  <si>
    <t>BRACKET MOUNTING DEFLECTOR</t>
  </si>
  <si>
    <t>ND120970</t>
  </si>
  <si>
    <t>ND120980</t>
  </si>
  <si>
    <t>BRKT ENGINE COVER</t>
  </si>
  <si>
    <t>ND121010</t>
  </si>
  <si>
    <t>ND220099</t>
  </si>
  <si>
    <t>ND220099_1</t>
  </si>
  <si>
    <t>ND220120</t>
  </si>
  <si>
    <t>COVER FRAME LOWER L</t>
  </si>
  <si>
    <t>ND220149</t>
  </si>
  <si>
    <t>TAIL COVER L</t>
  </si>
  <si>
    <t>ND220159</t>
  </si>
  <si>
    <t>TAIL COVER R</t>
  </si>
  <si>
    <t>ND220169</t>
  </si>
  <si>
    <t>ND220570</t>
  </si>
  <si>
    <t>BODY FRONT FENDER RR</t>
  </si>
  <si>
    <t>ND220589</t>
  </si>
  <si>
    <t>FENDER FRONT</t>
  </si>
  <si>
    <t>ND220760</t>
  </si>
  <si>
    <t>LOGO COV FRAME L</t>
  </si>
  <si>
    <t>ND220919</t>
  </si>
  <si>
    <t>COVER FRAME UPPER L</t>
  </si>
  <si>
    <t>ND220929</t>
  </si>
  <si>
    <t>COVER FRAME UPPER R</t>
  </si>
  <si>
    <t>ND222700</t>
  </si>
  <si>
    <t>COVER FRAME ASSY L</t>
  </si>
  <si>
    <t>ND222700_1</t>
  </si>
  <si>
    <t>ND222710</t>
  </si>
  <si>
    <t>COVER FRAME ASSY R</t>
  </si>
  <si>
    <t>ND222710_1</t>
  </si>
  <si>
    <t>ND222850</t>
  </si>
  <si>
    <t>3D LOGO FUEL TANK LH</t>
  </si>
  <si>
    <t>ND222850_1</t>
  </si>
  <si>
    <t>ND222860</t>
  </si>
  <si>
    <t>3D LOGO FUEL TANK RH</t>
  </si>
  <si>
    <t>ND222860_1</t>
  </si>
  <si>
    <t>NF220140</t>
  </si>
  <si>
    <t>BRKT COVER FRAME MTG L</t>
  </si>
  <si>
    <t>P6150320</t>
  </si>
  <si>
    <t>GRIP COMP THROTTLE  ASSY</t>
  </si>
  <si>
    <t>P6150350</t>
  </si>
  <si>
    <t xml:space="preserve">TUBE THROTTLE </t>
  </si>
  <si>
    <t>P6170090</t>
  </si>
  <si>
    <t>CABLE CLAMP</t>
  </si>
  <si>
    <t>P6220200</t>
  </si>
  <si>
    <t>COVER FUEL TANK</t>
  </si>
  <si>
    <t>P6221940</t>
  </si>
  <si>
    <t>Cover Fuel Tank Beige</t>
  </si>
  <si>
    <t>P6222250</t>
  </si>
  <si>
    <t>Cover Utility Box Beige</t>
  </si>
  <si>
    <t>P6222260</t>
  </si>
  <si>
    <t>Lid Tool Box Beige</t>
  </si>
  <si>
    <t>P6222290</t>
  </si>
  <si>
    <t>P6222400</t>
  </si>
  <si>
    <t>FLOOR BOARD BSVI</t>
  </si>
  <si>
    <t>APPCOM MF 3200 BEIGE UV</t>
  </si>
  <si>
    <t>PP UNFILLED BIEGE UV</t>
  </si>
  <si>
    <t>P7120290</t>
  </si>
  <si>
    <t>CABLE GUIDE LH</t>
  </si>
  <si>
    <t>P7160550</t>
  </si>
  <si>
    <t>ECU HOLDER</t>
  </si>
  <si>
    <t>P7180070</t>
  </si>
  <si>
    <t>P7180070_1</t>
  </si>
  <si>
    <t>P7220060</t>
  </si>
  <si>
    <t>LID TOOL BOX</t>
  </si>
  <si>
    <t>P7220080</t>
  </si>
  <si>
    <t>COVER UTILITY BOX</t>
  </si>
  <si>
    <t>P7220160</t>
  </si>
  <si>
    <t>ADAPTOR</t>
  </si>
  <si>
    <t>P7220170</t>
  </si>
  <si>
    <t>P7221640</t>
  </si>
  <si>
    <t>COVER TOOL BOX CTR RR</t>
  </si>
  <si>
    <t>P7221640_1</t>
  </si>
  <si>
    <t>P7221650</t>
  </si>
  <si>
    <t>P7221940</t>
  </si>
  <si>
    <t>COVER UTILITY BOX BEIGE</t>
  </si>
  <si>
    <t>P7221980</t>
  </si>
  <si>
    <t>COVER SILVER OAK</t>
  </si>
  <si>
    <t>APPCOM MF 3200 Silver Oak UV</t>
  </si>
  <si>
    <t>PP UNFILLED SILVER OAK UV</t>
  </si>
  <si>
    <t>K2040300</t>
  </si>
  <si>
    <t>K2120620</t>
  </si>
  <si>
    <t>PACKING BATTERY</t>
  </si>
  <si>
    <t>K2120620_1</t>
  </si>
  <si>
    <t>K2120970</t>
  </si>
  <si>
    <t>CLMAP ECU MTG</t>
  </si>
  <si>
    <t>K2120990</t>
  </si>
  <si>
    <t>BATTERY HOLDER BOTTOM 1</t>
  </si>
  <si>
    <t>K2120990_1</t>
  </si>
  <si>
    <t>K2121000</t>
  </si>
  <si>
    <t>K2121000_1</t>
  </si>
  <si>
    <t>K2140200</t>
  </si>
  <si>
    <t>BRKT HOSE HOLDER</t>
  </si>
  <si>
    <t>K2220410</t>
  </si>
  <si>
    <t>PANEL RR ASSY</t>
  </si>
  <si>
    <t>K200320</t>
  </si>
  <si>
    <t>CRR Pan Head Tap Scr ST 4.2x16</t>
  </si>
  <si>
    <t>K220170</t>
  </si>
  <si>
    <t>Bag Hook Assly Fr</t>
  </si>
  <si>
    <t>K2220160</t>
  </si>
  <si>
    <t>PE-1</t>
  </si>
  <si>
    <t>K2221020</t>
  </si>
  <si>
    <t>UTILITY BOX BSVI</t>
  </si>
  <si>
    <t>K2222200</t>
  </si>
  <si>
    <t>COVER TOP ISG</t>
  </si>
  <si>
    <t>K3082800</t>
  </si>
  <si>
    <t>K3120579</t>
  </si>
  <si>
    <t>PANEL FR</t>
  </si>
  <si>
    <t>K3120579_1</t>
  </si>
  <si>
    <t>K3120629</t>
  </si>
  <si>
    <t>FRONT PANEL BOTTOM PEP  UNPAINTED</t>
  </si>
  <si>
    <t>K3120819</t>
  </si>
  <si>
    <t>SIDE PANEL  BOTTOM  L</t>
  </si>
  <si>
    <t>K3120829</t>
  </si>
  <si>
    <t>SIDE PANEL BOTTOM R</t>
  </si>
  <si>
    <t>K3120969</t>
  </si>
  <si>
    <t>SIDE PANEL TOP L</t>
  </si>
  <si>
    <t>K3120979</t>
  </si>
  <si>
    <t>SIDE PANEL TOP R</t>
  </si>
  <si>
    <t>K31210600D</t>
  </si>
  <si>
    <t>SIDE PANEL BTM CNTR BLACK</t>
  </si>
  <si>
    <t>K3122659</t>
  </si>
  <si>
    <t>PILLION HANDLE UNPAINTED - PEP</t>
  </si>
  <si>
    <t>GUJLON GF22H (W)</t>
  </si>
  <si>
    <t>NYLON 6 22%GF WHITE NON UV</t>
  </si>
  <si>
    <t>K3122659_1</t>
  </si>
  <si>
    <t>K3123320</t>
  </si>
  <si>
    <t>HOUSING HEADLAMP REAR BLACK - PEP+ REF</t>
  </si>
  <si>
    <t>K3123330</t>
  </si>
  <si>
    <t>PANEL REAR OUTER BLACK PEP + REF</t>
  </si>
  <si>
    <t>K3123350</t>
  </si>
  <si>
    <t>FLOOR BOARD BLACK PEP+ REF</t>
  </si>
  <si>
    <t>K3123379</t>
  </si>
  <si>
    <t>COVER SPARK PLUG BLK UNPAINTED</t>
  </si>
  <si>
    <t>K3223629</t>
  </si>
  <si>
    <t>K3223659</t>
  </si>
  <si>
    <t>K3223659_1</t>
  </si>
  <si>
    <t>K4170060</t>
  </si>
  <si>
    <t>CABLE GUIDE FR BOT</t>
  </si>
  <si>
    <t>K4220030</t>
  </si>
  <si>
    <t>HOUSING HEADLAMP REAR - BLACK</t>
  </si>
  <si>
    <t>K4220059</t>
  </si>
  <si>
    <t>K4220059_1</t>
  </si>
  <si>
    <t>K4220139</t>
  </si>
  <si>
    <t>K4220139_2</t>
  </si>
  <si>
    <t>K4220159</t>
  </si>
  <si>
    <t>PANEL FR TOP</t>
  </si>
  <si>
    <t>K4220169</t>
  </si>
  <si>
    <t>K4220199</t>
  </si>
  <si>
    <t>K4220209</t>
  </si>
  <si>
    <t>SIDE TRIM FLOOR R</t>
  </si>
  <si>
    <t>K4220210</t>
  </si>
  <si>
    <t>FLOOR BOARD - BLACK</t>
  </si>
  <si>
    <t>K4220210_1</t>
  </si>
  <si>
    <t>K4220240</t>
  </si>
  <si>
    <t>K4220279</t>
  </si>
  <si>
    <t>SIDE PANEL L</t>
  </si>
  <si>
    <t>K4220289</t>
  </si>
  <si>
    <t>SIDE PANEL R</t>
  </si>
  <si>
    <t>K4220369</t>
  </si>
  <si>
    <t>K4220390</t>
  </si>
  <si>
    <t>GRILL SIDE TRIM L</t>
  </si>
  <si>
    <t>K4220400</t>
  </si>
  <si>
    <t>GRILL SIDE TRIM R</t>
  </si>
  <si>
    <t>K4220430</t>
  </si>
  <si>
    <t>GROMMET, DASHBOARD</t>
  </si>
  <si>
    <t>K4220430_1</t>
  </si>
  <si>
    <t>K4220440</t>
  </si>
  <si>
    <t>GLOVE BOX-ZEST</t>
  </si>
  <si>
    <t>K4220440_1</t>
  </si>
  <si>
    <t>K4220910</t>
  </si>
  <si>
    <t>APPCOM HC 1020 BK NON UV</t>
  </si>
  <si>
    <t>K4220910_1</t>
  </si>
  <si>
    <t>K4221990</t>
  </si>
  <si>
    <t>HOUSING HEADLAMP REAR -SILVER OAK</t>
  </si>
  <si>
    <t>K4222010</t>
  </si>
  <si>
    <t>FLOOR BOARD - SILVER OAK</t>
  </si>
  <si>
    <t>K4222010_1</t>
  </si>
  <si>
    <t>K4222020</t>
  </si>
  <si>
    <t>GLOVE BOX SILVER OAK-ZEST</t>
  </si>
  <si>
    <t>K4222020_1</t>
  </si>
  <si>
    <t>K4222060</t>
  </si>
  <si>
    <t>COVER FRONT SILVER OAK</t>
  </si>
  <si>
    <t>K4223070</t>
  </si>
  <si>
    <t>UTILITY BOX  ZEST BSVI</t>
  </si>
  <si>
    <t>K6220260</t>
  </si>
  <si>
    <t>COVER BOTTOM FLOOR</t>
  </si>
  <si>
    <t xml:space="preserve">APPCOM HC 5001 BK </t>
  </si>
  <si>
    <t>K6221409</t>
  </si>
  <si>
    <t>HOUSING HEADLAMP FRONT UNPAINTED</t>
  </si>
  <si>
    <t>K6221409_1</t>
  </si>
  <si>
    <t>K6221489</t>
  </si>
  <si>
    <t>PANEL FR TOP UNPAINTED</t>
  </si>
  <si>
    <t>K6221499</t>
  </si>
  <si>
    <t>PANEL FR BOT UNPAINTED</t>
  </si>
  <si>
    <t>K6221510</t>
  </si>
  <si>
    <t>FLOOR BOARD BLACK  JUPITER</t>
  </si>
  <si>
    <t>K6221510_1</t>
  </si>
  <si>
    <t>K6221549</t>
  </si>
  <si>
    <t>SIDE TRIM FLOOR L UNPAINTED</t>
  </si>
  <si>
    <t>K6221559</t>
  </si>
  <si>
    <t>SIDE TRIM FLOOR R UNPAINTED</t>
  </si>
  <si>
    <t>K6221579</t>
  </si>
  <si>
    <t>TAIL COVER CENTER UNPAINTED</t>
  </si>
  <si>
    <t>K6221810</t>
  </si>
  <si>
    <t>UTILITY BOX JUPITER</t>
  </si>
  <si>
    <t>K6221860</t>
  </si>
  <si>
    <t>FENDER REAR SUB ASSY</t>
  </si>
  <si>
    <t>APPCOM HC 5000 BK UV</t>
  </si>
  <si>
    <t>K6221860_1</t>
  </si>
  <si>
    <t>K6222260</t>
  </si>
  <si>
    <t>COVER FR ASSY JUPITER - BLACK</t>
  </si>
  <si>
    <t>K6223070</t>
  </si>
  <si>
    <t xml:space="preserve">Hook Luggage </t>
  </si>
  <si>
    <t>K6222270</t>
  </si>
  <si>
    <t>COVER FR ASSY L - BLACK</t>
  </si>
  <si>
    <t>K6222190</t>
  </si>
  <si>
    <t xml:space="preserve">COVER REAR TOP LH </t>
  </si>
  <si>
    <t>K6222280</t>
  </si>
  <si>
    <t>COVER FR ASSY R - BLACK</t>
  </si>
  <si>
    <t>K6222300</t>
  </si>
  <si>
    <t>PP 20% TF BLACK  UV</t>
  </si>
  <si>
    <t>K6224420</t>
  </si>
  <si>
    <t>UTILITY BOX CAP</t>
  </si>
  <si>
    <t>K6225980</t>
  </si>
  <si>
    <t>K6226500</t>
  </si>
  <si>
    <t>PANEL RR SUB ASSY</t>
  </si>
  <si>
    <t>K6226500_1</t>
  </si>
  <si>
    <t>K6226560</t>
  </si>
  <si>
    <t>K6227060_1</t>
  </si>
  <si>
    <t>KA220670</t>
  </si>
  <si>
    <t>KA220910</t>
  </si>
  <si>
    <t>UTILITY BOX</t>
  </si>
  <si>
    <t>KE121440</t>
  </si>
  <si>
    <t>BATTERY BOX BOTTOM</t>
  </si>
  <si>
    <t>KE121440_1</t>
  </si>
  <si>
    <t>KE121450</t>
  </si>
  <si>
    <t>KE121950</t>
  </si>
  <si>
    <t>BATTERY HOLDER BOTTOM</t>
  </si>
  <si>
    <t>KE220020</t>
  </si>
  <si>
    <t>APPCOM HC 1510 BK</t>
  </si>
  <si>
    <t>KE220030</t>
  </si>
  <si>
    <t>KE220129</t>
  </si>
  <si>
    <t>KE220129_1</t>
  </si>
  <si>
    <t>M5 INSERT-KA220069_1</t>
  </si>
  <si>
    <t>KE220129_2</t>
  </si>
  <si>
    <t>Clinch Film</t>
  </si>
  <si>
    <t>KE220160</t>
  </si>
  <si>
    <t>PP UNFILLED BLACK  UV</t>
  </si>
  <si>
    <t>KE220160_1</t>
  </si>
  <si>
    <t>KE220359</t>
  </si>
  <si>
    <t>KE220419</t>
  </si>
  <si>
    <t>COVER HANDLE FRONT</t>
  </si>
  <si>
    <t>KE220419_1</t>
  </si>
  <si>
    <t>INSERT K3220349_1</t>
  </si>
  <si>
    <t>KE220459</t>
  </si>
  <si>
    <t>CAP UTILITY BOX1</t>
  </si>
  <si>
    <t>PREMIER PLASMOTECH PRIVATE LIMITED</t>
  </si>
  <si>
    <t>KE220459_1</t>
  </si>
  <si>
    <t>KE220469</t>
  </si>
  <si>
    <t>CAP UTILITY BOX2</t>
  </si>
  <si>
    <t>KE220469_1</t>
  </si>
  <si>
    <t>KE220810</t>
  </si>
  <si>
    <t>LOGO COVER SWING ARM</t>
  </si>
  <si>
    <t>KE220849</t>
  </si>
  <si>
    <t>PILLION HANDLE  TOP</t>
  </si>
  <si>
    <t>KE220850</t>
  </si>
  <si>
    <t>COVER SWING ARM L</t>
  </si>
  <si>
    <t>KE220860</t>
  </si>
  <si>
    <t>COVER SWING ARM R</t>
  </si>
  <si>
    <t>KE221130</t>
  </si>
  <si>
    <t>APPCOM GF 1510 BK UV</t>
  </si>
  <si>
    <t>KE221130_1</t>
  </si>
  <si>
    <t>M6x10 EN1A INSERT</t>
  </si>
  <si>
    <t>KE221229</t>
  </si>
  <si>
    <t>KE221229_1</t>
  </si>
  <si>
    <t>KE221239</t>
  </si>
  <si>
    <t>KE221239_1</t>
  </si>
  <si>
    <t>KE221300</t>
  </si>
  <si>
    <t>GRILL LEG SHIELD LH</t>
  </si>
  <si>
    <t>KE221310</t>
  </si>
  <si>
    <t>GRILL LEG SHIELD RH</t>
  </si>
  <si>
    <t>KE221360</t>
  </si>
  <si>
    <t>SIDE TRIM FLOOR RR LH</t>
  </si>
  <si>
    <t>LF PP 3010 BK HS -S</t>
  </si>
  <si>
    <t>PP 30% LONG GLASS FIBRE</t>
  </si>
  <si>
    <t>KE221370</t>
  </si>
  <si>
    <t>SIDE TRIM FLOOR RR RH</t>
  </si>
  <si>
    <t>KE221480</t>
  </si>
  <si>
    <t>COVER SUB FRAME RH</t>
  </si>
  <si>
    <t>KE221589</t>
  </si>
  <si>
    <t>WHEEL HUGGER 1</t>
  </si>
  <si>
    <t>KE221589_1</t>
  </si>
  <si>
    <t xml:space="preserve">Wheel Hugger BOP </t>
  </si>
  <si>
    <t>KE221639</t>
  </si>
  <si>
    <t>NUMBER PLATE HOLDER</t>
  </si>
  <si>
    <t>KE221639_1</t>
  </si>
  <si>
    <t xml:space="preserve">M5 ×10 EN1A </t>
  </si>
  <si>
    <t>KE221680</t>
  </si>
  <si>
    <t>FLOOR MAT</t>
  </si>
  <si>
    <t>KE221860</t>
  </si>
  <si>
    <t>BRKT FENDER REAR</t>
  </si>
  <si>
    <t>KE221860_1</t>
  </si>
  <si>
    <t>KE221970</t>
  </si>
  <si>
    <t>UTILITY BOX 1</t>
  </si>
  <si>
    <t>KE222020</t>
  </si>
  <si>
    <t>LID UTILITY BOX</t>
  </si>
  <si>
    <t>KE222020_1</t>
  </si>
  <si>
    <t>M3x5 EN1A INSERT</t>
  </si>
  <si>
    <t>KE222070</t>
  </si>
  <si>
    <t>KE222070_1</t>
  </si>
  <si>
    <t>KE222140</t>
  </si>
  <si>
    <t>STAY HEADLAMP 1</t>
  </si>
  <si>
    <t>KE222140_1</t>
  </si>
  <si>
    <t>KE222590</t>
  </si>
  <si>
    <t>FLOOR MAT LH</t>
  </si>
  <si>
    <t>KE223039</t>
  </si>
  <si>
    <t>COVER HANDLE REAR EV</t>
  </si>
  <si>
    <t>KE223039_1</t>
  </si>
  <si>
    <t>KE223049</t>
  </si>
  <si>
    <t>PANEL RR</t>
  </si>
  <si>
    <t>KE223049_1</t>
  </si>
  <si>
    <t>KE223130</t>
  </si>
  <si>
    <t>KE223240</t>
  </si>
  <si>
    <t>KE240550</t>
  </si>
  <si>
    <t>CLAMP CORDSET</t>
  </si>
  <si>
    <t>KE242180</t>
  </si>
  <si>
    <t>KL220049</t>
  </si>
  <si>
    <t>PANEL FRONT Unpainted</t>
  </si>
  <si>
    <t>KL220050</t>
  </si>
  <si>
    <t>GRILL PANEL FRONT</t>
  </si>
  <si>
    <t>KL220060</t>
  </si>
  <si>
    <t>KL220060_1</t>
  </si>
  <si>
    <t>KL220079</t>
  </si>
  <si>
    <t>PANEL BOTTOM L MATTE BLACK</t>
  </si>
  <si>
    <t>KL220079_1</t>
  </si>
  <si>
    <t>KL220089</t>
  </si>
  <si>
    <t>PANEL BOTTOM R MATTE BLACK</t>
  </si>
  <si>
    <t>KL220089_1</t>
  </si>
  <si>
    <t>KL220099</t>
  </si>
  <si>
    <t>PANEL BOT CTR</t>
  </si>
  <si>
    <t>KL220139</t>
  </si>
  <si>
    <t>KL220140</t>
  </si>
  <si>
    <t>GRILL PANEL BOT L</t>
  </si>
  <si>
    <t>KL220150</t>
  </si>
  <si>
    <t>GRILL PANEL BOT R</t>
  </si>
  <si>
    <t>KL220229</t>
  </si>
  <si>
    <t>COVER FRONT UNPAINTED</t>
  </si>
  <si>
    <t>KL220239</t>
  </si>
  <si>
    <t>COVER FRONT L Unpainted</t>
  </si>
  <si>
    <t>KL220249</t>
  </si>
  <si>
    <t>COVER FRONT R Unpainted</t>
  </si>
  <si>
    <t>KL220259</t>
  </si>
  <si>
    <t>SIDE PANEL TOP L UNPAINTED</t>
  </si>
  <si>
    <t>KL220269</t>
  </si>
  <si>
    <t>SIDE PANEL TOP R UNPAINTED</t>
  </si>
  <si>
    <t>KL220279</t>
  </si>
  <si>
    <t>SIDE PANEL L Unpainted</t>
  </si>
  <si>
    <t>KL220289</t>
  </si>
  <si>
    <t>SIDE PANEL R Unpainted</t>
  </si>
  <si>
    <t>KL220329</t>
  </si>
  <si>
    <t>COVER TAIL CENTER UNPAINTED</t>
  </si>
  <si>
    <t>KL220360</t>
  </si>
  <si>
    <t>KL220380</t>
  </si>
  <si>
    <t>N6010160</t>
  </si>
  <si>
    <t>N6010170</t>
  </si>
  <si>
    <t>THERMOFIL HP F211X99</t>
  </si>
  <si>
    <t>N6040890</t>
  </si>
  <si>
    <t>COVER AIR INLET</t>
  </si>
  <si>
    <t>N6040890_1</t>
  </si>
  <si>
    <t>N6080500</t>
  </si>
  <si>
    <t>GUIDE SPRING</t>
  </si>
  <si>
    <t>PA66+30%GF</t>
  </si>
  <si>
    <t>N6080870</t>
  </si>
  <si>
    <t>STRIP DEFLECTOR</t>
  </si>
  <si>
    <t>N6140790</t>
  </si>
  <si>
    <t>INLET FUEL TANK</t>
  </si>
  <si>
    <t>N6180550</t>
  </si>
  <si>
    <t>N6222439</t>
  </si>
  <si>
    <t>FENDER FRONT FRONT</t>
  </si>
  <si>
    <t>N6222440</t>
  </si>
  <si>
    <t>N6224169</t>
  </si>
  <si>
    <t>COVER FUEL TANK OUTER LH</t>
  </si>
  <si>
    <t>N6224169_1</t>
  </si>
  <si>
    <t>N6224179</t>
  </si>
  <si>
    <t>COVER FUEL TANK OUTER RH</t>
  </si>
  <si>
    <t>N6224179_1</t>
  </si>
  <si>
    <t>N6224199</t>
  </si>
  <si>
    <t>COVER FUEL TANK INNER L</t>
  </si>
  <si>
    <t>N6224209</t>
  </si>
  <si>
    <t>COVER FUEL TANK INNER R</t>
  </si>
  <si>
    <t>N6224240_1</t>
  </si>
  <si>
    <t>N6224250_1</t>
  </si>
  <si>
    <t>N6224289</t>
  </si>
  <si>
    <t>TAIL COVER LH</t>
  </si>
  <si>
    <t>N6224299</t>
  </si>
  <si>
    <t>TAIL COVER RH</t>
  </si>
  <si>
    <t>N6224359</t>
  </si>
  <si>
    <t>N6224359_1</t>
  </si>
  <si>
    <t>N6224419_1</t>
  </si>
  <si>
    <t>Top Stay Headlamp</t>
  </si>
  <si>
    <t>N6224460_2</t>
  </si>
  <si>
    <t>Bottom Stay Headlamp</t>
  </si>
  <si>
    <t>N6224499</t>
  </si>
  <si>
    <t>COVER FUEL TANK FRONT L</t>
  </si>
  <si>
    <t>N6224509</t>
  </si>
  <si>
    <t>COVER FUEL TANK FRONT R</t>
  </si>
  <si>
    <t>N6224539_1</t>
  </si>
  <si>
    <t>N6224890</t>
  </si>
  <si>
    <t>COVER PILLION HANDLE LH</t>
  </si>
  <si>
    <t>N6224900</t>
  </si>
  <si>
    <t>COVER PILLION HANDLE RH</t>
  </si>
  <si>
    <t>N6224910</t>
  </si>
  <si>
    <t>UTILITY BOX REAR</t>
  </si>
  <si>
    <t>N6224930</t>
  </si>
  <si>
    <t>N6224960</t>
  </si>
  <si>
    <t>COVER FUEL TANK REAR TOP</t>
  </si>
  <si>
    <t>N6224960_1</t>
  </si>
  <si>
    <t>PC-12 Lexan 143 R 701 Black</t>
  </si>
  <si>
    <t>N6224990_1</t>
  </si>
  <si>
    <t>N6225269_1</t>
  </si>
  <si>
    <t>N6225330</t>
  </si>
  <si>
    <t>ADAPTOR BRKT</t>
  </si>
  <si>
    <t>N6225330_1</t>
  </si>
  <si>
    <t>N6225550</t>
  </si>
  <si>
    <t>COVER FUEL TANK CENTER1</t>
  </si>
  <si>
    <t>N6225550_1</t>
  </si>
  <si>
    <t>N6225770</t>
  </si>
  <si>
    <t>N6225780</t>
  </si>
  <si>
    <t>N6225820</t>
  </si>
  <si>
    <t>CAP MOBILE CHARGER</t>
  </si>
  <si>
    <t>N6226990</t>
  </si>
  <si>
    <t>COVER FRAME ASSY RH</t>
  </si>
  <si>
    <t>N6226990_1</t>
  </si>
  <si>
    <t>N6200110</t>
  </si>
  <si>
    <t>Spring</t>
  </si>
  <si>
    <t>N6225470</t>
  </si>
  <si>
    <t>Logo Cover Frame R</t>
  </si>
  <si>
    <t>N9081280</t>
  </si>
  <si>
    <t>N9081280_1</t>
  </si>
  <si>
    <t>N9142110</t>
  </si>
  <si>
    <t>GUIDE HOSE COMP</t>
  </si>
  <si>
    <t>N9162750</t>
  </si>
  <si>
    <t>FUSE HOLDER</t>
  </si>
  <si>
    <t>N9228550</t>
  </si>
  <si>
    <t>NA040090</t>
  </si>
  <si>
    <t>PF-3 AS PER TSMS 027</t>
  </si>
  <si>
    <t>NF010390</t>
  </si>
  <si>
    <t>GUIDE CAMCHAIN 2X3 Lacing ver</t>
  </si>
  <si>
    <t>NF010400</t>
  </si>
  <si>
    <t>TENSIONER CAMCHAIN 2X3 Lacing ver</t>
  </si>
  <si>
    <t>NF040390</t>
  </si>
  <si>
    <t>TUBE INLET</t>
  </si>
  <si>
    <t>PVC-6 (BLACK) AS PER TSMS 003</t>
  </si>
  <si>
    <t>NF080330</t>
  </si>
  <si>
    <t>COVER COVER CLUTCH</t>
  </si>
  <si>
    <t>PP-9 GPP-2610NC002</t>
  </si>
  <si>
    <t xml:space="preserve">NF080330_1 </t>
  </si>
  <si>
    <t>SPACER</t>
  </si>
  <si>
    <t>NF080330_2</t>
  </si>
  <si>
    <t>NF090470</t>
  </si>
  <si>
    <t>PVC SHORE 70+/-5</t>
  </si>
  <si>
    <t>NF090510</t>
  </si>
  <si>
    <t>CHAINCASE</t>
  </si>
  <si>
    <t>PP-12</t>
  </si>
  <si>
    <t>NF090510_1</t>
  </si>
  <si>
    <t>NF110080</t>
  </si>
  <si>
    <t>GUIDE BRAKE CONDUIT HECU ABS</t>
  </si>
  <si>
    <t>NF110620</t>
  </si>
  <si>
    <t>GUIDE BRAKE HOSE FRONT</t>
  </si>
  <si>
    <t>NF111010</t>
  </si>
  <si>
    <t>NF111360</t>
  </si>
  <si>
    <t>GUIDE BRAKE HOSE</t>
  </si>
  <si>
    <t>NF121520</t>
  </si>
  <si>
    <t>NF121700</t>
  </si>
  <si>
    <t>NF180670</t>
  </si>
  <si>
    <t>AIR DUCT</t>
  </si>
  <si>
    <t>NF220460</t>
  </si>
  <si>
    <t>BRKT FRONT</t>
  </si>
  <si>
    <t>NF223180</t>
  </si>
  <si>
    <t>NF225070</t>
  </si>
  <si>
    <t>BRKT LICENCE PLATE COMP FR</t>
  </si>
  <si>
    <t>NF225070_1</t>
  </si>
  <si>
    <t>NF225659</t>
  </si>
  <si>
    <t>ENGINE GUARD RH BSVI</t>
  </si>
  <si>
    <t>NF225739</t>
  </si>
  <si>
    <t>ENGINE GUARD LH</t>
  </si>
  <si>
    <t>NF226010</t>
  </si>
  <si>
    <t>NF228780</t>
  </si>
  <si>
    <t>COVER FRAME INNER L</t>
  </si>
  <si>
    <t>NF228780_1</t>
  </si>
  <si>
    <t>NF228790</t>
  </si>
  <si>
    <t>COVER FRAME INNER R</t>
  </si>
  <si>
    <t>NF229000</t>
  </si>
  <si>
    <t>TAIL LAMP COVER</t>
  </si>
  <si>
    <t>NF229360</t>
  </si>
  <si>
    <t>COVER FUEL TANK LOWER L</t>
  </si>
  <si>
    <t>NF229510</t>
  </si>
  <si>
    <t>FORK PROTECTOR LH</t>
  </si>
  <si>
    <t>NF229510_1</t>
  </si>
  <si>
    <t>NF229520</t>
  </si>
  <si>
    <t>FORK PROTECTOR RH</t>
  </si>
  <si>
    <t>NF229520_1</t>
  </si>
  <si>
    <t>NF229770</t>
  </si>
  <si>
    <t>WHEEL HUGGER FRONT-1</t>
  </si>
  <si>
    <t>NF229780</t>
  </si>
  <si>
    <t>BRKT COVER FRAME LH</t>
  </si>
  <si>
    <t>NF229950</t>
  </si>
  <si>
    <t>COVER FRAME BOTTOM</t>
  </si>
  <si>
    <t>NR010030</t>
  </si>
  <si>
    <t>COVER CYL HD TOP L 1</t>
  </si>
  <si>
    <t>NR010040</t>
  </si>
  <si>
    <t>COVER CYL HD TOP R 1</t>
  </si>
  <si>
    <t>NR040010</t>
  </si>
  <si>
    <t>COVER AIR INLET TOP</t>
  </si>
  <si>
    <t>NR080070</t>
  </si>
  <si>
    <t>COVER ENGINE SPROCKET COMP</t>
  </si>
  <si>
    <t>NF080249_1</t>
  </si>
  <si>
    <t>N9081170_2</t>
  </si>
  <si>
    <t>TVS_CES_25022021</t>
  </si>
  <si>
    <t>TVS INSCRIPTION</t>
  </si>
  <si>
    <t>NR080110</t>
  </si>
  <si>
    <t>DUST CAP</t>
  </si>
  <si>
    <t>NR080110_1</t>
  </si>
  <si>
    <t>NR110070</t>
  </si>
  <si>
    <t>COVER RESERVOIR MASTER CYLINDER REAR</t>
  </si>
  <si>
    <t>NR120130</t>
  </si>
  <si>
    <t>NR120130_1</t>
  </si>
  <si>
    <t>NR220590</t>
  </si>
  <si>
    <t>NR220669</t>
  </si>
  <si>
    <t>NR220669_1</t>
  </si>
  <si>
    <t>NR220679</t>
  </si>
  <si>
    <t>ENGINE GUARD RH</t>
  </si>
  <si>
    <t>TUFNYL SFM 24 GREY</t>
  </si>
  <si>
    <t>NYLON 6 10% GF 20%MF GREY</t>
  </si>
  <si>
    <t>NR220679_1</t>
  </si>
  <si>
    <t>NR220689</t>
  </si>
  <si>
    <t>ENGINE GUARD CENTER</t>
  </si>
  <si>
    <t>NR220689_1</t>
  </si>
  <si>
    <t>NR220790</t>
  </si>
  <si>
    <t>MUDFLAP FRONT</t>
  </si>
  <si>
    <t>NR220790_1</t>
  </si>
  <si>
    <t>NR220820</t>
  </si>
  <si>
    <t>GRILL L</t>
  </si>
  <si>
    <t>NR220820_1</t>
  </si>
  <si>
    <t>NR220830</t>
  </si>
  <si>
    <t>GRILL R</t>
  </si>
  <si>
    <t>NR220830_1</t>
  </si>
  <si>
    <t>NR220850</t>
  </si>
  <si>
    <t>COVER FRAME BOTTOM RH</t>
  </si>
  <si>
    <t>NR221009</t>
  </si>
  <si>
    <t>NR221009_1</t>
  </si>
  <si>
    <t>NR221019</t>
  </si>
  <si>
    <t>NR221019_1</t>
  </si>
  <si>
    <t>NR221029</t>
  </si>
  <si>
    <t>NR221029_1</t>
  </si>
  <si>
    <t>NR221089</t>
  </si>
  <si>
    <t>HOUSING HEADLAMP FRONT LH</t>
  </si>
  <si>
    <t>NR221099</t>
  </si>
  <si>
    <t>HOUSING HEADLAMP FRONT RH</t>
  </si>
  <si>
    <t>NR223660</t>
  </si>
  <si>
    <t>VISOR HEADLAMP COMP</t>
  </si>
  <si>
    <t>PP 10% MINERAL FIBER</t>
  </si>
  <si>
    <t>NR223660_1</t>
  </si>
  <si>
    <t>P300050</t>
  </si>
  <si>
    <t>P3090270</t>
  </si>
  <si>
    <t>CHAIN COVER</t>
  </si>
  <si>
    <t>P6040290</t>
  </si>
  <si>
    <t>P6080310</t>
  </si>
  <si>
    <t>COVER ENGINE SPROCKET 1</t>
  </si>
  <si>
    <t>P6221140</t>
  </si>
  <si>
    <t>Cover Fuel Tank Silver Oak</t>
  </si>
  <si>
    <t>P6221150</t>
  </si>
  <si>
    <t>Floor Board Silver Oak BSIV</t>
  </si>
  <si>
    <t>P6221160</t>
  </si>
  <si>
    <t>Lid Tool Box Silver Oak</t>
  </si>
  <si>
    <t>P6221709</t>
  </si>
  <si>
    <t>Housing headlamp front top</t>
  </si>
  <si>
    <t>P6221709_1</t>
  </si>
  <si>
    <t>P6221720</t>
  </si>
  <si>
    <t>Cover Silver Oak</t>
  </si>
  <si>
    <t>P6222210</t>
  </si>
  <si>
    <t>P6222220</t>
  </si>
  <si>
    <t>Floor Board Black BSVI</t>
  </si>
  <si>
    <t>Floor Board Beige BSIV</t>
  </si>
  <si>
    <t>P7120300</t>
  </si>
  <si>
    <t>CABLE GUIDE RH</t>
  </si>
  <si>
    <t>P7180080</t>
  </si>
  <si>
    <t>COWL BOTTOM</t>
  </si>
  <si>
    <t>J121199</t>
  </si>
  <si>
    <t>INSERT M5x10</t>
  </si>
  <si>
    <t>BUSH,COWLBOTTOM</t>
  </si>
  <si>
    <t>Lid Tool Box Black</t>
  </si>
  <si>
    <t>Cover Utility Box Black</t>
  </si>
  <si>
    <t>P7220100</t>
  </si>
  <si>
    <t>COVER TOOL BOX CTR REAR</t>
  </si>
  <si>
    <t>P7220100_1</t>
  </si>
  <si>
    <t>P7220520</t>
  </si>
  <si>
    <t>P7220520_1</t>
  </si>
  <si>
    <t>P7220890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</si>
</sst>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00"/>
    <numFmt numFmtId="181" formatCode="0.000000"/>
    <numFmt numFmtId="182" formatCode="0.000"/>
    <numFmt numFmtId="183" formatCode="dd/mm/yyyy"/>
  </numFmts>
  <fonts count="29">
    <font>
      <sz val="11"/>
      <color theme="1"/>
      <name val="Aptos Narrow"/>
      <charset val="134"/>
      <scheme val="minor"/>
    </font>
    <font>
      <sz val="11"/>
      <name val="Aptos Narrow"/>
      <charset val="134"/>
      <scheme val="minor"/>
    </font>
    <font>
      <sz val="8"/>
      <color theme="1"/>
      <name val="Aptos Narrow"/>
      <charset val="134"/>
      <scheme val="minor"/>
    </font>
    <font>
      <sz val="11"/>
      <color rgb="FF000000"/>
      <name val="Aptos Narrow"/>
      <charset val="134"/>
      <scheme val="minor"/>
    </font>
    <font>
      <sz val="11"/>
      <color theme="1"/>
      <name val="Arial"/>
      <charset val="134"/>
    </font>
    <font>
      <sz val="10"/>
      <name val="Aptos Narrow"/>
      <charset val="134"/>
      <scheme val="minor"/>
    </font>
    <font>
      <sz val="10"/>
      <color theme="1"/>
      <name val="Arial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/>
    <xf numFmtId="0" fontId="28" fillId="0" borderId="0"/>
  </cellStyleXfs>
  <cellXfs count="3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0" fontId="0" fillId="0" borderId="2" xfId="0" applyBorder="1"/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82" fontId="0" fillId="0" borderId="1" xfId="0" applyNumberFormat="1" applyBorder="1"/>
    <xf numFmtId="0" fontId="2" fillId="0" borderId="1" xfId="0" applyFont="1" applyBorder="1" applyAlignment="1">
      <alignment vertical="center"/>
    </xf>
    <xf numFmtId="180" fontId="0" fillId="0" borderId="1" xfId="0" applyNumberFormat="1" applyBorder="1"/>
    <xf numFmtId="183" fontId="0" fillId="0" borderId="1" xfId="0" applyNumberFormat="1" applyBorder="1"/>
    <xf numFmtId="0" fontId="0" fillId="0" borderId="3" xfId="0" applyBorder="1"/>
    <xf numFmtId="2" fontId="0" fillId="0" borderId="0" xfId="0" applyNumberFormat="1"/>
    <xf numFmtId="0" fontId="3" fillId="0" borderId="1" xfId="0" applyFont="1" applyBorder="1"/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4" xfId="49" applyNumberFormat="1" applyFont="1" applyBorder="1" applyAlignment="1">
      <alignment horizontal="left" vertical="center"/>
    </xf>
    <xf numFmtId="0" fontId="0" fillId="0" borderId="3" xfId="50" applyFont="1" applyBorder="1" applyAlignment="1">
      <alignment vertical="center" wrapText="1"/>
    </xf>
    <xf numFmtId="0" fontId="0" fillId="0" borderId="0" xfId="50" applyFont="1" applyAlignment="1">
      <alignment vertical="center" wrapText="1"/>
    </xf>
    <xf numFmtId="0" fontId="3" fillId="0" borderId="5" xfId="0" applyFont="1" applyBorder="1"/>
    <xf numFmtId="2" fontId="6" fillId="0" borderId="0" xfId="0" applyNumberFormat="1" applyFont="1" applyAlignment="1">
      <alignment wrapText="1"/>
    </xf>
    <xf numFmtId="0" fontId="0" fillId="0" borderId="5" xfId="0" applyBorder="1"/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AutoFormat-Optionen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D\MY%20DOCUMENTS\bakup\LTK&#36039;&#26009;&#65420;&#65387;&#65433;&#65408;&#65438;&#65392;\&#65412;&#65438;&#65399;&#65389;&#65426;&#65437;&#65412;\&#30330;&#29017;&#29305;&#24615;&#35336;&#31639;&#2051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sntc1\rfq\My%20Documents\FNK-Ueno\J11B&#27966;&#29983;&#36554;\X11B&#27966;&#29983;\828T\&#65402;&#65405;&#65412;&#65411;&#65392;&#65420;&#65438;&#6543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&#65299;&#12534;&#26376;&#26085;&#31243;(10&#65374;12)(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d\d\My%20Documents\&#27147;&#21475;&#65420;&#65387;&#65433;&#65408;&#65438;&#65392;\M.Higuchi\&#25216;&#34899;&#36039;&#26009;\&#30330;&#29017;&#29305;&#24615;&#25216;&#34899;DATA\&#30330;&#29017;&#29305;&#24615;&#65400;&#65438;&#65431;&#65420;&#65411;&#65438;&#65392;&#6540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FE\AppData\Local\Microsoft\Windows\Temporary%20Internet%20Files\Content.Outlook\9ABTJTQQ\WINDOWS\TEMP\&#65299;&#12534;&#26376;&#26085;&#31243;(10&#65374;12)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INT COST FINAL -2000-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havells-my.sharepoint.com/work/EPIQ/prjs/Brita/Quotes/BritaFull_v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tano\BUSINESS\My%20Documents\Business\Production%20Arrangement\Production%20Documents\&#27835;&#20855;&#25968;&#37327;&#26126;&#32048;-ASSY\ASSY&#27835;&#20855;&#25968;&#37327;&#26126;&#32048;YH0&#65288;02M&#65289;-NO.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atano\BUSINESS\Seigi%20System\Muster\Muster-&#28023;&#22806;&#25163;&#3719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uster\Muster-Overseas%20Arrange%20Schedu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CC\GULSHAN\budget%2007-08\Budget_FD_07_08_SALES_100F__1__RMC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 GAUGE-6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ﾊﾟｲﾌﾟ"/>
      <sheetName val="冷延鋼板"/>
      <sheetName val="熱延鋼板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CH"/>
      <sheetName val="SCH ꒈ_x0012__x001c_ O"/>
      <sheetName val="SCH ꒈ_x0012_&#13; O"/>
      <sheetName val="SCHnSetti"/>
      <sheetName val="総括表"/>
      <sheetName val="総括表（ナイルス）"/>
      <sheetName val="総括表（イノアック）"/>
      <sheetName val="総括表（ナイショ）"/>
      <sheetName val="総括表（シロキ）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H"/>
      <sheetName val="SCH ꒈ_x0012__x001c_ O"/>
      <sheetName val="SCH ꒈ_x0012_&#13; O"/>
      <sheetName val="SCHnSetti"/>
      <sheetName val="総括表"/>
      <sheetName val="総括表（ナイルス）"/>
      <sheetName val="総括表（イノアック）"/>
      <sheetName val="総括表（ナイショ）"/>
      <sheetName val="総括表（シロキ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T-12"/>
      <sheetName val="LINE OFF"/>
      <sheetName val="COLOURS"/>
      <sheetName val="AVG COST"/>
      <sheetName val="Avg Paint Cost Components"/>
      <sheetName val="PAINTS"/>
      <sheetName val="PARTS"/>
      <sheetName val="COST"/>
      <sheetName val="SPL BLK"/>
      <sheetName val="SPL RED"/>
      <sheetName val="SPL GRN"/>
      <sheetName val="SPL GRY"/>
      <sheetName val="SPL SIL"/>
      <sheetName val="CBZ BLK"/>
      <sheetName val="CBZ RED"/>
      <sheetName val="CBZ GRN"/>
      <sheetName val="CBZ SIL"/>
      <sheetName val="CBZ BLU"/>
      <sheetName val="CBZ GOLD"/>
      <sheetName val="STREET BLK"/>
      <sheetName val="STREET RED"/>
      <sheetName val="STREET GRN"/>
      <sheetName val="STREET PRP"/>
      <sheetName val="PAINTS STOCK"/>
      <sheetName val="MONTH"/>
      <sheetName val="FINAL SUMMARY"/>
      <sheetName val="BS &amp; P&amp;L000"/>
      <sheetName val="RM HR PAINT"/>
      <sheetName val="CPIE"/>
      <sheetName val="It Depre -sum"/>
      <sheetName val="PC NO. 08"/>
      <sheetName val="cordoba"/>
      <sheetName val="段ﾎﾞｰﾙ箱図番･荷姿ｺｰﾄﾞ"/>
      <sheetName val="Condensers-Lorraine, miles"/>
      <sheetName val="Sheet3"/>
      <sheetName val="Sheet2"/>
      <sheetName val="採算表11月まで"/>
      <sheetName val="sikyu"/>
      <sheetName val="Lists"/>
      <sheetName val="Challan"/>
      <sheetName val="Data"/>
      <sheetName val="Masters - Do not Touch"/>
      <sheetName val="Sales Register-Items"/>
      <sheetName val="組立費算出シート"/>
      <sheetName val="LCD(SEG)回路組立"/>
      <sheetName val="ANNEX 2"/>
      <sheetName val="ASSY"/>
      <sheetName val="MOULD"/>
      <sheetName val="加工費率設定"/>
      <sheetName val="MAINT,QP,COMM"/>
      <sheetName val="SUPPORTING"/>
      <sheetName val="Consolidated"/>
      <sheetName val="After Sales Supplier #'s"/>
      <sheetName val="summary_latest"/>
      <sheetName val="Annexures"/>
      <sheetName val="N2031584 Pulsar Coil"/>
      <sheetName val="ratefinal"/>
      <sheetName val="GL400_HO Stator"/>
      <sheetName val="Mail Attach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ppraisal"/>
      <sheetName val="Summary sheet"/>
      <sheetName val="Components_QC"/>
      <sheetName val="Components_PL"/>
      <sheetName val="Tooling"/>
      <sheetName val="General conditions"/>
      <sheetName val="Follow up"/>
      <sheetName val="Labour"/>
      <sheetName val="Duty and Transpor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PUT SHEE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AV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AV"/>
      <sheetName val="GPC"/>
      <sheetName val="JAH"/>
      <sheetName val="x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indexforworkbook"/>
      <sheetName val="guidelines"/>
      <sheetName val="balance sheet"/>
      <sheetName val="Sheet1"/>
      <sheetName val="BUDGET 07-08"/>
      <sheetName val="RMC"/>
      <sheetName val="NOI"/>
      <sheetName val="MUM"/>
      <sheetName val="PUN"/>
      <sheetName val="CHN"/>
      <sheetName val="PPR"/>
      <sheetName val="MINDASONS"/>
      <sheetName val="MIL (S)"/>
      <sheetName val="MIL(M)"/>
      <sheetName val="MAYANK"/>
      <sheetName val="SUNITI"/>
      <sheetName val="LUMAX"/>
      <sheetName val="TOPTECH"/>
      <sheetName val="VARROC"/>
      <sheetName val="DHOOT"/>
      <sheetName val="overheads summary"/>
      <sheetName val="deptt wise overheads"/>
      <sheetName val="royalty"/>
      <sheetName val="scwc"/>
      <sheetName val="sales&amp;marketing"/>
      <sheetName val="share of business"/>
      <sheetName val="sales"/>
      <sheetName val="forecast"/>
      <sheetName val="bad debts"/>
      <sheetName val="movement of debtors"/>
      <sheetName val="movement of finished goods"/>
      <sheetName val="mkt segmentwise"/>
      <sheetName val="price inc_dec"/>
      <sheetName val="operations"/>
      <sheetName val="planned no of days"/>
      <sheetName val="purchase plan"/>
      <sheetName val="power"/>
      <sheetName val="break even point"/>
      <sheetName val="movmnt of rm inv_creditors"/>
      <sheetName val="new product"/>
      <sheetName val="capacity utilisation"/>
      <sheetName val="human resources"/>
      <sheetName val="manpower cost summary"/>
      <sheetName val="deptt wise manpower"/>
      <sheetName val="manpower-associates"/>
      <sheetName val="orgn structure"/>
      <sheetName val="JOB WORK-W.SHEET"/>
      <sheetName val="deptt wise schedule capex"/>
      <sheetName val="schedule capex"/>
      <sheetName val="quality"/>
      <sheetName val="quality imprvmt plan"/>
      <sheetName val="Q&amp;P improvement plan"/>
      <sheetName val="others"/>
      <sheetName val="cost reduction"/>
      <sheetName val="sale of assets"/>
      <sheetName val="benchmarks"/>
      <sheetName val="index orderwise"/>
      <sheetName val="ratios"/>
      <sheetName val="key activity control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itial Reqmt."/>
      <sheetName val="DETAIL STATUS"/>
      <sheetName val="GAUGE LIST"/>
      <sheetName val="STATUS"/>
      <sheetName val="入力用ﾘｽﾄ"/>
      <sheetName val="DI-ESTI"/>
      <sheetName val="Sheet1"/>
      <sheetName val="MI Defects-Contribution-Section"/>
      <sheetName val="登録データ"/>
      <sheetName val="LCD(SEG)回路組立"/>
      <sheetName val="RMC"/>
      <sheetName val="RM HR PAINT"/>
      <sheetName val="Scorecard"/>
      <sheetName val="予定入力"/>
      <sheetName val="Control"/>
      <sheetName val="補助費用"/>
      <sheetName val="Hoja1"/>
      <sheetName val="1"/>
      <sheetName val="採算表"/>
      <sheetName val="Basic Rates"/>
      <sheetName val="組立費算出シート"/>
      <sheetName val="Press"/>
      <sheetName val="回路組立費"/>
      <sheetName val="参考 人員調査表"/>
      <sheetName val="NEW GAUGE-60"/>
      <sheetName val="MFG-MKT"/>
      <sheetName val="OH Collection Templat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H832"/>
  <sheetViews>
    <sheetView tabSelected="1" zoomScale="70" zoomScaleNormal="70" workbookViewId="0">
      <pane ySplit="1" topLeftCell="A805" activePane="bottomLeft" state="frozen"/>
      <selection/>
      <selection pane="bottomLeft" activeCell="A823" sqref="$A823:$XFD823"/>
    </sheetView>
  </sheetViews>
  <sheetFormatPr defaultColWidth="8.83333333333333" defaultRowHeight="14.4"/>
  <cols>
    <col min="1" max="1" width="19.5" customWidth="1"/>
    <col min="2" max="2" width="14.8333333333333" style="1" customWidth="1"/>
    <col min="3" max="3" width="9.5" style="1" customWidth="1"/>
    <col min="4" max="4" width="13" style="1" customWidth="1"/>
    <col min="5" max="5" width="17.3333333333333" style="1" customWidth="1"/>
    <col min="6" max="6" width="11.5" style="1" customWidth="1"/>
    <col min="7" max="7" width="13.8333333333333" style="1" customWidth="1"/>
    <col min="8" max="8" width="22.8333333333333" style="1" customWidth="1"/>
    <col min="9" max="9" width="42.1666666666667" style="1" customWidth="1"/>
    <col min="10" max="10" width="15.8333333333333" style="1" customWidth="1"/>
    <col min="11" max="11" width="16" style="1" customWidth="1"/>
    <col min="12" max="12" width="11" style="1" customWidth="1"/>
    <col min="13" max="13" width="11.1666666666667" style="1" customWidth="1"/>
    <col min="14" max="14" width="8.66666666666667" style="1" customWidth="1"/>
    <col min="15" max="16" width="29.3333333333333" style="1" customWidth="1"/>
    <col min="17" max="17" width="16.6666666666667" style="1" customWidth="1"/>
    <col min="18" max="18" width="10.8333333333333" style="1" customWidth="1"/>
    <col min="19" max="19" width="42.6666666666667" style="1" customWidth="1"/>
    <col min="20" max="20" width="8.33333333333333" style="1" customWidth="1"/>
    <col min="21" max="21" width="19.6666666666667" style="1" customWidth="1"/>
    <col min="22" max="22" width="11.5" style="1" customWidth="1"/>
    <col min="23" max="23" width="10.5" style="1" customWidth="1"/>
    <col min="24" max="24" width="10.3333333333333" style="1" customWidth="1"/>
    <col min="25" max="25" width="11.3333333333333" style="1" customWidth="1"/>
    <col min="26" max="26" width="10.5" style="1" customWidth="1"/>
    <col min="27" max="27" width="12.3333333333333" style="1" customWidth="1"/>
    <col min="28" max="28" width="12.5" style="1" customWidth="1"/>
    <col min="29" max="29" width="12.6666666666667" style="1" customWidth="1"/>
    <col min="30" max="30" width="21" style="1" customWidth="1"/>
    <col min="31" max="31" width="17.5" style="1" customWidth="1"/>
    <col min="32" max="32" width="15.1666666666667" style="1" customWidth="1"/>
    <col min="33" max="33" width="36" style="1" customWidth="1"/>
    <col min="34" max="34" width="41.1666666666667" style="1" customWidth="1"/>
    <col min="35" max="35" width="13" style="1" customWidth="1"/>
    <col min="36" max="36" width="13.1666666666667" style="1" customWidth="1"/>
    <col min="37" max="38" width="19.5" style="1" customWidth="1"/>
    <col min="39" max="39" width="18" style="1" customWidth="1"/>
    <col min="40" max="40" width="14.3333333333333" style="1" customWidth="1"/>
    <col min="41" max="41" width="16.3333333333333" style="1" customWidth="1"/>
    <col min="42" max="42" width="17.8333333333333" style="1" customWidth="1"/>
    <col min="43" max="43" width="20" style="1" customWidth="1"/>
    <col min="44" max="44" width="21.5" style="1" customWidth="1"/>
    <col min="45" max="45" width="20.8333333333333" style="1" customWidth="1"/>
    <col min="46" max="46" width="18.6666666666667" style="1" customWidth="1"/>
    <col min="47" max="47" width="18.3333333333333" style="1" customWidth="1"/>
    <col min="48" max="48" width="15.6666666666667" style="1" customWidth="1"/>
    <col min="49" max="49" width="12.1666666666667" style="1" customWidth="1"/>
    <col min="50" max="51" width="13.5" style="1" customWidth="1"/>
    <col min="52" max="52" width="16.5" style="1" customWidth="1"/>
    <col min="53" max="53" width="20.5" style="1" customWidth="1"/>
    <col min="54" max="54" width="17.5" style="1" customWidth="1"/>
    <col min="55" max="55" width="29" style="1" customWidth="1"/>
    <col min="56" max="56" width="19.8333333333333" style="1" customWidth="1"/>
    <col min="57" max="57" width="16.5" style="1" customWidth="1"/>
    <col min="58" max="58" width="31.5" style="1" customWidth="1"/>
    <col min="59" max="59" width="31" style="1" customWidth="1"/>
    <col min="60" max="60" width="39.5" style="1" customWidth="1"/>
    <col min="61" max="61" width="24.8333333333333" style="1" customWidth="1"/>
    <col min="62" max="62" width="16.3333333333333" style="1" customWidth="1"/>
    <col min="63" max="63" width="26.1666666666667" style="1" customWidth="1"/>
    <col min="64" max="64" width="25.6666666666667" style="1" customWidth="1"/>
    <col min="65" max="65" width="34.3333333333333" style="1" customWidth="1"/>
    <col min="66" max="66" width="19.5" style="1" customWidth="1"/>
    <col min="67" max="67" width="19.5" style="2" customWidth="1"/>
    <col min="68" max="68" width="16.1666666666667" style="1" customWidth="1"/>
    <col min="69" max="70" width="25" style="1" customWidth="1"/>
    <col min="71" max="71" width="25" style="3" customWidth="1"/>
    <col min="72" max="142" width="25" style="1" customWidth="1"/>
    <col min="143" max="143" width="19.5" style="1" customWidth="1"/>
    <col min="144" max="144" width="21" style="1" customWidth="1"/>
    <col min="145" max="145" width="14.3333333333333" style="1" customWidth="1"/>
    <col min="146" max="146" width="23.1666666666667" style="1" customWidth="1"/>
    <col min="147" max="147" width="18.5" style="1" customWidth="1"/>
    <col min="148" max="148" width="22.3333333333333" style="1" customWidth="1"/>
    <col min="149" max="149" width="27.5" style="1" customWidth="1"/>
    <col min="150" max="150" width="15" style="1" customWidth="1"/>
    <col min="151" max="151" width="14.5" style="1" customWidth="1"/>
    <col min="152" max="152" width="9.5" style="1" customWidth="1"/>
    <col min="153" max="153" width="5" style="1" customWidth="1"/>
    <col min="154" max="154" width="8.66666666666667" style="1" customWidth="1"/>
    <col min="155" max="155" width="12.6666666666667" style="1" customWidth="1"/>
    <col min="156" max="156" width="24" style="1" customWidth="1"/>
    <col min="157" max="157" width="21.6666666666667" style="1" customWidth="1"/>
    <col min="158" max="158" width="36.5" style="1" customWidth="1"/>
    <col min="159" max="159" width="41" style="1" customWidth="1"/>
    <col min="160" max="161" width="33.5" style="1" customWidth="1"/>
    <col min="162" max="162" width="38.1666666666667" style="1" customWidth="1"/>
    <col min="163" max="163" width="34.6666666666667" style="1" customWidth="1"/>
    <col min="164" max="164" width="14.1666666666667" style="1" customWidth="1"/>
    <col min="165" max="165" width="10.6666666666667" style="1" customWidth="1"/>
    <col min="166" max="166" width="19.1666666666667" style="1" customWidth="1"/>
    <col min="167" max="167" width="7.66666666666667" style="1" customWidth="1"/>
    <col min="168" max="168" width="26.5" style="1" customWidth="1"/>
    <col min="169" max="171" width="23.6666666666667" style="1" customWidth="1"/>
    <col min="172" max="172" width="19.8333333333333" style="1" customWidth="1"/>
    <col min="173" max="173" width="16.5" style="1" customWidth="1"/>
    <col min="174" max="174" width="24.8333333333333" style="3" customWidth="1"/>
    <col min="175" max="175" width="13.5" style="1" customWidth="1"/>
    <col min="176" max="181" width="14.5" style="1" customWidth="1"/>
    <col min="182" max="182" width="20" style="1" customWidth="1"/>
    <col min="183" max="183" width="20.1666666666667" style="1" customWidth="1"/>
    <col min="184" max="184" width="16.6666666666667" style="1" customWidth="1"/>
    <col min="185" max="185" width="25.1666666666667" style="1" customWidth="1"/>
    <col min="186" max="186" width="13.6666666666667" style="1" customWidth="1"/>
    <col min="187" max="187" width="16.1666666666667" style="1" customWidth="1"/>
    <col min="188" max="188" width="16.3333333333333" style="1" customWidth="1"/>
    <col min="189" max="189" width="12.8333333333333" style="1" customWidth="1"/>
    <col min="190" max="190" width="21.5" style="1" customWidth="1"/>
    <col min="191" max="191" width="17.5" style="1" customWidth="1"/>
    <col min="192" max="192" width="24.8333333333333" style="1" customWidth="1"/>
    <col min="193" max="193" width="19.6666666666667" style="1" customWidth="1"/>
    <col min="194" max="194" width="25.5" style="1" customWidth="1"/>
    <col min="195" max="196" width="20.5" style="1" customWidth="1"/>
    <col min="197" max="197" width="13.6666666666667" style="1" customWidth="1"/>
    <col min="198" max="198" width="18.1666666666667" style="1" customWidth="1"/>
    <col min="199" max="199" width="26.3333333333333" style="1" customWidth="1"/>
    <col min="200" max="200" width="14.8333333333333" style="1" customWidth="1"/>
    <col min="201" max="201" width="23.3333333333333" style="1" customWidth="1"/>
    <col min="202" max="202" width="19.1666666666667" style="1" customWidth="1"/>
    <col min="203" max="203" width="20" style="1" customWidth="1"/>
    <col min="204" max="204" width="20.5" style="1" customWidth="1"/>
    <col min="205" max="205" width="19.5" style="1" customWidth="1"/>
    <col min="206" max="206" width="22.5" style="1" customWidth="1"/>
    <col min="207" max="207" width="16.5" style="1" customWidth="1"/>
    <col min="208" max="208" width="14.1666666666667" style="1" customWidth="1"/>
    <col min="209" max="209" width="12.8333333333333" style="1" customWidth="1"/>
    <col min="210" max="210" width="11.1666666666667" style="1" customWidth="1"/>
    <col min="211" max="211" width="10.1666666666667" style="1" customWidth="1"/>
    <col min="212" max="212" width="9.5" style="1" customWidth="1"/>
    <col min="213" max="213" width="44.1666666666667" style="1" customWidth="1"/>
    <col min="214" max="214" width="20" style="1" customWidth="1"/>
    <col min="215" max="215" width="13.1666666666667" style="1" customWidth="1"/>
    <col min="216" max="216" width="16.5" style="1" customWidth="1"/>
  </cols>
  <sheetData>
    <row r="1" spans="1:21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61</v>
      </c>
      <c r="BP1" s="1" t="s">
        <v>66</v>
      </c>
      <c r="BQ1" s="1" t="s">
        <v>67</v>
      </c>
      <c r="BR1" s="11" t="s">
        <v>68</v>
      </c>
      <c r="BS1" s="11" t="s">
        <v>69</v>
      </c>
      <c r="BT1" s="11" t="s">
        <v>70</v>
      </c>
      <c r="BU1" s="11" t="s">
        <v>71</v>
      </c>
      <c r="BV1" s="11" t="s">
        <v>72</v>
      </c>
      <c r="BW1" s="11" t="s">
        <v>73</v>
      </c>
      <c r="BX1" s="11" t="s">
        <v>74</v>
      </c>
      <c r="BY1" s="11" t="s">
        <v>75</v>
      </c>
      <c r="BZ1" s="11" t="s">
        <v>76</v>
      </c>
      <c r="CA1" s="11" t="s">
        <v>72</v>
      </c>
      <c r="CB1" s="11" t="s">
        <v>77</v>
      </c>
      <c r="CC1" s="11" t="s">
        <v>78</v>
      </c>
      <c r="CD1" s="11" t="s">
        <v>79</v>
      </c>
      <c r="CE1" s="11" t="s">
        <v>80</v>
      </c>
      <c r="CF1" s="11" t="s">
        <v>72</v>
      </c>
      <c r="CG1" s="11" t="s">
        <v>81</v>
      </c>
      <c r="CH1" s="11" t="s">
        <v>82</v>
      </c>
      <c r="CI1" s="11" t="s">
        <v>83</v>
      </c>
      <c r="CJ1" s="11" t="s">
        <v>84</v>
      </c>
      <c r="CK1" s="11" t="s">
        <v>72</v>
      </c>
      <c r="CL1" s="11" t="s">
        <v>85</v>
      </c>
      <c r="CM1" s="11" t="s">
        <v>86</v>
      </c>
      <c r="CN1" s="11" t="s">
        <v>87</v>
      </c>
      <c r="CO1" s="11" t="s">
        <v>88</v>
      </c>
      <c r="CP1" s="11" t="s">
        <v>72</v>
      </c>
      <c r="CQ1" s="11" t="s">
        <v>89</v>
      </c>
      <c r="CR1" s="11" t="s">
        <v>90</v>
      </c>
      <c r="CS1" s="11" t="s">
        <v>91</v>
      </c>
      <c r="CT1" s="11" t="s">
        <v>92</v>
      </c>
      <c r="CU1" s="11" t="s">
        <v>72</v>
      </c>
      <c r="CV1" s="11" t="s">
        <v>93</v>
      </c>
      <c r="CW1" s="11" t="s">
        <v>94</v>
      </c>
      <c r="CX1" s="11" t="s">
        <v>95</v>
      </c>
      <c r="CY1" s="11" t="s">
        <v>96</v>
      </c>
      <c r="CZ1" s="11" t="s">
        <v>72</v>
      </c>
      <c r="DA1" s="11" t="s">
        <v>97</v>
      </c>
      <c r="DB1" s="11" t="s">
        <v>98</v>
      </c>
      <c r="DC1" s="11" t="s">
        <v>99</v>
      </c>
      <c r="DD1" s="11" t="s">
        <v>100</v>
      </c>
      <c r="DE1" s="11" t="s">
        <v>72</v>
      </c>
      <c r="DF1" s="11" t="s">
        <v>101</v>
      </c>
      <c r="DG1" s="11" t="s">
        <v>102</v>
      </c>
      <c r="DH1" s="11" t="s">
        <v>103</v>
      </c>
      <c r="DI1" s="11" t="s">
        <v>104</v>
      </c>
      <c r="DJ1" s="11" t="s">
        <v>72</v>
      </c>
      <c r="DK1" s="11" t="s">
        <v>105</v>
      </c>
      <c r="DL1" s="11" t="s">
        <v>106</v>
      </c>
      <c r="DM1" s="11" t="s">
        <v>107</v>
      </c>
      <c r="DN1" s="11" t="s">
        <v>108</v>
      </c>
      <c r="DO1" s="11" t="s">
        <v>72</v>
      </c>
      <c r="DP1" s="11" t="s">
        <v>109</v>
      </c>
      <c r="DQ1" s="11" t="s">
        <v>110</v>
      </c>
      <c r="DR1" s="11" t="s">
        <v>111</v>
      </c>
      <c r="DS1" s="11" t="s">
        <v>112</v>
      </c>
      <c r="DT1" s="11" t="s">
        <v>72</v>
      </c>
      <c r="DU1" s="11" t="s">
        <v>113</v>
      </c>
      <c r="DV1" s="11" t="s">
        <v>114</v>
      </c>
      <c r="DW1" s="11" t="s">
        <v>115</v>
      </c>
      <c r="DX1" s="11" t="s">
        <v>116</v>
      </c>
      <c r="DY1" s="11" t="s">
        <v>72</v>
      </c>
      <c r="DZ1" s="11" t="s">
        <v>117</v>
      </c>
      <c r="EA1" s="11" t="s">
        <v>118</v>
      </c>
      <c r="EB1" s="11" t="s">
        <v>119</v>
      </c>
      <c r="EC1" s="11" t="s">
        <v>120</v>
      </c>
      <c r="ED1" s="11" t="s">
        <v>72</v>
      </c>
      <c r="EE1" s="11" t="s">
        <v>121</v>
      </c>
      <c r="EF1" s="11" t="s">
        <v>122</v>
      </c>
      <c r="EG1" s="11" t="s">
        <v>123</v>
      </c>
      <c r="EH1" s="11" t="s">
        <v>124</v>
      </c>
      <c r="EI1" s="11" t="s">
        <v>72</v>
      </c>
      <c r="EJ1" s="11" t="s">
        <v>125</v>
      </c>
      <c r="EK1" s="11" t="s">
        <v>126</v>
      </c>
      <c r="EL1" s="11" t="s">
        <v>127</v>
      </c>
      <c r="EM1" s="11" t="s">
        <v>128</v>
      </c>
      <c r="EN1" s="11" t="s">
        <v>72</v>
      </c>
      <c r="EO1" s="1" t="s">
        <v>129</v>
      </c>
      <c r="EP1" s="1" t="s">
        <v>130</v>
      </c>
      <c r="EQ1" s="1" t="s">
        <v>131</v>
      </c>
      <c r="ER1" s="1" t="s">
        <v>132</v>
      </c>
      <c r="ES1" s="1" t="s">
        <v>133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</v>
      </c>
      <c r="EY1" s="1" t="s">
        <v>138</v>
      </c>
      <c r="EZ1" s="1" t="s">
        <v>139</v>
      </c>
      <c r="FA1" s="1" t="s">
        <v>140</v>
      </c>
      <c r="FB1" s="1" t="s">
        <v>141</v>
      </c>
      <c r="FC1" s="1" t="s">
        <v>142</v>
      </c>
      <c r="FD1" s="1" t="s">
        <v>143</v>
      </c>
      <c r="FE1" s="1" t="s">
        <v>144</v>
      </c>
      <c r="FF1" s="1" t="s">
        <v>145</v>
      </c>
      <c r="FG1" s="1" t="s">
        <v>146</v>
      </c>
      <c r="FH1" s="1" t="s">
        <v>147</v>
      </c>
      <c r="FI1" s="1" t="s">
        <v>148</v>
      </c>
      <c r="FJ1" s="1" t="s">
        <v>149</v>
      </c>
      <c r="FK1" s="1" t="s">
        <v>150</v>
      </c>
      <c r="FL1" s="1" t="s">
        <v>151</v>
      </c>
      <c r="FM1" s="1" t="s">
        <v>152</v>
      </c>
      <c r="FN1" s="1" t="s">
        <v>153</v>
      </c>
      <c r="FO1" s="1" t="s">
        <v>154</v>
      </c>
      <c r="FP1" s="1" t="s">
        <v>155</v>
      </c>
      <c r="FQ1" s="1" t="s">
        <v>156</v>
      </c>
      <c r="FR1" s="1" t="s">
        <v>157</v>
      </c>
      <c r="FS1" s="1" t="s">
        <v>158</v>
      </c>
      <c r="FT1" s="1" t="s">
        <v>159</v>
      </c>
      <c r="FU1" s="11" t="s">
        <v>160</v>
      </c>
      <c r="FV1" s="11" t="s">
        <v>161</v>
      </c>
      <c r="FW1" s="11" t="s">
        <v>162</v>
      </c>
      <c r="FX1" s="11" t="s">
        <v>163</v>
      </c>
      <c r="FY1" s="11" t="s">
        <v>164</v>
      </c>
      <c r="FZ1" s="1" t="s">
        <v>165</v>
      </c>
      <c r="GA1" s="1" t="s">
        <v>166</v>
      </c>
      <c r="GB1" s="1" t="s">
        <v>167</v>
      </c>
      <c r="GC1" s="1" t="s">
        <v>168</v>
      </c>
      <c r="GD1" s="1" t="s">
        <v>169</v>
      </c>
      <c r="GE1" s="1" t="s">
        <v>170</v>
      </c>
      <c r="GF1" s="1" t="s">
        <v>171</v>
      </c>
      <c r="GG1" s="1" t="s">
        <v>172</v>
      </c>
      <c r="GH1" s="1" t="s">
        <v>173</v>
      </c>
      <c r="GI1" s="1" t="s">
        <v>174</v>
      </c>
      <c r="GJ1" s="1" t="s">
        <v>175</v>
      </c>
      <c r="GK1" s="1" t="s">
        <v>176</v>
      </c>
      <c r="GL1" s="1" t="s">
        <v>177</v>
      </c>
      <c r="GM1" s="1" t="s">
        <v>178</v>
      </c>
      <c r="GN1" s="1" t="s">
        <v>179</v>
      </c>
      <c r="GO1" s="1" t="s">
        <v>180</v>
      </c>
      <c r="GP1" s="1" t="s">
        <v>181</v>
      </c>
      <c r="GQ1" s="1" t="s">
        <v>182</v>
      </c>
      <c r="GR1" s="1" t="s">
        <v>183</v>
      </c>
      <c r="GS1" s="1" t="s">
        <v>184</v>
      </c>
      <c r="GT1" s="1" t="s">
        <v>185</v>
      </c>
      <c r="GU1" s="1" t="s">
        <v>186</v>
      </c>
      <c r="GV1" s="1" t="s">
        <v>187</v>
      </c>
      <c r="GW1" s="1" t="s">
        <v>188</v>
      </c>
      <c r="GX1" s="1" t="s">
        <v>189</v>
      </c>
      <c r="GY1" s="1" t="s">
        <v>190</v>
      </c>
      <c r="GZ1" s="1" t="s">
        <v>191</v>
      </c>
      <c r="HA1" s="1" t="s">
        <v>192</v>
      </c>
      <c r="HB1" s="1" t="s">
        <v>193</v>
      </c>
      <c r="HC1" s="1" t="s">
        <v>194</v>
      </c>
      <c r="HD1" s="1" t="s">
        <v>195</v>
      </c>
      <c r="HE1" s="1" t="s">
        <v>196</v>
      </c>
      <c r="HF1" s="1" t="s">
        <v>197</v>
      </c>
      <c r="HG1" s="1" t="s">
        <v>198</v>
      </c>
      <c r="HH1" s="1" t="s">
        <v>199</v>
      </c>
    </row>
    <row r="2" spans="1:215">
      <c r="A2" t="str">
        <f>_xlfn.CONCAT(E2,H2,AH2)</f>
        <v>HPK15042021591</v>
      </c>
      <c r="B2" s="1">
        <v>1</v>
      </c>
      <c r="C2" s="1" t="s">
        <v>200</v>
      </c>
      <c r="D2" s="1">
        <v>0</v>
      </c>
      <c r="E2" s="1" t="s">
        <v>201</v>
      </c>
      <c r="F2" s="1" t="s">
        <v>202</v>
      </c>
      <c r="H2" s="1" t="s">
        <v>203</v>
      </c>
      <c r="I2" s="1" t="s">
        <v>204</v>
      </c>
      <c r="M2" s="1" t="s">
        <v>205</v>
      </c>
      <c r="N2" s="1">
        <v>1</v>
      </c>
      <c r="O2" s="1" t="s">
        <v>206</v>
      </c>
      <c r="Q2" s="1" t="s">
        <v>207</v>
      </c>
      <c r="R2" t="s">
        <v>208</v>
      </c>
      <c r="S2" s="1" t="s">
        <v>209</v>
      </c>
      <c r="T2" s="1" t="s">
        <v>210</v>
      </c>
      <c r="V2" s="1" t="b">
        <v>0</v>
      </c>
      <c r="AA2" s="1">
        <v>0.017</v>
      </c>
      <c r="AC2" s="1">
        <v>0.011</v>
      </c>
      <c r="AD2" s="1">
        <v>90</v>
      </c>
      <c r="AF2" s="8">
        <v>0.0054</v>
      </c>
      <c r="AG2" s="1" t="s">
        <v>211</v>
      </c>
      <c r="AH2" s="1">
        <v>21591</v>
      </c>
      <c r="AI2" s="1">
        <v>100</v>
      </c>
      <c r="AJ2" s="1">
        <v>200</v>
      </c>
      <c r="AL2" s="1">
        <f t="shared" ref="AL2:AL27" si="0">AK2+AJ2</f>
        <v>200</v>
      </c>
      <c r="AO2" s="1">
        <f t="shared" ref="AO2:AO27" si="1">AL2+AM2</f>
        <v>200</v>
      </c>
      <c r="AP2" s="1">
        <v>195</v>
      </c>
      <c r="AV2" s="10">
        <f>((AO2*((100-GX2)/100)+GY2))*(AA2+AS2+AU2+AB2)-(AP2*(AA2+AS2-AC2+AB2)*AD2/100)</f>
        <v>2.347</v>
      </c>
      <c r="AW2" s="1">
        <f>(AV2)*N2</f>
        <v>2.347</v>
      </c>
      <c r="BK2" s="1">
        <v>4</v>
      </c>
      <c r="BL2" s="1">
        <v>125</v>
      </c>
      <c r="BM2" s="1" t="s">
        <v>212</v>
      </c>
      <c r="BN2" s="2">
        <f t="shared" ref="BN2:BN27" si="2">BL2/HE2</f>
        <v>0.548245614035088</v>
      </c>
      <c r="BO2" s="2">
        <v>100</v>
      </c>
      <c r="BP2" s="1">
        <f t="shared" ref="BP2:BP27" si="3">BN2+BI2</f>
        <v>0.548245614035088</v>
      </c>
      <c r="BQ2" s="1">
        <f>BP2*N2</f>
        <v>0.548245614035088</v>
      </c>
      <c r="BS2" s="1"/>
      <c r="EQ2" s="1">
        <f t="shared" ref="EQ2:EQ62" si="4">IF(ISERROR(SEARCH("TRUE",BV2)),BU2,0)+IF(ISERROR(SEARCH("TRUE",CA2)),BZ2,0)+IF(ISERROR(SEARCH("TRUE",CF2)),CE2,0)+IF(ISERROR(SEARCH("TRUE",CK2)),CJ2,0)+IF(ISERROR(SEARCH("TRUE",CP2)),CO2,0)+IF(ISERROR(SEARCH("TRUE",CU2)),CT2,0)+IF(ISERROR(SEARCH("TRUE",CZ2)),CY2,0)+IF(ISERROR(SEARCH("TRUE",DE2)),DD2,0)+IF(ISERROR(SEARCH("TRUE",DJ2)),DI2,0)+IF(ISERROR(SEARCH("TRUE",DO2)),DN2,0)+IF(ISERROR(SEARCH("TRUE",DT2)),DS2,0)+IF(ISERROR(SEARCH("TRUE",DY2)),DX2,0)+IF(ISERROR(SEARCH("TRUE",ED2)),EC2,0)+IF(ISERROR(SEARCH("TRUE",EI2)),EH2,0)+IF(ISERROR(SEARCH("TRUE",EN2)),EM2,0)</f>
        <v>0</v>
      </c>
      <c r="ER2" s="1">
        <f>EQ2*N2</f>
        <v>0</v>
      </c>
      <c r="ES2" s="1">
        <f>IF(ISERROR(SEARCH("FALSE",BV2)),BU2,0)+IF(ISERROR(SEARCH("FALSE",CA2)),BZ2,0)+IF(ISERROR(SEARCH("FALSE",CF2)),CE2,0)+IF(ISERROR(SEARCH("FALSE",CK2)),CJ2,0)+IF(ISERROR(SEARCH("FALSE",CP2)),CO2,0)+IF(ISERROR(SEARCH("FALSE",CU2)),CT2,0)+IF(ISERROR(SEARCH("FALSE",CZ2)),CY2,0)+IF(ISERROR(SEARCH("FALSE",DE2)),DD2,0)+IF(ISERROR(SEARCH("FALSE",DJ2)),DI2,0)+IF(ISERROR(SEARCH("FALSE",DO2)),DN2,0)+IF(ISERROR(SEARCH("FALSE",DT2)),DS2,0)+IF(ISERROR(SEARCH("FALSE",DY2)),DX2,0)+IF(ISERROR(SEARCH("FALSE",ED2)),EC2,0)+IF(ISERROR(SEARCH("FALSE",EI2)),EH2,0)+IF(ISERROR(SEARCH("FALSE",EN2)),EM2,0)*N2</f>
        <v>0</v>
      </c>
      <c r="ET2" s="12">
        <f t="shared" ref="ET2:ET27" si="5">ES2+ER2+BP2</f>
        <v>0.548245614035088</v>
      </c>
      <c r="FP2" s="1" t="s">
        <v>213</v>
      </c>
      <c r="FQ2" s="1">
        <v>1.25</v>
      </c>
      <c r="FR2" s="12">
        <f>AW2+ET2-ES2</f>
        <v>2.89524561403509</v>
      </c>
      <c r="FS2" s="12">
        <f t="shared" ref="FS2:FS27" si="6">FR2*FQ2/100</f>
        <v>0.0361905701754386</v>
      </c>
      <c r="GE2" s="1" t="s">
        <v>214</v>
      </c>
      <c r="GF2" s="1" t="s">
        <v>213</v>
      </c>
      <c r="GG2" s="1">
        <v>11</v>
      </c>
      <c r="GH2" s="12">
        <f>AW2+ET2-ES2+FD2+FG2</f>
        <v>2.89524561403509</v>
      </c>
      <c r="GI2" s="1">
        <f t="shared" ref="GI2:GI27" si="7">GH2*(GG2/100)</f>
        <v>0.31847701754386</v>
      </c>
      <c r="GJ2" s="1" t="s">
        <v>215</v>
      </c>
      <c r="GM2" s="1">
        <v>0.0109649122807018</v>
      </c>
      <c r="GO2" s="1">
        <v>0.0141025641025641</v>
      </c>
      <c r="GP2" s="1">
        <v>0.0154320987654321</v>
      </c>
      <c r="HB2" s="1">
        <v>4</v>
      </c>
      <c r="HC2" s="1">
        <v>60</v>
      </c>
      <c r="HD2" s="1">
        <v>95</v>
      </c>
      <c r="HE2" s="1">
        <f>(3600/HC2)*HD2*HB2/100</f>
        <v>228</v>
      </c>
      <c r="HF2" s="10">
        <f>AW2+AZ2+ET2+FD2+FG2+FK2+FS2-FY2+GD2+FT2+GI2+GM2+GN2+GO2+GP2+GR2+GS2-GU2</f>
        <v>3.29041277690308</v>
      </c>
      <c r="HG2" s="13">
        <v>44288</v>
      </c>
    </row>
    <row r="3" spans="1:215">
      <c r="A3" t="str">
        <f t="shared" ref="A3:A66" si="8">_xlfn.CONCAT(E3,H3,AH3)</f>
        <v>HPK218016021591</v>
      </c>
      <c r="B3" s="1">
        <v>2</v>
      </c>
      <c r="C3" s="1" t="s">
        <v>200</v>
      </c>
      <c r="D3" s="1">
        <v>0</v>
      </c>
      <c r="E3" s="1" t="s">
        <v>201</v>
      </c>
      <c r="F3" s="1" t="s">
        <v>202</v>
      </c>
      <c r="H3" s="1" t="s">
        <v>216</v>
      </c>
      <c r="I3" s="1" t="s">
        <v>217</v>
      </c>
      <c r="M3" s="1" t="s">
        <v>205</v>
      </c>
      <c r="N3" s="1">
        <v>1</v>
      </c>
      <c r="O3" s="1" t="s">
        <v>218</v>
      </c>
      <c r="Q3" s="1" t="s">
        <v>219</v>
      </c>
      <c r="R3" t="s">
        <v>208</v>
      </c>
      <c r="S3" s="1" t="s">
        <v>220</v>
      </c>
      <c r="T3" s="1" t="s">
        <v>210</v>
      </c>
      <c r="V3" s="1" t="b">
        <v>0</v>
      </c>
      <c r="AA3" s="1">
        <v>0.098</v>
      </c>
      <c r="AC3" s="1">
        <v>0.098</v>
      </c>
      <c r="AD3" s="1">
        <v>90</v>
      </c>
      <c r="AF3" s="8">
        <v>0</v>
      </c>
      <c r="AG3" s="1" t="s">
        <v>211</v>
      </c>
      <c r="AH3" s="1">
        <v>21591</v>
      </c>
      <c r="AI3" s="1">
        <v>100</v>
      </c>
      <c r="AJ3" s="1">
        <v>127.69</v>
      </c>
      <c r="AL3" s="1">
        <f t="shared" si="0"/>
        <v>127.69</v>
      </c>
      <c r="AO3" s="1">
        <f t="shared" si="1"/>
        <v>127.69</v>
      </c>
      <c r="AP3" s="1">
        <v>122.69</v>
      </c>
      <c r="AV3" s="10">
        <f>((AO3*((100-GX3)/100)+GY3))*(AA3+AS3+AU3+AB3)-(AP3*(AA3+AS3-AC3+AB3)*AD3/100)</f>
        <v>12.51362</v>
      </c>
      <c r="AW3" s="1">
        <f>(AV3)*N3</f>
        <v>12.51362</v>
      </c>
      <c r="AZ3" s="1">
        <f>BA3+BE3</f>
        <v>5.77125</v>
      </c>
      <c r="BA3" s="1">
        <f>AZ4*N4</f>
        <v>5.7</v>
      </c>
      <c r="BB3" s="1" t="s">
        <v>221</v>
      </c>
      <c r="BC3" s="1">
        <f>BA3</f>
        <v>5.7</v>
      </c>
      <c r="BD3" s="1">
        <v>1.25</v>
      </c>
      <c r="BE3" s="1">
        <f>BA3*(BD3/100)</f>
        <v>0.07125</v>
      </c>
      <c r="BK3" s="1">
        <v>2</v>
      </c>
      <c r="BL3" s="1">
        <v>200</v>
      </c>
      <c r="BM3" s="1" t="s">
        <v>212</v>
      </c>
      <c r="BN3" s="2">
        <f t="shared" si="2"/>
        <v>2.33918128654971</v>
      </c>
      <c r="BO3" s="2">
        <v>160</v>
      </c>
      <c r="BP3" s="1">
        <f t="shared" si="3"/>
        <v>2.33918128654971</v>
      </c>
      <c r="BQ3" s="1">
        <f>BP3*N3</f>
        <v>2.33918128654971</v>
      </c>
      <c r="BS3" s="1"/>
      <c r="EQ3" s="1">
        <f t="shared" si="4"/>
        <v>0</v>
      </c>
      <c r="ER3" s="1">
        <f>EQ3*N3</f>
        <v>0</v>
      </c>
      <c r="ES3" s="1">
        <f>IF(ISERROR(SEARCH("FALSE",BV3)),BU3,0)+IF(ISERROR(SEARCH("FALSE",CA3)),BZ3,0)+IF(ISERROR(SEARCH("FALSE",CF3)),CE3,0)+IF(ISERROR(SEARCH("FALSE",CK3)),CJ3,0)+IF(ISERROR(SEARCH("FALSE",CP3)),CO3,0)+IF(ISERROR(SEARCH("FALSE",CU3)),CT3,0)+IF(ISERROR(SEARCH("FALSE",CZ3)),CY3,0)+IF(ISERROR(SEARCH("FALSE",DE3)),DD3,0)+IF(ISERROR(SEARCH("FALSE",DJ3)),DI3,0)+IF(ISERROR(SEARCH("FALSE",DO3)),DN3,0)+IF(ISERROR(SEARCH("FALSE",DT3)),DS3,0)+IF(ISERROR(SEARCH("FALSE",DY3)),DX3,0)+IF(ISERROR(SEARCH("FALSE",ED3)),EC3,0)+IF(ISERROR(SEARCH("FALSE",EI3)),EH3,0)+IF(ISERROR(SEARCH("FALSE",EN3)),EM3,0)*N3</f>
        <v>0</v>
      </c>
      <c r="ET3" s="12">
        <f t="shared" si="5"/>
        <v>2.33918128654971</v>
      </c>
      <c r="FP3" s="1" t="s">
        <v>213</v>
      </c>
      <c r="FQ3" s="1">
        <v>1.25</v>
      </c>
      <c r="FR3" s="12">
        <f>AW3+ET3-ES3</f>
        <v>14.8528012865497</v>
      </c>
      <c r="FS3" s="12">
        <f t="shared" si="6"/>
        <v>0.185660016081871</v>
      </c>
      <c r="GE3" s="1" t="s">
        <v>214</v>
      </c>
      <c r="GF3" s="1" t="s">
        <v>213</v>
      </c>
      <c r="GG3" s="1">
        <v>11</v>
      </c>
      <c r="GH3" s="12">
        <f t="shared" ref="GH3:GH27" si="9">AW3+ET3-ES3+FD3+FG3</f>
        <v>14.8528012865497</v>
      </c>
      <c r="GI3" s="1">
        <f t="shared" si="7"/>
        <v>1.63380814152047</v>
      </c>
      <c r="GJ3" s="1" t="s">
        <v>215</v>
      </c>
      <c r="GM3" s="1">
        <v>0.0467836257309941</v>
      </c>
      <c r="GO3" s="1">
        <v>0.0775641025641026</v>
      </c>
      <c r="GP3" s="1">
        <v>0.154320987654321</v>
      </c>
      <c r="HB3" s="1">
        <v>2</v>
      </c>
      <c r="HC3" s="1">
        <v>80</v>
      </c>
      <c r="HD3" s="1">
        <v>95</v>
      </c>
      <c r="HE3" s="1">
        <f>(3600/HC3)*HD3*HB3/100</f>
        <v>85.5</v>
      </c>
      <c r="HF3" s="10">
        <f>AW3+AZ3+ET3+FD3+FG3+FK3+FS3-FY3+GD3+FT3+GI3+GM3+GN3+GO3+GP3+GR3+GS3-GU3</f>
        <v>22.7221881601015</v>
      </c>
      <c r="HG3" s="13">
        <v>44288</v>
      </c>
    </row>
    <row r="4" spans="1:215">
      <c r="A4" t="str">
        <f t="shared" si="8"/>
        <v>HPK2180160_121591</v>
      </c>
      <c r="B4" s="1">
        <v>3</v>
      </c>
      <c r="C4" s="1" t="s">
        <v>200</v>
      </c>
      <c r="E4" s="1" t="s">
        <v>201</v>
      </c>
      <c r="F4" s="1" t="s">
        <v>222</v>
      </c>
      <c r="H4" s="1" t="s">
        <v>223</v>
      </c>
      <c r="I4" s="1" t="s">
        <v>224</v>
      </c>
      <c r="N4" s="1">
        <v>3</v>
      </c>
      <c r="R4"/>
      <c r="AF4" s="9"/>
      <c r="AG4" s="1" t="s">
        <v>211</v>
      </c>
      <c r="AH4" s="1">
        <v>21591</v>
      </c>
      <c r="AV4" s="10"/>
      <c r="AX4" s="1" t="s">
        <v>205</v>
      </c>
      <c r="AY4" s="1" t="s">
        <v>225</v>
      </c>
      <c r="AZ4" s="1">
        <v>1.9</v>
      </c>
      <c r="BN4" s="2"/>
      <c r="BS4" s="1"/>
      <c r="ET4" s="12"/>
      <c r="FR4" s="12"/>
      <c r="FS4" s="12"/>
      <c r="GH4" s="12"/>
      <c r="HF4" s="10"/>
      <c r="HG4" s="13">
        <v>44288</v>
      </c>
    </row>
    <row r="5" spans="1:215">
      <c r="A5" t="str">
        <f t="shared" si="8"/>
        <v>HPKA08002021591</v>
      </c>
      <c r="B5" s="1">
        <v>4</v>
      </c>
      <c r="C5" s="1" t="s">
        <v>200</v>
      </c>
      <c r="D5" s="1">
        <v>0</v>
      </c>
      <c r="E5" s="1" t="s">
        <v>201</v>
      </c>
      <c r="F5" s="1" t="s">
        <v>202</v>
      </c>
      <c r="H5" s="1" t="s">
        <v>226</v>
      </c>
      <c r="I5" s="1" t="s">
        <v>227</v>
      </c>
      <c r="M5" s="1" t="s">
        <v>205</v>
      </c>
      <c r="N5" s="1">
        <v>1</v>
      </c>
      <c r="O5" s="1" t="s">
        <v>228</v>
      </c>
      <c r="Q5" s="1" t="s">
        <v>207</v>
      </c>
      <c r="R5" t="s">
        <v>208</v>
      </c>
      <c r="S5" s="1" t="s">
        <v>229</v>
      </c>
      <c r="T5" s="1" t="s">
        <v>210</v>
      </c>
      <c r="V5" s="1" t="b">
        <v>0</v>
      </c>
      <c r="AA5" s="1">
        <v>0.0058</v>
      </c>
      <c r="AC5" s="1">
        <v>0.005</v>
      </c>
      <c r="AD5" s="1">
        <v>100</v>
      </c>
      <c r="AF5" s="8">
        <v>0.000799999999999999</v>
      </c>
      <c r="AG5" s="1" t="s">
        <v>211</v>
      </c>
      <c r="AH5" s="1">
        <v>21591</v>
      </c>
      <c r="AI5" s="1">
        <v>100</v>
      </c>
      <c r="AJ5" s="1">
        <v>200</v>
      </c>
      <c r="AL5" s="1">
        <f t="shared" si="0"/>
        <v>200</v>
      </c>
      <c r="AO5" s="1">
        <f t="shared" si="1"/>
        <v>200</v>
      </c>
      <c r="AP5" s="1">
        <v>20</v>
      </c>
      <c r="AV5" s="10">
        <f>((AO5*((100-GX5)/100)+GY5))*(AA5+AS5+AU5+AB5)-(AP5*(AA5+AS5-AC5+AB5)*AD5/100)</f>
        <v>1.144</v>
      </c>
      <c r="AW5" s="1">
        <f>(AV5)*N5</f>
        <v>1.144</v>
      </c>
      <c r="BK5" s="1">
        <v>8</v>
      </c>
      <c r="BL5" s="1">
        <v>125</v>
      </c>
      <c r="BM5" s="1" t="s">
        <v>212</v>
      </c>
      <c r="BN5" s="2">
        <f t="shared" si="2"/>
        <v>0.251279239766082</v>
      </c>
      <c r="BO5" s="2">
        <v>100</v>
      </c>
      <c r="BP5" s="1">
        <f t="shared" si="3"/>
        <v>0.251279239766082</v>
      </c>
      <c r="BQ5" s="1">
        <f>BP5*N5</f>
        <v>0.251279239766082</v>
      </c>
      <c r="BS5" s="1"/>
      <c r="EQ5" s="1">
        <f t="shared" si="4"/>
        <v>0</v>
      </c>
      <c r="ER5" s="1">
        <f>EQ5*N5</f>
        <v>0</v>
      </c>
      <c r="ES5" s="1">
        <f>IF(ISERROR(SEARCH("FALSE",BV5)),BU5,0)+IF(ISERROR(SEARCH("FALSE",CA5)),BZ5,0)+IF(ISERROR(SEARCH("FALSE",CF5)),CE5,0)+IF(ISERROR(SEARCH("FALSE",CK5)),CJ5,0)+IF(ISERROR(SEARCH("FALSE",CP5)),CO5,0)+IF(ISERROR(SEARCH("FALSE",CU5)),CT5,0)+IF(ISERROR(SEARCH("FALSE",CZ5)),CY5,0)+IF(ISERROR(SEARCH("FALSE",DE5)),DD5,0)+IF(ISERROR(SEARCH("FALSE",DJ5)),DI5,0)+IF(ISERROR(SEARCH("FALSE",DO5)),DN5,0)+IF(ISERROR(SEARCH("FALSE",DT5)),DS5,0)+IF(ISERROR(SEARCH("FALSE",DY5)),DX5,0)+IF(ISERROR(SEARCH("FALSE",ED5)),EC5,0)+IF(ISERROR(SEARCH("FALSE",EI5)),EH5,0)+IF(ISERROR(SEARCH("FALSE",EN5)),EM5,0)*N5</f>
        <v>0</v>
      </c>
      <c r="ET5" s="12">
        <f t="shared" si="5"/>
        <v>0.251279239766082</v>
      </c>
      <c r="FP5" s="1" t="s">
        <v>213</v>
      </c>
      <c r="FQ5" s="1">
        <v>1.25</v>
      </c>
      <c r="FR5" s="12">
        <f t="shared" ref="FR5:FR64" si="10">AW5+ET5-ES5</f>
        <v>1.39527923976608</v>
      </c>
      <c r="FS5" s="12">
        <f t="shared" si="6"/>
        <v>0.017440990497076</v>
      </c>
      <c r="GE5" s="1" t="s">
        <v>214</v>
      </c>
      <c r="GF5" s="1" t="s">
        <v>213</v>
      </c>
      <c r="GG5" s="1">
        <v>11</v>
      </c>
      <c r="GH5" s="12">
        <f t="shared" si="9"/>
        <v>1.39527923976608</v>
      </c>
      <c r="GI5" s="1">
        <f t="shared" si="7"/>
        <v>0.153480716374269</v>
      </c>
      <c r="GJ5" s="1" t="s">
        <v>215</v>
      </c>
      <c r="GM5" s="1">
        <v>0.0050251256281407</v>
      </c>
      <c r="GO5" s="1">
        <v>0.0141025641025641</v>
      </c>
      <c r="GP5" s="1">
        <v>0.0185185185185185</v>
      </c>
      <c r="HB5" s="1">
        <v>8</v>
      </c>
      <c r="HC5" s="1">
        <v>55</v>
      </c>
      <c r="HD5" s="1">
        <v>95</v>
      </c>
      <c r="HE5" s="1">
        <f>(3600/HC5)*HD5*HB5/100</f>
        <v>497.454545454545</v>
      </c>
      <c r="HF5" s="10">
        <f>AW5+AZ5+ET5+FD5+FG5+FK5+FS5-FY5+GD5+FT5+GI5+GM5+GN5+GO5+GP5+GR5+GS5-GU5</f>
        <v>1.60384715488665</v>
      </c>
      <c r="HG5" s="13">
        <v>44288</v>
      </c>
    </row>
    <row r="6" spans="1:215">
      <c r="A6" t="str">
        <f t="shared" si="8"/>
        <v>HPK210029021591</v>
      </c>
      <c r="B6" s="1">
        <v>5</v>
      </c>
      <c r="C6" s="1" t="s">
        <v>200</v>
      </c>
      <c r="D6" s="1">
        <v>0</v>
      </c>
      <c r="E6" s="1" t="s">
        <v>201</v>
      </c>
      <c r="F6" s="1" t="s">
        <v>202</v>
      </c>
      <c r="H6" s="1" t="s">
        <v>230</v>
      </c>
      <c r="I6" s="1" t="s">
        <v>231</v>
      </c>
      <c r="M6" s="1" t="s">
        <v>205</v>
      </c>
      <c r="N6" s="1">
        <v>1</v>
      </c>
      <c r="O6" s="1" t="s">
        <v>232</v>
      </c>
      <c r="Q6" s="1" t="s">
        <v>233</v>
      </c>
      <c r="R6" t="s">
        <v>208</v>
      </c>
      <c r="S6" s="1" t="s">
        <v>234</v>
      </c>
      <c r="T6" s="1" t="s">
        <v>210</v>
      </c>
      <c r="V6" s="1" t="b">
        <v>0</v>
      </c>
      <c r="AA6" s="1">
        <v>0.012</v>
      </c>
      <c r="AC6" s="1">
        <v>0.009</v>
      </c>
      <c r="AD6" s="1">
        <v>100</v>
      </c>
      <c r="AF6" s="8">
        <v>0.003</v>
      </c>
      <c r="AG6" s="1" t="s">
        <v>211</v>
      </c>
      <c r="AH6" s="1">
        <v>21591</v>
      </c>
      <c r="AI6" s="1">
        <v>100</v>
      </c>
      <c r="AJ6" s="1">
        <v>520</v>
      </c>
      <c r="AL6" s="1">
        <f t="shared" si="0"/>
        <v>520</v>
      </c>
      <c r="AO6" s="1">
        <f t="shared" si="1"/>
        <v>520</v>
      </c>
      <c r="AP6" s="1">
        <v>20</v>
      </c>
      <c r="AV6" s="10">
        <f>((AO6*((100-GX6)/100)+GY6))*(AA6+AS6+AU6+AB6)-(AP6*(AA6+AS6-AC6+AB6)*AD6/100)</f>
        <v>6.18</v>
      </c>
      <c r="AW6" s="1">
        <f>(AV6)*N6</f>
        <v>6.18</v>
      </c>
      <c r="BK6" s="1">
        <v>4</v>
      </c>
      <c r="BL6" s="1">
        <v>125</v>
      </c>
      <c r="BM6" s="1" t="s">
        <v>212</v>
      </c>
      <c r="BN6" s="2">
        <f t="shared" si="2"/>
        <v>0.502558479532164</v>
      </c>
      <c r="BO6" s="2">
        <v>100</v>
      </c>
      <c r="BP6" s="1">
        <f t="shared" si="3"/>
        <v>0.502558479532164</v>
      </c>
      <c r="BQ6" s="1">
        <f>BP6*N6</f>
        <v>0.502558479532164</v>
      </c>
      <c r="BS6" s="1"/>
      <c r="EQ6" s="1">
        <f t="shared" si="4"/>
        <v>0</v>
      </c>
      <c r="ER6" s="1">
        <f>EQ6*N6</f>
        <v>0</v>
      </c>
      <c r="ES6" s="1">
        <f>IF(ISERROR(SEARCH("FALSE",BV6)),BU6,0)+IF(ISERROR(SEARCH("FALSE",CA6)),BZ6,0)+IF(ISERROR(SEARCH("FALSE",CF6)),CE6,0)+IF(ISERROR(SEARCH("FALSE",CK6)),CJ6,0)+IF(ISERROR(SEARCH("FALSE",CP6)),CO6,0)+IF(ISERROR(SEARCH("FALSE",CU6)),CT6,0)+IF(ISERROR(SEARCH("FALSE",CZ6)),CY6,0)+IF(ISERROR(SEARCH("FALSE",DE6)),DD6,0)+IF(ISERROR(SEARCH("FALSE",DJ6)),DI6,0)+IF(ISERROR(SEARCH("FALSE",DO6)),DN6,0)+IF(ISERROR(SEARCH("FALSE",DT6)),DS6,0)+IF(ISERROR(SEARCH("FALSE",DY6)),DX6,0)+IF(ISERROR(SEARCH("FALSE",ED6)),EC6,0)+IF(ISERROR(SEARCH("FALSE",EI6)),EH6,0)+IF(ISERROR(SEARCH("FALSE",EN6)),EM6,0)*N6</f>
        <v>0</v>
      </c>
      <c r="ET6" s="12">
        <f t="shared" si="5"/>
        <v>0.502558479532164</v>
      </c>
      <c r="FP6" s="1" t="s">
        <v>213</v>
      </c>
      <c r="FQ6" s="1">
        <v>1.25</v>
      </c>
      <c r="FR6" s="12">
        <f t="shared" si="10"/>
        <v>6.68255847953216</v>
      </c>
      <c r="FS6" s="12">
        <f t="shared" si="6"/>
        <v>0.0835319809941521</v>
      </c>
      <c r="GE6" s="1" t="s">
        <v>214</v>
      </c>
      <c r="GF6" s="1" t="s">
        <v>213</v>
      </c>
      <c r="GG6" s="1">
        <v>11</v>
      </c>
      <c r="GH6" s="12">
        <f t="shared" si="9"/>
        <v>6.68255847953216</v>
      </c>
      <c r="GI6" s="1">
        <f t="shared" si="7"/>
        <v>0.735081432748538</v>
      </c>
      <c r="GJ6" s="1" t="s">
        <v>215</v>
      </c>
      <c r="GM6" s="1">
        <v>0.0100502512562814</v>
      </c>
      <c r="GO6" s="1">
        <v>0.0141025641025641</v>
      </c>
      <c r="GP6" s="1">
        <v>0.0154320987654321</v>
      </c>
      <c r="HB6" s="1">
        <v>4</v>
      </c>
      <c r="HC6" s="1">
        <v>55</v>
      </c>
      <c r="HD6" s="1">
        <v>95</v>
      </c>
      <c r="HE6" s="1">
        <f>(3600/HC6)*HD6*HB6/100</f>
        <v>248.727272727273</v>
      </c>
      <c r="HF6" s="10">
        <f>AW6+AZ6+ET6+FD6+FG6+FK6+FS6-FY6+GD6+FT6+GI6+GM6+GN6+GO6+GP6+GR6+GS6-GU6</f>
        <v>7.54075680739913</v>
      </c>
      <c r="HG6" s="13">
        <v>45384</v>
      </c>
    </row>
    <row r="7" spans="1:215">
      <c r="A7" t="str">
        <f t="shared" si="8"/>
        <v>HPR415024021591</v>
      </c>
      <c r="B7" s="1">
        <v>6</v>
      </c>
      <c r="C7" s="1" t="s">
        <v>200</v>
      </c>
      <c r="D7" s="1">
        <v>0</v>
      </c>
      <c r="E7" s="1" t="s">
        <v>201</v>
      </c>
      <c r="F7" s="1" t="s">
        <v>202</v>
      </c>
      <c r="H7" s="1" t="s">
        <v>235</v>
      </c>
      <c r="I7" s="1" t="s">
        <v>236</v>
      </c>
      <c r="M7" s="1" t="s">
        <v>205</v>
      </c>
      <c r="N7" s="1">
        <v>1</v>
      </c>
      <c r="O7" s="1" t="s">
        <v>237</v>
      </c>
      <c r="Q7" s="1" t="s">
        <v>238</v>
      </c>
      <c r="R7" t="s">
        <v>208</v>
      </c>
      <c r="S7" s="1" t="s">
        <v>239</v>
      </c>
      <c r="T7" s="1" t="s">
        <v>210</v>
      </c>
      <c r="V7" s="1" t="b">
        <v>0</v>
      </c>
      <c r="AA7" s="1">
        <v>0.03</v>
      </c>
      <c r="AC7" s="1">
        <v>0.03</v>
      </c>
      <c r="AD7" s="1">
        <v>100</v>
      </c>
      <c r="AF7" s="8">
        <v>0</v>
      </c>
      <c r="AG7" s="1" t="s">
        <v>211</v>
      </c>
      <c r="AH7" s="1">
        <v>21591</v>
      </c>
      <c r="AI7" s="1">
        <v>100</v>
      </c>
      <c r="AJ7" s="1">
        <v>136</v>
      </c>
      <c r="AL7" s="1">
        <f t="shared" si="0"/>
        <v>136</v>
      </c>
      <c r="AO7" s="1">
        <f t="shared" si="1"/>
        <v>136</v>
      </c>
      <c r="AP7" s="1">
        <v>20</v>
      </c>
      <c r="AV7" s="10">
        <f>((AO7*((100-GX7)/100)+GY7))*(AA7+AS7+AU7+AB7)-(AP7*(AA7+AS7-AC7+AB7)*AD7/100)</f>
        <v>4.08</v>
      </c>
      <c r="AW7" s="1">
        <f>(AV7)*N7</f>
        <v>4.08</v>
      </c>
      <c r="AZ7" s="1">
        <f>BA7+BE7</f>
        <v>18.23</v>
      </c>
      <c r="BA7" s="1">
        <f>AZ8*N8</f>
        <v>18.23</v>
      </c>
      <c r="BK7" s="1">
        <v>2</v>
      </c>
      <c r="BL7" s="1">
        <v>225</v>
      </c>
      <c r="BM7" s="1" t="s">
        <v>212</v>
      </c>
      <c r="BN7" s="2">
        <f t="shared" si="2"/>
        <v>1.48026315789474</v>
      </c>
      <c r="BO7" s="2">
        <v>180</v>
      </c>
      <c r="BP7" s="1">
        <f t="shared" si="3"/>
        <v>1.48026315789474</v>
      </c>
      <c r="BQ7" s="1">
        <f>BP7*N7</f>
        <v>1.48026315789474</v>
      </c>
      <c r="BS7" s="1"/>
      <c r="EQ7" s="1">
        <f t="shared" si="4"/>
        <v>0</v>
      </c>
      <c r="ER7" s="1">
        <f>EQ7*N7</f>
        <v>0</v>
      </c>
      <c r="ES7" s="1">
        <f>IF(ISERROR(SEARCH("FALSE",BV7)),BU7,0)+IF(ISERROR(SEARCH("FALSE",CA7)),BZ7,0)+IF(ISERROR(SEARCH("FALSE",CF7)),CE7,0)+IF(ISERROR(SEARCH("FALSE",CK7)),CJ7,0)+IF(ISERROR(SEARCH("FALSE",CP7)),CO7,0)+IF(ISERROR(SEARCH("FALSE",CU7)),CT7,0)+IF(ISERROR(SEARCH("FALSE",CZ7)),CY7,0)+IF(ISERROR(SEARCH("FALSE",DE7)),DD7,0)+IF(ISERROR(SEARCH("FALSE",DJ7)),DI7,0)+IF(ISERROR(SEARCH("FALSE",DO7)),DN7,0)+IF(ISERROR(SEARCH("FALSE",DT7)),DS7,0)+IF(ISERROR(SEARCH("FALSE",DY7)),DX7,0)+IF(ISERROR(SEARCH("FALSE",ED7)),EC7,0)+IF(ISERROR(SEARCH("FALSE",EI7)),EH7,0)+IF(ISERROR(SEARCH("FALSE",EN7)),EM7,0)*N7</f>
        <v>0</v>
      </c>
      <c r="ET7" s="12">
        <f t="shared" si="5"/>
        <v>1.48026315789474</v>
      </c>
      <c r="FP7" s="1" t="s">
        <v>213</v>
      </c>
      <c r="FQ7" s="1">
        <v>1.25</v>
      </c>
      <c r="FR7" s="12">
        <f t="shared" si="10"/>
        <v>5.56026315789474</v>
      </c>
      <c r="FS7" s="12">
        <f t="shared" si="6"/>
        <v>0.0695032894736842</v>
      </c>
      <c r="GE7" s="1" t="s">
        <v>214</v>
      </c>
      <c r="GF7" s="1" t="s">
        <v>213</v>
      </c>
      <c r="GG7" s="1">
        <v>11</v>
      </c>
      <c r="GH7" s="12">
        <f t="shared" si="9"/>
        <v>5.56026315789474</v>
      </c>
      <c r="GI7" s="1">
        <f t="shared" si="7"/>
        <v>0.611628947368421</v>
      </c>
      <c r="GJ7" s="1" t="s">
        <v>215</v>
      </c>
      <c r="GM7" s="1">
        <v>0.0296052631578947</v>
      </c>
      <c r="GO7" s="1">
        <v>0.0333333333333333</v>
      </c>
      <c r="GP7" s="1">
        <v>0.078125</v>
      </c>
      <c r="HB7" s="1">
        <v>2</v>
      </c>
      <c r="HC7" s="1">
        <v>45</v>
      </c>
      <c r="HD7" s="1">
        <v>95</v>
      </c>
      <c r="HE7" s="1">
        <f>(3600/HC7)*HD7*HB7/100</f>
        <v>152</v>
      </c>
      <c r="HF7" s="10">
        <f>AW7+AZ7+ET7+FD7+FG7+FK7+FS7-FY7+GD7+FT7+GI7+GM7+GN7+GO7+GP7+GR7+GS7-GU7</f>
        <v>24.6124589912281</v>
      </c>
      <c r="HG7" s="13">
        <v>44288</v>
      </c>
    </row>
    <row r="8" spans="1:215">
      <c r="A8" t="str">
        <f t="shared" si="8"/>
        <v>HPR4150240_121591</v>
      </c>
      <c r="B8" s="1">
        <v>7</v>
      </c>
      <c r="C8" s="1" t="s">
        <v>200</v>
      </c>
      <c r="E8" s="1" t="s">
        <v>201</v>
      </c>
      <c r="F8" s="1" t="s">
        <v>222</v>
      </c>
      <c r="H8" s="1" t="s">
        <v>240</v>
      </c>
      <c r="I8" s="1" t="s">
        <v>240</v>
      </c>
      <c r="N8" s="1">
        <v>1</v>
      </c>
      <c r="R8"/>
      <c r="AF8" s="9"/>
      <c r="AG8" s="1" t="s">
        <v>211</v>
      </c>
      <c r="AH8" s="1">
        <v>21591</v>
      </c>
      <c r="AV8" s="10"/>
      <c r="AX8" s="1" t="s">
        <v>205</v>
      </c>
      <c r="AY8" s="1" t="s">
        <v>225</v>
      </c>
      <c r="AZ8" s="1">
        <v>18.23</v>
      </c>
      <c r="BN8" s="2"/>
      <c r="BS8" s="1"/>
      <c r="ET8" s="12"/>
      <c r="FR8" s="12"/>
      <c r="FS8" s="12"/>
      <c r="GH8" s="12"/>
      <c r="HF8" s="10"/>
      <c r="HG8" s="13">
        <v>44288</v>
      </c>
    </row>
    <row r="9" spans="1:215">
      <c r="A9" t="str">
        <f t="shared" si="8"/>
        <v>HPK611129021591</v>
      </c>
      <c r="B9" s="1">
        <v>8</v>
      </c>
      <c r="C9" s="1" t="s">
        <v>200</v>
      </c>
      <c r="D9" s="1">
        <v>0</v>
      </c>
      <c r="E9" s="1" t="s">
        <v>201</v>
      </c>
      <c r="F9" s="1" t="s">
        <v>202</v>
      </c>
      <c r="H9" s="1" t="s">
        <v>241</v>
      </c>
      <c r="I9" s="1" t="s">
        <v>242</v>
      </c>
      <c r="M9" s="1" t="s">
        <v>205</v>
      </c>
      <c r="N9" s="1">
        <v>1</v>
      </c>
      <c r="O9" s="1" t="s">
        <v>243</v>
      </c>
      <c r="Q9" s="1" t="s">
        <v>219</v>
      </c>
      <c r="R9" t="s">
        <v>208</v>
      </c>
      <c r="S9" s="1" t="s">
        <v>244</v>
      </c>
      <c r="T9" s="1" t="s">
        <v>210</v>
      </c>
      <c r="V9" s="1" t="b">
        <v>0</v>
      </c>
      <c r="AA9" s="1">
        <v>0.015</v>
      </c>
      <c r="AC9" s="1">
        <v>0.012</v>
      </c>
      <c r="AD9" s="1">
        <v>90</v>
      </c>
      <c r="AF9" s="8">
        <v>0.0027</v>
      </c>
      <c r="AG9" s="1" t="s">
        <v>211</v>
      </c>
      <c r="AH9" s="1">
        <v>21591</v>
      </c>
      <c r="AI9" s="1">
        <v>100</v>
      </c>
      <c r="AJ9" s="1">
        <v>108.48</v>
      </c>
      <c r="AL9" s="1">
        <f t="shared" si="0"/>
        <v>108.48</v>
      </c>
      <c r="AO9" s="1">
        <f t="shared" si="1"/>
        <v>108.48</v>
      </c>
      <c r="AP9" s="1">
        <v>103.48</v>
      </c>
      <c r="AV9" s="10">
        <f>((AO9*((100-GX9)/100)+GY9))*(AA9+AS9+AU9+AB9)-(AP9*(AA9+AS9-AC9+AB9)*AD9/100)</f>
        <v>1.347804</v>
      </c>
      <c r="AW9" s="1">
        <f>(AV9)*N9</f>
        <v>1.347804</v>
      </c>
      <c r="AZ9" s="1">
        <f>BA9+BE9</f>
        <v>16.2</v>
      </c>
      <c r="BA9" s="1">
        <f>AZ10*N10</f>
        <v>16</v>
      </c>
      <c r="BB9" s="1" t="s">
        <v>221</v>
      </c>
      <c r="BC9" s="1">
        <f>BA9</f>
        <v>16</v>
      </c>
      <c r="BD9" s="1">
        <v>1.25</v>
      </c>
      <c r="BE9" s="1">
        <f>BA9*(BD9/100)</f>
        <v>0.2</v>
      </c>
      <c r="BK9" s="1">
        <v>2</v>
      </c>
      <c r="BL9" s="1">
        <v>187.5</v>
      </c>
      <c r="BM9" s="1" t="s">
        <v>212</v>
      </c>
      <c r="BN9" s="2">
        <f t="shared" si="2"/>
        <v>1.50767543859649</v>
      </c>
      <c r="BO9" s="2">
        <v>150</v>
      </c>
      <c r="BP9" s="1">
        <f t="shared" si="3"/>
        <v>1.50767543859649</v>
      </c>
      <c r="BQ9" s="1">
        <f>BP9*N9</f>
        <v>1.50767543859649</v>
      </c>
      <c r="BS9" s="1"/>
      <c r="EQ9" s="1">
        <f t="shared" si="4"/>
        <v>0</v>
      </c>
      <c r="ER9" s="1">
        <f>EQ9*N9</f>
        <v>0</v>
      </c>
      <c r="ES9" s="1">
        <f>IF(ISERROR(SEARCH("FALSE",BV9)),BU9,0)+IF(ISERROR(SEARCH("FALSE",CA9)),BZ9,0)+IF(ISERROR(SEARCH("FALSE",CF9)),CE9,0)+IF(ISERROR(SEARCH("FALSE",CK9)),CJ9,0)+IF(ISERROR(SEARCH("FALSE",CP9)),CO9,0)+IF(ISERROR(SEARCH("FALSE",CU9)),CT9,0)+IF(ISERROR(SEARCH("FALSE",CZ9)),CY9,0)+IF(ISERROR(SEARCH("FALSE",DE9)),DD9,0)+IF(ISERROR(SEARCH("FALSE",DJ9)),DI9,0)+IF(ISERROR(SEARCH("FALSE",DO9)),DN9,0)+IF(ISERROR(SEARCH("FALSE",DT9)),DS9,0)+IF(ISERROR(SEARCH("FALSE",DY9)),DX9,0)+IF(ISERROR(SEARCH("FALSE",ED9)),EC9,0)+IF(ISERROR(SEARCH("FALSE",EI9)),EH9,0)+IF(ISERROR(SEARCH("FALSE",EN9)),EM9,0)*N9</f>
        <v>0</v>
      </c>
      <c r="ET9" s="12">
        <f t="shared" si="5"/>
        <v>1.50767543859649</v>
      </c>
      <c r="FP9" s="1" t="s">
        <v>213</v>
      </c>
      <c r="FQ9" s="1">
        <v>1.25</v>
      </c>
      <c r="FR9" s="12">
        <f t="shared" si="10"/>
        <v>2.85547943859649</v>
      </c>
      <c r="FS9" s="12">
        <f t="shared" si="6"/>
        <v>0.0356934929824561</v>
      </c>
      <c r="GE9" s="1" t="s">
        <v>214</v>
      </c>
      <c r="GF9" s="1" t="s">
        <v>213</v>
      </c>
      <c r="GG9" s="1">
        <v>11</v>
      </c>
      <c r="GH9" s="12">
        <f t="shared" si="9"/>
        <v>2.85547943859649</v>
      </c>
      <c r="GI9" s="1">
        <f t="shared" si="7"/>
        <v>0.314102738245614</v>
      </c>
      <c r="GJ9" s="1" t="s">
        <v>215</v>
      </c>
      <c r="GM9" s="1">
        <v>0.0301507537688442</v>
      </c>
      <c r="GO9" s="1">
        <v>0.0352564102564103</v>
      </c>
      <c r="GP9" s="1">
        <v>0.0617283950617284</v>
      </c>
      <c r="HB9" s="1">
        <v>2</v>
      </c>
      <c r="HC9" s="1">
        <v>55</v>
      </c>
      <c r="HD9" s="1">
        <v>95</v>
      </c>
      <c r="HE9" s="1">
        <f>(3600/HC9)*HD9*HB9/100</f>
        <v>124.363636363636</v>
      </c>
      <c r="HF9" s="10">
        <f>AW9+AZ9+ET9+FD9+FG9+FK9+FS9-FY9+GD9+FT9+GI9+GM9+GN9+GO9+GP9+GR9+GS9-GU9</f>
        <v>19.5324112289115</v>
      </c>
      <c r="HG9" s="13">
        <v>44288</v>
      </c>
    </row>
    <row r="10" spans="1:215">
      <c r="A10" t="str">
        <f t="shared" si="8"/>
        <v>HPK6111290_121591</v>
      </c>
      <c r="B10" s="1">
        <v>9</v>
      </c>
      <c r="C10" s="1" t="s">
        <v>200</v>
      </c>
      <c r="E10" s="1" t="s">
        <v>201</v>
      </c>
      <c r="F10" s="1" t="s">
        <v>222</v>
      </c>
      <c r="H10" s="1" t="s">
        <v>245</v>
      </c>
      <c r="I10" s="1" t="s">
        <v>246</v>
      </c>
      <c r="N10" s="1">
        <v>1</v>
      </c>
      <c r="R10"/>
      <c r="AF10" s="9"/>
      <c r="AG10" s="1" t="s">
        <v>211</v>
      </c>
      <c r="AH10" s="1">
        <v>21591</v>
      </c>
      <c r="AV10" s="10"/>
      <c r="AX10" s="1" t="s">
        <v>205</v>
      </c>
      <c r="AY10" s="1" t="s">
        <v>225</v>
      </c>
      <c r="AZ10" s="1">
        <v>16</v>
      </c>
      <c r="BN10" s="2"/>
      <c r="BS10" s="1"/>
      <c r="ET10" s="12"/>
      <c r="FR10" s="12"/>
      <c r="FS10" s="12"/>
      <c r="GH10" s="12"/>
      <c r="HF10" s="10"/>
      <c r="HG10" s="13">
        <v>44288</v>
      </c>
    </row>
    <row r="11" spans="1:215">
      <c r="A11" t="str">
        <f t="shared" si="8"/>
        <v>HOSK422162021480</v>
      </c>
      <c r="B11" s="1">
        <v>10</v>
      </c>
      <c r="C11" s="1" t="s">
        <v>200</v>
      </c>
      <c r="D11" s="1">
        <v>0</v>
      </c>
      <c r="E11" s="1" t="s">
        <v>247</v>
      </c>
      <c r="F11" s="1" t="s">
        <v>202</v>
      </c>
      <c r="H11" s="1" t="s">
        <v>248</v>
      </c>
      <c r="I11" s="1" t="s">
        <v>249</v>
      </c>
      <c r="M11" s="1" t="s">
        <v>205</v>
      </c>
      <c r="N11" s="1">
        <v>1</v>
      </c>
      <c r="O11" s="1" t="s">
        <v>250</v>
      </c>
      <c r="Q11" s="1" t="s">
        <v>219</v>
      </c>
      <c r="R11" t="s">
        <v>208</v>
      </c>
      <c r="S11" s="1" t="s">
        <v>251</v>
      </c>
      <c r="T11" s="1" t="s">
        <v>210</v>
      </c>
      <c r="V11" s="1" t="b">
        <v>0</v>
      </c>
      <c r="AA11" s="1">
        <v>0.005</v>
      </c>
      <c r="AC11" s="1">
        <v>0.004</v>
      </c>
      <c r="AD11" s="1">
        <v>100</v>
      </c>
      <c r="AF11" s="8">
        <v>0.001</v>
      </c>
      <c r="AG11" s="1" t="s">
        <v>211</v>
      </c>
      <c r="AH11" s="1">
        <v>21480</v>
      </c>
      <c r="AI11" s="1">
        <v>100</v>
      </c>
      <c r="AJ11" s="1">
        <v>95.23</v>
      </c>
      <c r="AL11" s="1">
        <f t="shared" si="0"/>
        <v>95.23</v>
      </c>
      <c r="AO11" s="1">
        <f t="shared" si="1"/>
        <v>95.23</v>
      </c>
      <c r="AP11" s="1">
        <v>20</v>
      </c>
      <c r="AV11" s="10">
        <f>((AO11*((100-GX11)/100)+GY11))*(AA11+AS11+AU11+AB11)-(AP11*(AA11+AS11-AC11+AB11)*AD11/100)</f>
        <v>0.45615</v>
      </c>
      <c r="AW11" s="1">
        <f>(AV11)*N11</f>
        <v>0.45615</v>
      </c>
      <c r="BK11" s="1">
        <v>4</v>
      </c>
      <c r="BL11" s="1">
        <v>187.5</v>
      </c>
      <c r="BM11" s="1" t="s">
        <v>212</v>
      </c>
      <c r="BN11" s="2">
        <f t="shared" si="2"/>
        <v>0.753837719298246</v>
      </c>
      <c r="BO11" s="2">
        <v>150</v>
      </c>
      <c r="BP11" s="1">
        <f t="shared" si="3"/>
        <v>0.753837719298246</v>
      </c>
      <c r="BQ11" s="1">
        <f>BP11*N11</f>
        <v>0.753837719298246</v>
      </c>
      <c r="BS11" s="1"/>
      <c r="EQ11" s="1">
        <f t="shared" si="4"/>
        <v>0</v>
      </c>
      <c r="ER11" s="1">
        <f>EQ11*N11</f>
        <v>0</v>
      </c>
      <c r="ES11" s="1">
        <f>IF(ISERROR(SEARCH("FALSE",BV11)),BU11,0)+IF(ISERROR(SEARCH("FALSE",CA11)),BZ11,0)+IF(ISERROR(SEARCH("FALSE",CF11)),CE11,0)+IF(ISERROR(SEARCH("FALSE",CK11)),CJ11,0)+IF(ISERROR(SEARCH("FALSE",CP11)),CO11,0)+IF(ISERROR(SEARCH("FALSE",CU11)),CT11,0)+IF(ISERROR(SEARCH("FALSE",CZ11)),CY11,0)+IF(ISERROR(SEARCH("FALSE",DE11)),DD11,0)+IF(ISERROR(SEARCH("FALSE",DJ11)),DI11,0)+IF(ISERROR(SEARCH("FALSE",DO11)),DN11,0)+IF(ISERROR(SEARCH("FALSE",DT11)),DS11,0)+IF(ISERROR(SEARCH("FALSE",DY11)),DX11,0)+IF(ISERROR(SEARCH("FALSE",ED11)),EC11,0)+IF(ISERROR(SEARCH("FALSE",EI11)),EH11,0)+IF(ISERROR(SEARCH("FALSE",EN11)),EM11,0)*N11</f>
        <v>0</v>
      </c>
      <c r="ET11" s="12">
        <f t="shared" si="5"/>
        <v>0.753837719298246</v>
      </c>
      <c r="FP11" s="1" t="s">
        <v>213</v>
      </c>
      <c r="FQ11" s="1">
        <v>1.25</v>
      </c>
      <c r="FR11" s="12">
        <f t="shared" si="10"/>
        <v>1.20998771929825</v>
      </c>
      <c r="FS11" s="12">
        <f t="shared" si="6"/>
        <v>0.0151248464912281</v>
      </c>
      <c r="GE11" s="1" t="s">
        <v>252</v>
      </c>
      <c r="GF11" s="1" t="s">
        <v>213</v>
      </c>
      <c r="GG11" s="1">
        <v>11</v>
      </c>
      <c r="GH11" s="12">
        <f t="shared" si="9"/>
        <v>1.20998771929825</v>
      </c>
      <c r="GI11" s="1">
        <f t="shared" si="7"/>
        <v>0.133098649122807</v>
      </c>
      <c r="GJ11" s="1" t="s">
        <v>215</v>
      </c>
      <c r="GM11" s="1">
        <v>0.0150753768844221</v>
      </c>
      <c r="GO11" s="1">
        <v>0.0152777777777778</v>
      </c>
      <c r="GP11" s="1">
        <v>0.0277777777777778</v>
      </c>
      <c r="HB11" s="1">
        <v>4</v>
      </c>
      <c r="HC11" s="1">
        <v>55</v>
      </c>
      <c r="HD11" s="1">
        <v>95</v>
      </c>
      <c r="HE11" s="1">
        <f>(3600/HC11)*HD11*HB11/100</f>
        <v>248.727272727273</v>
      </c>
      <c r="HF11" s="10">
        <f>AW11+AZ11+ET11+FD11+FG11+FK11+FS11-FY11+GD11+FT11+GI11+GM11+GN11+GO11+GP11+GR11+GS11-GU11</f>
        <v>1.41634214735226</v>
      </c>
      <c r="HG11" s="13">
        <v>45384</v>
      </c>
    </row>
    <row r="12" spans="1:215">
      <c r="A12" t="str">
        <f t="shared" si="8"/>
        <v>HPK422162021591</v>
      </c>
      <c r="B12" s="1">
        <v>11</v>
      </c>
      <c r="C12" s="1" t="s">
        <v>200</v>
      </c>
      <c r="D12" s="1">
        <v>0</v>
      </c>
      <c r="E12" s="1" t="s">
        <v>201</v>
      </c>
      <c r="F12" s="1" t="s">
        <v>202</v>
      </c>
      <c r="H12" s="1" t="s">
        <v>248</v>
      </c>
      <c r="I12" s="1" t="s">
        <v>249</v>
      </c>
      <c r="M12" s="1" t="s">
        <v>205</v>
      </c>
      <c r="N12" s="1">
        <v>1</v>
      </c>
      <c r="O12" s="1" t="s">
        <v>250</v>
      </c>
      <c r="Q12" s="1" t="s">
        <v>219</v>
      </c>
      <c r="R12" t="s">
        <v>208</v>
      </c>
      <c r="S12" s="1" t="s">
        <v>251</v>
      </c>
      <c r="T12" s="1" t="s">
        <v>210</v>
      </c>
      <c r="V12" s="1" t="b">
        <v>0</v>
      </c>
      <c r="AA12" s="1">
        <v>0.005</v>
      </c>
      <c r="AC12" s="1">
        <v>0.004</v>
      </c>
      <c r="AD12" s="1">
        <v>100</v>
      </c>
      <c r="AF12" s="8">
        <v>0.001</v>
      </c>
      <c r="AG12" s="1" t="s">
        <v>211</v>
      </c>
      <c r="AH12" s="1">
        <v>21591</v>
      </c>
      <c r="AI12" s="1">
        <v>100</v>
      </c>
      <c r="AJ12" s="1">
        <v>95.23</v>
      </c>
      <c r="AL12" s="1">
        <f t="shared" si="0"/>
        <v>95.23</v>
      </c>
      <c r="AO12" s="1">
        <f t="shared" si="1"/>
        <v>95.23</v>
      </c>
      <c r="AP12" s="1">
        <v>20</v>
      </c>
      <c r="AV12" s="10">
        <f>((AO12*((100-GX12)/100)+GY12))*(AA12+AS12+AU12+AB12)-(AP12*(AA12+AS12-AC12+AB12)*AD12/100)</f>
        <v>0.45615</v>
      </c>
      <c r="AW12" s="1">
        <f>(AV12)*N12</f>
        <v>0.45615</v>
      </c>
      <c r="BK12" s="1">
        <v>4</v>
      </c>
      <c r="BL12" s="1">
        <v>187.5</v>
      </c>
      <c r="BM12" s="1" t="s">
        <v>212</v>
      </c>
      <c r="BN12" s="2">
        <f t="shared" si="2"/>
        <v>0.753837719298246</v>
      </c>
      <c r="BO12" s="2">
        <v>150</v>
      </c>
      <c r="BP12" s="1">
        <f t="shared" si="3"/>
        <v>0.753837719298246</v>
      </c>
      <c r="BQ12" s="1">
        <f>BP12*N12</f>
        <v>0.753837719298246</v>
      </c>
      <c r="BS12" s="1"/>
      <c r="EQ12" s="1">
        <f t="shared" si="4"/>
        <v>0</v>
      </c>
      <c r="ER12" s="1">
        <f>EQ12*N12</f>
        <v>0</v>
      </c>
      <c r="ES12" s="1">
        <f>IF(ISERROR(SEARCH("FALSE",BV12)),BU12,0)+IF(ISERROR(SEARCH("FALSE",CA12)),BZ12,0)+IF(ISERROR(SEARCH("FALSE",CF12)),CE12,0)+IF(ISERROR(SEARCH("FALSE",CK12)),CJ12,0)+IF(ISERROR(SEARCH("FALSE",CP12)),CO12,0)+IF(ISERROR(SEARCH("FALSE",CU12)),CT12,0)+IF(ISERROR(SEARCH("FALSE",CZ12)),CY12,0)+IF(ISERROR(SEARCH("FALSE",DE12)),DD12,0)+IF(ISERROR(SEARCH("FALSE",DJ12)),DI12,0)+IF(ISERROR(SEARCH("FALSE",DO12)),DN12,0)+IF(ISERROR(SEARCH("FALSE",DT12)),DS12,0)+IF(ISERROR(SEARCH("FALSE",DY12)),DX12,0)+IF(ISERROR(SEARCH("FALSE",ED12)),EC12,0)+IF(ISERROR(SEARCH("FALSE",EI12)),EH12,0)+IF(ISERROR(SEARCH("FALSE",EN12)),EM12,0)*N12</f>
        <v>0</v>
      </c>
      <c r="ET12" s="12">
        <f t="shared" si="5"/>
        <v>0.753837719298246</v>
      </c>
      <c r="FP12" s="1" t="s">
        <v>213</v>
      </c>
      <c r="FQ12" s="1">
        <v>1.25</v>
      </c>
      <c r="FR12" s="12">
        <f t="shared" si="10"/>
        <v>1.20998771929825</v>
      </c>
      <c r="FS12" s="12">
        <f t="shared" si="6"/>
        <v>0.0151248464912281</v>
      </c>
      <c r="GE12" s="1" t="s">
        <v>214</v>
      </c>
      <c r="GF12" s="1" t="s">
        <v>213</v>
      </c>
      <c r="GG12" s="1">
        <v>11</v>
      </c>
      <c r="GH12" s="12">
        <f t="shared" si="9"/>
        <v>1.20998771929825</v>
      </c>
      <c r="GI12" s="1">
        <f t="shared" si="7"/>
        <v>0.133098649122807</v>
      </c>
      <c r="GJ12" s="1" t="s">
        <v>215</v>
      </c>
      <c r="GM12" s="1">
        <v>0.0150753768844221</v>
      </c>
      <c r="GO12" s="1">
        <v>0.0152777777777778</v>
      </c>
      <c r="GP12" s="1">
        <v>0.0277777777777778</v>
      </c>
      <c r="HB12" s="1">
        <v>4</v>
      </c>
      <c r="HC12" s="1">
        <v>55</v>
      </c>
      <c r="HD12" s="1">
        <v>95</v>
      </c>
      <c r="HE12" s="1">
        <f>(3600/HC12)*HD12*HB12/100</f>
        <v>248.727272727273</v>
      </c>
      <c r="HF12" s="10">
        <f>AW12+AZ12+ET12+FD12+FG12+FK12+FS12-FY12+GD12+FT12+GI12+GM12+GN12+GO12+GP12+GR12+GS12-GU12</f>
        <v>1.41634214735226</v>
      </c>
      <c r="HG12" s="13">
        <v>45384</v>
      </c>
    </row>
    <row r="13" spans="1:215">
      <c r="A13" t="str">
        <f t="shared" si="8"/>
        <v>HOSK422162021480</v>
      </c>
      <c r="B13" s="1">
        <v>12</v>
      </c>
      <c r="C13" s="1" t="s">
        <v>200</v>
      </c>
      <c r="D13" s="1">
        <v>0</v>
      </c>
      <c r="E13" s="1" t="s">
        <v>247</v>
      </c>
      <c r="F13" s="1" t="s">
        <v>202</v>
      </c>
      <c r="H13" s="1" t="s">
        <v>248</v>
      </c>
      <c r="I13" s="1" t="s">
        <v>249</v>
      </c>
      <c r="M13" s="1" t="s">
        <v>205</v>
      </c>
      <c r="N13" s="1">
        <v>1</v>
      </c>
      <c r="O13" s="1" t="s">
        <v>250</v>
      </c>
      <c r="Q13" s="1" t="s">
        <v>219</v>
      </c>
      <c r="R13" t="s">
        <v>208</v>
      </c>
      <c r="S13" s="1" t="s">
        <v>251</v>
      </c>
      <c r="T13" s="1" t="s">
        <v>210</v>
      </c>
      <c r="V13" s="1" t="b">
        <v>0</v>
      </c>
      <c r="AA13" s="1">
        <v>0.005</v>
      </c>
      <c r="AC13" s="1">
        <v>0.004</v>
      </c>
      <c r="AD13" s="1">
        <v>100</v>
      </c>
      <c r="AF13" s="8">
        <v>0.001</v>
      </c>
      <c r="AG13" s="1" t="s">
        <v>211</v>
      </c>
      <c r="AH13" s="1">
        <v>21480</v>
      </c>
      <c r="AI13" s="1">
        <v>100</v>
      </c>
      <c r="AJ13" s="1">
        <v>95.23</v>
      </c>
      <c r="AL13" s="1">
        <f t="shared" si="0"/>
        <v>95.23</v>
      </c>
      <c r="AO13" s="1">
        <f t="shared" si="1"/>
        <v>95.23</v>
      </c>
      <c r="AP13" s="1">
        <v>20</v>
      </c>
      <c r="AV13" s="10">
        <f>((AO13*((100-GX13)/100)+GY13))*(AA13+AS13+AU13+AB13)-(AP13*(AA13+AS13-AC13+AB13)*AD13/100)</f>
        <v>0.45615</v>
      </c>
      <c r="AW13" s="1">
        <f>(AV13)*N13</f>
        <v>0.45615</v>
      </c>
      <c r="BK13" s="1">
        <v>4</v>
      </c>
      <c r="BL13" s="1">
        <v>187.5</v>
      </c>
      <c r="BM13" s="1" t="s">
        <v>212</v>
      </c>
      <c r="BN13" s="2">
        <f t="shared" si="2"/>
        <v>0.753837719298246</v>
      </c>
      <c r="BO13" s="2">
        <v>150</v>
      </c>
      <c r="BP13" s="1">
        <f t="shared" si="3"/>
        <v>0.753837719298246</v>
      </c>
      <c r="BQ13" s="1">
        <f>BP13*N13</f>
        <v>0.753837719298246</v>
      </c>
      <c r="BS13" s="1"/>
      <c r="EQ13" s="1">
        <f t="shared" si="4"/>
        <v>0</v>
      </c>
      <c r="ER13" s="1">
        <f>EQ13*N13</f>
        <v>0</v>
      </c>
      <c r="ES13" s="1">
        <f>IF(ISERROR(SEARCH("FALSE",BV13)),BU13,0)+IF(ISERROR(SEARCH("FALSE",CA13)),BZ13,0)+IF(ISERROR(SEARCH("FALSE",CF13)),CE13,0)+IF(ISERROR(SEARCH("FALSE",CK13)),CJ13,0)+IF(ISERROR(SEARCH("FALSE",CP13)),CO13,0)+IF(ISERROR(SEARCH("FALSE",CU13)),CT13,0)+IF(ISERROR(SEARCH("FALSE",CZ13)),CY13,0)+IF(ISERROR(SEARCH("FALSE",DE13)),DD13,0)+IF(ISERROR(SEARCH("FALSE",DJ13)),DI13,0)+IF(ISERROR(SEARCH("FALSE",DO13)),DN13,0)+IF(ISERROR(SEARCH("FALSE",DT13)),DS13,0)+IF(ISERROR(SEARCH("FALSE",DY13)),DX13,0)+IF(ISERROR(SEARCH("FALSE",ED13)),EC13,0)+IF(ISERROR(SEARCH("FALSE",EI13)),EH13,0)+IF(ISERROR(SEARCH("FALSE",EN13)),EM13,0)*N13</f>
        <v>0</v>
      </c>
      <c r="ET13" s="12">
        <f t="shared" si="5"/>
        <v>0.753837719298246</v>
      </c>
      <c r="FP13" s="1" t="s">
        <v>213</v>
      </c>
      <c r="FQ13" s="1">
        <v>1.25</v>
      </c>
      <c r="FR13" s="12">
        <f t="shared" si="10"/>
        <v>1.20998771929825</v>
      </c>
      <c r="FS13" s="12">
        <f t="shared" si="6"/>
        <v>0.0151248464912281</v>
      </c>
      <c r="GE13" s="1" t="s">
        <v>252</v>
      </c>
      <c r="GF13" s="1" t="s">
        <v>213</v>
      </c>
      <c r="GG13" s="1">
        <v>11</v>
      </c>
      <c r="GH13" s="12">
        <f t="shared" si="9"/>
        <v>1.20998771929825</v>
      </c>
      <c r="GI13" s="1">
        <f t="shared" si="7"/>
        <v>0.133098649122807</v>
      </c>
      <c r="GJ13" s="1" t="s">
        <v>215</v>
      </c>
      <c r="GM13" s="1">
        <v>0.0150753768844221</v>
      </c>
      <c r="GO13" s="1">
        <v>0.18</v>
      </c>
      <c r="GP13" s="1">
        <v>0.0833333333333333</v>
      </c>
      <c r="HB13" s="1">
        <v>4</v>
      </c>
      <c r="HC13" s="1">
        <v>55</v>
      </c>
      <c r="HD13" s="1">
        <v>95</v>
      </c>
      <c r="HE13" s="1">
        <f>(3600/HC13)*HD13*HB13/100</f>
        <v>248.727272727273</v>
      </c>
      <c r="HF13" s="10">
        <f>AW13+AZ13+ET13+FD13+FG13+FK13+FS13-FY13+GD13+FT13+GI13+GM13+GN13+GO13+GP13+GR13+GS13-GU13</f>
        <v>1.63661992513004</v>
      </c>
      <c r="HG13" s="13">
        <v>45384</v>
      </c>
    </row>
    <row r="14" spans="1:215">
      <c r="A14" t="str">
        <f t="shared" si="8"/>
        <v>HPK615082021591</v>
      </c>
      <c r="B14" s="1">
        <v>13</v>
      </c>
      <c r="C14" s="1" t="s">
        <v>200</v>
      </c>
      <c r="D14" s="1">
        <v>0</v>
      </c>
      <c r="E14" s="1" t="s">
        <v>201</v>
      </c>
      <c r="F14" s="1" t="s">
        <v>202</v>
      </c>
      <c r="H14" s="1" t="s">
        <v>253</v>
      </c>
      <c r="I14" s="1" t="s">
        <v>254</v>
      </c>
      <c r="M14" s="1" t="s">
        <v>205</v>
      </c>
      <c r="N14" s="1">
        <v>1</v>
      </c>
      <c r="O14" s="1" t="s">
        <v>237</v>
      </c>
      <c r="Q14" s="1" t="s">
        <v>238</v>
      </c>
      <c r="R14" t="s">
        <v>208</v>
      </c>
      <c r="S14" s="1" t="s">
        <v>239</v>
      </c>
      <c r="T14" s="1" t="s">
        <v>210</v>
      </c>
      <c r="V14" s="1" t="b">
        <v>0</v>
      </c>
      <c r="AA14" s="1">
        <v>0.13157</v>
      </c>
      <c r="AC14" s="1">
        <v>0.12557</v>
      </c>
      <c r="AD14" s="1">
        <v>0</v>
      </c>
      <c r="AF14" s="8">
        <v>0</v>
      </c>
      <c r="AG14" s="1" t="s">
        <v>211</v>
      </c>
      <c r="AH14" s="1">
        <v>21591</v>
      </c>
      <c r="AI14" s="1">
        <v>100</v>
      </c>
      <c r="AJ14" s="1">
        <v>102</v>
      </c>
      <c r="AL14" s="1">
        <f t="shared" si="0"/>
        <v>102</v>
      </c>
      <c r="AO14" s="1">
        <f t="shared" si="1"/>
        <v>102</v>
      </c>
      <c r="AP14" s="1">
        <v>20</v>
      </c>
      <c r="AV14" s="10">
        <f>((AO14*((100-GX14)/100)+GY14))*(AA14+AS14+AU14+AB14)-(AP14*(AA14+AS14-AC14+AB14)*AD14/100)</f>
        <v>13.42014</v>
      </c>
      <c r="AW14" s="1">
        <f>(AV14)*N14</f>
        <v>13.42014</v>
      </c>
      <c r="BK14" s="1">
        <v>2</v>
      </c>
      <c r="BL14" s="1">
        <v>187.5</v>
      </c>
      <c r="BM14" s="1" t="s">
        <v>212</v>
      </c>
      <c r="BN14" s="2">
        <f t="shared" si="2"/>
        <v>1.91885964912281</v>
      </c>
      <c r="BO14" s="2">
        <v>150</v>
      </c>
      <c r="BP14" s="1">
        <f t="shared" si="3"/>
        <v>1.91885964912281</v>
      </c>
      <c r="BQ14" s="1">
        <f>BP14*N14</f>
        <v>1.91885964912281</v>
      </c>
      <c r="BS14" s="1"/>
      <c r="EQ14" s="1">
        <f t="shared" si="4"/>
        <v>0</v>
      </c>
      <c r="ER14" s="1">
        <f>EQ14*N14</f>
        <v>0</v>
      </c>
      <c r="ES14" s="1">
        <f>IF(ISERROR(SEARCH("FALSE",BV14)),BU14,0)+IF(ISERROR(SEARCH("FALSE",CA14)),BZ14,0)+IF(ISERROR(SEARCH("FALSE",CF14)),CE14,0)+IF(ISERROR(SEARCH("FALSE",CK14)),CJ14,0)+IF(ISERROR(SEARCH("FALSE",CP14)),CO14,0)+IF(ISERROR(SEARCH("FALSE",CU14)),CT14,0)+IF(ISERROR(SEARCH("FALSE",CZ14)),CY14,0)+IF(ISERROR(SEARCH("FALSE",DE14)),DD14,0)+IF(ISERROR(SEARCH("FALSE",DJ14)),DI14,0)+IF(ISERROR(SEARCH("FALSE",DO14)),DN14,0)+IF(ISERROR(SEARCH("FALSE",DT14)),DS14,0)+IF(ISERROR(SEARCH("FALSE",DY14)),DX14,0)+IF(ISERROR(SEARCH("FALSE",ED14)),EC14,0)+IF(ISERROR(SEARCH("FALSE",EI14)),EH14,0)+IF(ISERROR(SEARCH("FALSE",EN14)),EM14,0)*N14</f>
        <v>0</v>
      </c>
      <c r="ET14" s="12">
        <f t="shared" si="5"/>
        <v>1.91885964912281</v>
      </c>
      <c r="FP14" s="1" t="s">
        <v>213</v>
      </c>
      <c r="FQ14" s="1">
        <v>1.25</v>
      </c>
      <c r="FR14" s="12">
        <f t="shared" si="10"/>
        <v>15.3389996491228</v>
      </c>
      <c r="FS14" s="12">
        <f t="shared" si="6"/>
        <v>0.191737495614035</v>
      </c>
      <c r="GE14" s="1" t="s">
        <v>214</v>
      </c>
      <c r="GF14" s="1" t="s">
        <v>213</v>
      </c>
      <c r="GG14" s="1">
        <v>11</v>
      </c>
      <c r="GH14" s="12">
        <f t="shared" si="9"/>
        <v>15.3389996491228</v>
      </c>
      <c r="GI14" s="1">
        <f t="shared" si="7"/>
        <v>1.68728996140351</v>
      </c>
      <c r="GJ14" s="1" t="s">
        <v>215</v>
      </c>
      <c r="GM14" s="1">
        <v>0.0383631713554987</v>
      </c>
      <c r="GO14" s="1">
        <v>0.0229166666666667</v>
      </c>
      <c r="GP14" s="1">
        <v>0.0416666666666667</v>
      </c>
      <c r="HB14" s="1">
        <v>2</v>
      </c>
      <c r="HC14" s="1">
        <v>70</v>
      </c>
      <c r="HD14" s="1">
        <v>95</v>
      </c>
      <c r="HE14" s="1">
        <f>(3600/HC14)*HD14*HB14/100</f>
        <v>97.7142857142857</v>
      </c>
      <c r="HF14" s="10">
        <f>AW14+AZ14+ET14+FD14+FG14+FK14+FS14-FY14+GD14+FT14+GI14+GM14+GN14+GO14+GP14+GR14+GS14-GU14</f>
        <v>17.3209736108292</v>
      </c>
      <c r="HG14" s="13">
        <v>45384</v>
      </c>
    </row>
    <row r="15" spans="1:215">
      <c r="A15" t="str">
        <f t="shared" si="8"/>
        <v>HPK615083021591</v>
      </c>
      <c r="B15" s="1">
        <v>14</v>
      </c>
      <c r="C15" s="1" t="s">
        <v>200</v>
      </c>
      <c r="D15" s="1">
        <v>0</v>
      </c>
      <c r="E15" s="1" t="s">
        <v>201</v>
      </c>
      <c r="F15" s="1" t="s">
        <v>202</v>
      </c>
      <c r="H15" s="1" t="s">
        <v>255</v>
      </c>
      <c r="I15" s="1" t="s">
        <v>256</v>
      </c>
      <c r="M15" s="1" t="s">
        <v>205</v>
      </c>
      <c r="N15" s="1">
        <v>1</v>
      </c>
      <c r="O15" s="1" t="s">
        <v>237</v>
      </c>
      <c r="Q15" s="1" t="s">
        <v>238</v>
      </c>
      <c r="R15" t="s">
        <v>208</v>
      </c>
      <c r="S15" s="1" t="s">
        <v>239</v>
      </c>
      <c r="T15" s="1" t="s">
        <v>210</v>
      </c>
      <c r="V15" s="1" t="b">
        <v>0</v>
      </c>
      <c r="AA15" s="1">
        <v>0.08625</v>
      </c>
      <c r="AC15" s="1">
        <v>0.08025</v>
      </c>
      <c r="AD15" s="1">
        <v>0</v>
      </c>
      <c r="AF15" s="8">
        <v>0</v>
      </c>
      <c r="AG15" s="1" t="s">
        <v>211</v>
      </c>
      <c r="AH15" s="1">
        <v>21591</v>
      </c>
      <c r="AI15" s="1">
        <v>100</v>
      </c>
      <c r="AJ15" s="1">
        <v>102</v>
      </c>
      <c r="AL15" s="1">
        <f t="shared" si="0"/>
        <v>102</v>
      </c>
      <c r="AO15" s="1">
        <f t="shared" si="1"/>
        <v>102</v>
      </c>
      <c r="AP15" s="1">
        <v>97</v>
      </c>
      <c r="AV15" s="10">
        <f>((AO15*((100-GX15)/100)+GY15))*(AA15+AS15+AU15+AB15)-(AP15*(AA15+AS15-AC15+AB15)*AD15/100)</f>
        <v>8.7975</v>
      </c>
      <c r="AW15" s="1">
        <f>(AV15)*N15</f>
        <v>8.7975</v>
      </c>
      <c r="AZ15" s="1">
        <f>BA15+BE15</f>
        <v>7.13</v>
      </c>
      <c r="BA15" s="1">
        <f>AZ16*N16</f>
        <v>7.13</v>
      </c>
      <c r="BK15" s="1">
        <v>2</v>
      </c>
      <c r="BL15" s="1">
        <v>187.5</v>
      </c>
      <c r="BM15" s="1" t="s">
        <v>212</v>
      </c>
      <c r="BN15" s="2">
        <f t="shared" si="2"/>
        <v>1.91885964912281</v>
      </c>
      <c r="BO15" s="2">
        <v>150</v>
      </c>
      <c r="BP15" s="1">
        <f t="shared" si="3"/>
        <v>1.91885964912281</v>
      </c>
      <c r="BQ15" s="1">
        <f>BP15*N15</f>
        <v>1.91885964912281</v>
      </c>
      <c r="BS15" s="1"/>
      <c r="EQ15" s="1">
        <f t="shared" si="4"/>
        <v>0</v>
      </c>
      <c r="ER15" s="1">
        <f>EQ15*N15</f>
        <v>0</v>
      </c>
      <c r="ES15" s="1">
        <f>IF(ISERROR(SEARCH("FALSE",BV15)),BU15,0)+IF(ISERROR(SEARCH("FALSE",CA15)),BZ15,0)+IF(ISERROR(SEARCH("FALSE",CF15)),CE15,0)+IF(ISERROR(SEARCH("FALSE",CK15)),CJ15,0)+IF(ISERROR(SEARCH("FALSE",CP15)),CO15,0)+IF(ISERROR(SEARCH("FALSE",CU15)),CT15,0)+IF(ISERROR(SEARCH("FALSE",CZ15)),CY15,0)+IF(ISERROR(SEARCH("FALSE",DE15)),DD15,0)+IF(ISERROR(SEARCH("FALSE",DJ15)),DI15,0)+IF(ISERROR(SEARCH("FALSE",DO15)),DN15,0)+IF(ISERROR(SEARCH("FALSE",DT15)),DS15,0)+IF(ISERROR(SEARCH("FALSE",DY15)),DX15,0)+IF(ISERROR(SEARCH("FALSE",ED15)),EC15,0)+IF(ISERROR(SEARCH("FALSE",EI15)),EH15,0)+IF(ISERROR(SEARCH("FALSE",EN15)),EM15,0)*N15</f>
        <v>0</v>
      </c>
      <c r="ET15" s="12">
        <f t="shared" si="5"/>
        <v>1.91885964912281</v>
      </c>
      <c r="FP15" s="1" t="s">
        <v>213</v>
      </c>
      <c r="FQ15" s="1">
        <v>1.25</v>
      </c>
      <c r="FR15" s="12">
        <f t="shared" si="10"/>
        <v>10.7163596491228</v>
      </c>
      <c r="FS15" s="12">
        <f t="shared" si="6"/>
        <v>0.133954495614035</v>
      </c>
      <c r="GE15" s="1" t="s">
        <v>214</v>
      </c>
      <c r="GF15" s="1" t="s">
        <v>213</v>
      </c>
      <c r="GG15" s="1">
        <v>11</v>
      </c>
      <c r="GH15" s="12">
        <f t="shared" si="9"/>
        <v>10.7163596491228</v>
      </c>
      <c r="GI15" s="1">
        <f t="shared" si="7"/>
        <v>1.17879956140351</v>
      </c>
      <c r="GJ15" s="1" t="s">
        <v>215</v>
      </c>
      <c r="GM15" s="1">
        <v>0.0383631713554987</v>
      </c>
      <c r="GO15" s="1">
        <v>0.0229166666666667</v>
      </c>
      <c r="GP15" s="1">
        <v>0.0462962962962963</v>
      </c>
      <c r="HB15" s="1">
        <v>2</v>
      </c>
      <c r="HC15" s="1">
        <v>70</v>
      </c>
      <c r="HD15" s="1">
        <v>95</v>
      </c>
      <c r="HE15" s="1">
        <f>(3600/HC15)*HD15*HB15/100</f>
        <v>97.7142857142857</v>
      </c>
      <c r="HF15" s="10">
        <f>AW15+AZ15+ET15+FD15+FG15+FK15+FS15-FY15+GD15+FT15+GI15+GM15+GN15+GO15+GP15+GR15+GS15-GU15</f>
        <v>19.2666898404588</v>
      </c>
      <c r="HG15" s="13">
        <v>45384</v>
      </c>
    </row>
    <row r="16" spans="1:215">
      <c r="A16" t="str">
        <f t="shared" si="8"/>
        <v>HPK6150830_121591</v>
      </c>
      <c r="B16" s="1">
        <v>15</v>
      </c>
      <c r="C16" s="1" t="s">
        <v>200</v>
      </c>
      <c r="E16" s="1" t="s">
        <v>201</v>
      </c>
      <c r="F16" s="1" t="s">
        <v>222</v>
      </c>
      <c r="H16" s="1" t="s">
        <v>257</v>
      </c>
      <c r="I16" s="1" t="s">
        <v>257</v>
      </c>
      <c r="N16" s="1">
        <v>1</v>
      </c>
      <c r="R16"/>
      <c r="AF16" s="9"/>
      <c r="AG16" s="1" t="s">
        <v>211</v>
      </c>
      <c r="AH16" s="1">
        <v>21591</v>
      </c>
      <c r="AV16" s="10"/>
      <c r="AX16" s="1" t="s">
        <v>205</v>
      </c>
      <c r="AY16" s="1" t="s">
        <v>225</v>
      </c>
      <c r="AZ16" s="1">
        <v>7.13</v>
      </c>
      <c r="BN16" s="2"/>
      <c r="BS16" s="1"/>
      <c r="ET16" s="12"/>
      <c r="FR16" s="12"/>
      <c r="FS16" s="12"/>
      <c r="GH16" s="12"/>
      <c r="HF16" s="10"/>
      <c r="HG16" s="13">
        <v>45384</v>
      </c>
    </row>
    <row r="17" spans="1:215">
      <c r="A17" t="str">
        <f t="shared" si="8"/>
        <v>HOSKL14025021480</v>
      </c>
      <c r="B17" s="1">
        <v>16</v>
      </c>
      <c r="C17" s="1" t="s">
        <v>200</v>
      </c>
      <c r="D17" s="1">
        <v>0</v>
      </c>
      <c r="E17" s="1" t="s">
        <v>247</v>
      </c>
      <c r="F17" s="1" t="s">
        <v>202</v>
      </c>
      <c r="H17" s="1" t="s">
        <v>258</v>
      </c>
      <c r="I17" s="1" t="s">
        <v>259</v>
      </c>
      <c r="M17" s="1" t="s">
        <v>205</v>
      </c>
      <c r="N17" s="1">
        <v>1</v>
      </c>
      <c r="O17" s="1" t="s">
        <v>260</v>
      </c>
      <c r="Q17" s="1" t="s">
        <v>207</v>
      </c>
      <c r="R17" t="s">
        <v>208</v>
      </c>
      <c r="S17" s="1" t="s">
        <v>261</v>
      </c>
      <c r="T17" s="1" t="s">
        <v>210</v>
      </c>
      <c r="V17" s="1" t="b">
        <v>0</v>
      </c>
      <c r="AA17" s="1">
        <v>0.007</v>
      </c>
      <c r="AC17" s="1">
        <v>0.005</v>
      </c>
      <c r="AD17" s="1">
        <v>100</v>
      </c>
      <c r="AF17" s="8">
        <v>0.002</v>
      </c>
      <c r="AG17" s="1" t="s">
        <v>211</v>
      </c>
      <c r="AH17" s="1">
        <v>21480</v>
      </c>
      <c r="AI17" s="1">
        <v>100</v>
      </c>
      <c r="AJ17" s="1">
        <v>236.5</v>
      </c>
      <c r="AL17" s="1">
        <f t="shared" si="0"/>
        <v>236.5</v>
      </c>
      <c r="AO17" s="1">
        <f t="shared" si="1"/>
        <v>236.5</v>
      </c>
      <c r="AP17" s="1">
        <v>20</v>
      </c>
      <c r="AV17" s="10">
        <f>((AO17*((100-GX17)/100)+GY17))*(AA17+AS17+AU17+AB17)-(AP17*(AA17+AS17-AC17+AB17)*AD17/100)</f>
        <v>1.6155</v>
      </c>
      <c r="AW17" s="1">
        <f>(AV17)*N17</f>
        <v>1.6155</v>
      </c>
      <c r="AZ17" s="1">
        <f>BA17+BE17</f>
        <v>0.2</v>
      </c>
      <c r="BA17" s="1">
        <f>AZ18*N18</f>
        <v>0.2</v>
      </c>
      <c r="BK17" s="1">
        <v>4</v>
      </c>
      <c r="BL17" s="1">
        <v>150</v>
      </c>
      <c r="BM17" s="1" t="s">
        <v>212</v>
      </c>
      <c r="BN17" s="2">
        <f t="shared" si="2"/>
        <v>0.493421052631579</v>
      </c>
      <c r="BO17" s="2">
        <v>120</v>
      </c>
      <c r="BP17" s="1">
        <f t="shared" si="3"/>
        <v>0.493421052631579</v>
      </c>
      <c r="BQ17" s="1">
        <f>BP17*N17</f>
        <v>0.493421052631579</v>
      </c>
      <c r="BS17" s="1"/>
      <c r="EQ17" s="1">
        <f t="shared" si="4"/>
        <v>0</v>
      </c>
      <c r="ER17" s="1">
        <f>EQ17*N17</f>
        <v>0</v>
      </c>
      <c r="ES17" s="1">
        <f>IF(ISERROR(SEARCH("FALSE",BV17)),BU17,0)+IF(ISERROR(SEARCH("FALSE",CA17)),BZ17,0)+IF(ISERROR(SEARCH("FALSE",CF17)),CE17,0)+IF(ISERROR(SEARCH("FALSE",CK17)),CJ17,0)+IF(ISERROR(SEARCH("FALSE",CP17)),CO17,0)+IF(ISERROR(SEARCH("FALSE",CU17)),CT17,0)+IF(ISERROR(SEARCH("FALSE",CZ17)),CY17,0)+IF(ISERROR(SEARCH("FALSE",DE17)),DD17,0)+IF(ISERROR(SEARCH("FALSE",DJ17)),DI17,0)+IF(ISERROR(SEARCH("FALSE",DO17)),DN17,0)+IF(ISERROR(SEARCH("FALSE",DT17)),DS17,0)+IF(ISERROR(SEARCH("FALSE",DY17)),DX17,0)+IF(ISERROR(SEARCH("FALSE",ED17)),EC17,0)+IF(ISERROR(SEARCH("FALSE",EI17)),EH17,0)+IF(ISERROR(SEARCH("FALSE",EN17)),EM17,0)*N17</f>
        <v>0</v>
      </c>
      <c r="ET17" s="12">
        <f t="shared" si="5"/>
        <v>0.493421052631579</v>
      </c>
      <c r="FP17" s="1" t="s">
        <v>213</v>
      </c>
      <c r="FQ17" s="1">
        <v>1.25</v>
      </c>
      <c r="FR17" s="12">
        <f t="shared" si="10"/>
        <v>2.10892105263158</v>
      </c>
      <c r="FS17" s="12">
        <f t="shared" si="6"/>
        <v>0.0263615131578947</v>
      </c>
      <c r="GE17" s="1" t="s">
        <v>252</v>
      </c>
      <c r="GF17" s="1" t="s">
        <v>213</v>
      </c>
      <c r="GG17" s="1">
        <v>11</v>
      </c>
      <c r="GH17" s="12">
        <f t="shared" si="9"/>
        <v>2.10892105263158</v>
      </c>
      <c r="GI17" s="1">
        <f t="shared" si="7"/>
        <v>0.231981315789474</v>
      </c>
      <c r="GJ17" s="1" t="s">
        <v>215</v>
      </c>
      <c r="GM17" s="1">
        <v>0.00986842105263158</v>
      </c>
      <c r="GN17" s="1">
        <v>0.198082222222222</v>
      </c>
      <c r="GO17" s="1">
        <v>0.0229166666666667</v>
      </c>
      <c r="GP17" s="1">
        <v>0.0166666666666667</v>
      </c>
      <c r="HB17" s="1">
        <v>4</v>
      </c>
      <c r="HC17" s="1">
        <v>45</v>
      </c>
      <c r="HD17" s="1">
        <v>95</v>
      </c>
      <c r="HE17" s="1">
        <f>(3600/HC17)*HD17*HB17/100</f>
        <v>304</v>
      </c>
      <c r="HF17" s="10">
        <f>AW17+AZ17+ET17+FD17+FG17+FK17+FS17-FY17+GD17+FT17+GI17+GM17+GN17+GO17+GP17+GR17+GS17-GU17</f>
        <v>2.81479785818713</v>
      </c>
      <c r="HG17" s="13">
        <v>45384</v>
      </c>
    </row>
    <row r="18" spans="1:215">
      <c r="A18" t="str">
        <f t="shared" si="8"/>
        <v>HOSKL140250_121480</v>
      </c>
      <c r="B18" s="1">
        <v>17</v>
      </c>
      <c r="C18" s="1" t="s">
        <v>200</v>
      </c>
      <c r="E18" s="1" t="s">
        <v>247</v>
      </c>
      <c r="F18" s="1" t="s">
        <v>222</v>
      </c>
      <c r="H18" s="1" t="s">
        <v>262</v>
      </c>
      <c r="I18" s="1" t="s">
        <v>262</v>
      </c>
      <c r="N18" s="1">
        <v>1</v>
      </c>
      <c r="R18"/>
      <c r="AF18" s="9"/>
      <c r="AG18" s="1" t="s">
        <v>211</v>
      </c>
      <c r="AH18" s="1">
        <v>21480</v>
      </c>
      <c r="AV18" s="10"/>
      <c r="AX18" s="1" t="s">
        <v>205</v>
      </c>
      <c r="AY18" s="1" t="s">
        <v>225</v>
      </c>
      <c r="AZ18" s="1">
        <v>0.2</v>
      </c>
      <c r="BN18" s="2"/>
      <c r="BS18" s="1"/>
      <c r="ET18" s="12"/>
      <c r="FR18" s="12"/>
      <c r="FS18" s="12"/>
      <c r="GH18" s="12"/>
      <c r="HF18" s="10"/>
      <c r="HG18" s="13">
        <v>45384</v>
      </c>
    </row>
    <row r="19" spans="1:215">
      <c r="A19" t="str">
        <f t="shared" si="8"/>
        <v>HOSKL22055021480</v>
      </c>
      <c r="B19" s="1">
        <v>18</v>
      </c>
      <c r="C19" s="1" t="s">
        <v>200</v>
      </c>
      <c r="D19" s="1">
        <v>0</v>
      </c>
      <c r="E19" s="1" t="s">
        <v>247</v>
      </c>
      <c r="F19" s="1" t="s">
        <v>202</v>
      </c>
      <c r="H19" s="1" t="s">
        <v>263</v>
      </c>
      <c r="I19" s="1" t="s">
        <v>264</v>
      </c>
      <c r="M19" s="1" t="s">
        <v>205</v>
      </c>
      <c r="N19" s="1">
        <v>1</v>
      </c>
      <c r="O19" s="1" t="s">
        <v>265</v>
      </c>
      <c r="Q19" s="1" t="s">
        <v>219</v>
      </c>
      <c r="R19" t="s">
        <v>208</v>
      </c>
      <c r="S19" s="1" t="s">
        <v>266</v>
      </c>
      <c r="T19" s="1" t="s">
        <v>210</v>
      </c>
      <c r="V19" s="1" t="b">
        <v>0</v>
      </c>
      <c r="AA19" s="1">
        <v>0.651</v>
      </c>
      <c r="AC19" s="1">
        <v>0.648</v>
      </c>
      <c r="AD19" s="1">
        <v>100</v>
      </c>
      <c r="AF19" s="8">
        <v>0.003</v>
      </c>
      <c r="AG19" s="1" t="s">
        <v>211</v>
      </c>
      <c r="AH19" s="1">
        <v>21480</v>
      </c>
      <c r="AI19" s="1">
        <v>100</v>
      </c>
      <c r="AJ19" s="1">
        <v>138.24</v>
      </c>
      <c r="AL19" s="1">
        <f t="shared" si="0"/>
        <v>138.24</v>
      </c>
      <c r="AO19" s="1">
        <f t="shared" si="1"/>
        <v>138.24</v>
      </c>
      <c r="AP19" s="1">
        <v>133.24</v>
      </c>
      <c r="AV19" s="10">
        <f>((AO19*((100-GX19)/100)+GY19))*(AA19+AS19+AU19+AB19)-(AP19*(AA19+AS19-AC19+AB19)*AD19/100)</f>
        <v>89.59452</v>
      </c>
      <c r="AW19" s="1">
        <f>(AV19)*N19</f>
        <v>89.59452</v>
      </c>
      <c r="AZ19" s="1">
        <f>BA19+BE19</f>
        <v>4.5423</v>
      </c>
      <c r="BA19" s="1">
        <f>AZ20*N20</f>
        <v>4.41</v>
      </c>
      <c r="BB19" s="1" t="s">
        <v>221</v>
      </c>
      <c r="BC19" s="1">
        <f>BA19</f>
        <v>4.41</v>
      </c>
      <c r="BD19" s="1">
        <v>3</v>
      </c>
      <c r="BE19" s="1">
        <f>BA19*(BD19/100)</f>
        <v>0.1323</v>
      </c>
      <c r="BK19" s="1">
        <v>1</v>
      </c>
      <c r="BL19" s="1">
        <v>812.5</v>
      </c>
      <c r="BM19" s="1" t="s">
        <v>212</v>
      </c>
      <c r="BN19" s="2">
        <f t="shared" si="2"/>
        <v>16.6301169590643</v>
      </c>
      <c r="BO19" s="2">
        <v>650</v>
      </c>
      <c r="BP19" s="1">
        <f t="shared" si="3"/>
        <v>16.6301169590643</v>
      </c>
      <c r="BQ19" s="1">
        <f>BP19*N19</f>
        <v>16.6301169590643</v>
      </c>
      <c r="BS19" s="1"/>
      <c r="EQ19" s="1">
        <f t="shared" si="4"/>
        <v>0</v>
      </c>
      <c r="ER19" s="1">
        <f>EQ19*N19</f>
        <v>0</v>
      </c>
      <c r="ES19" s="1">
        <f>IF(ISERROR(SEARCH("FALSE",BV19)),BU19,0)+IF(ISERROR(SEARCH("FALSE",CA19)),BZ19,0)+IF(ISERROR(SEARCH("FALSE",CF19)),CE19,0)+IF(ISERROR(SEARCH("FALSE",CK19)),CJ19,0)+IF(ISERROR(SEARCH("FALSE",CP19)),CO19,0)+IF(ISERROR(SEARCH("FALSE",CU19)),CT19,0)+IF(ISERROR(SEARCH("FALSE",CZ19)),CY19,0)+IF(ISERROR(SEARCH("FALSE",DE19)),DD19,0)+IF(ISERROR(SEARCH("FALSE",DJ19)),DI19,0)+IF(ISERROR(SEARCH("FALSE",DO19)),DN19,0)+IF(ISERROR(SEARCH("FALSE",DT19)),DS19,0)+IF(ISERROR(SEARCH("FALSE",DY19)),DX19,0)+IF(ISERROR(SEARCH("FALSE",ED19)),EC19,0)+IF(ISERROR(SEARCH("FALSE",EI19)),EH19,0)+IF(ISERROR(SEARCH("FALSE",EN19)),EM19,0)*N19</f>
        <v>0</v>
      </c>
      <c r="ET19" s="12">
        <f t="shared" si="5"/>
        <v>16.6301169590643</v>
      </c>
      <c r="FP19" s="1" t="s">
        <v>213</v>
      </c>
      <c r="FQ19" s="1">
        <v>1.25</v>
      </c>
      <c r="FR19" s="12">
        <f t="shared" si="10"/>
        <v>106.224636959064</v>
      </c>
      <c r="FS19" s="12">
        <f t="shared" si="6"/>
        <v>1.3278079619883</v>
      </c>
      <c r="GE19" s="1" t="s">
        <v>214</v>
      </c>
      <c r="GF19" s="1" t="s">
        <v>213</v>
      </c>
      <c r="GG19" s="1">
        <v>10</v>
      </c>
      <c r="GH19" s="12">
        <f t="shared" si="9"/>
        <v>106.224636959064</v>
      </c>
      <c r="GI19" s="1">
        <f t="shared" si="7"/>
        <v>10.6224636959064</v>
      </c>
      <c r="GJ19" s="1" t="s">
        <v>215</v>
      </c>
      <c r="GM19" s="1">
        <v>0.332480818414322</v>
      </c>
      <c r="GO19" s="1">
        <v>4.61</v>
      </c>
      <c r="GP19" s="1">
        <v>1.78571428571429</v>
      </c>
      <c r="HB19" s="1">
        <v>1</v>
      </c>
      <c r="HC19" s="1">
        <v>70</v>
      </c>
      <c r="HD19" s="1">
        <v>95</v>
      </c>
      <c r="HE19" s="1">
        <f>(3600/HC19)*HD19*HB19/100</f>
        <v>48.8571428571429</v>
      </c>
      <c r="HF19" s="10">
        <f>AW19+AZ19+ET19+FD19+FG19+FK19+FS19-FY19+GD19+FT19+GI19+GM19+GN19+GO19+GP19+GR19+GS19-GU19</f>
        <v>129.445403721088</v>
      </c>
      <c r="HG19" s="13">
        <v>45384</v>
      </c>
    </row>
    <row r="20" spans="1:215">
      <c r="A20" t="str">
        <f t="shared" si="8"/>
        <v>HOSKL220550_121480</v>
      </c>
      <c r="B20" s="1">
        <v>19</v>
      </c>
      <c r="C20" s="1" t="s">
        <v>200</v>
      </c>
      <c r="E20" s="1" t="s">
        <v>247</v>
      </c>
      <c r="F20" s="1" t="s">
        <v>222</v>
      </c>
      <c r="H20" s="1" t="s">
        <v>267</v>
      </c>
      <c r="I20" s="1" t="s">
        <v>267</v>
      </c>
      <c r="N20" s="1">
        <v>1</v>
      </c>
      <c r="R20"/>
      <c r="AF20" s="9"/>
      <c r="AG20" s="1" t="s">
        <v>211</v>
      </c>
      <c r="AH20" s="1">
        <v>21480</v>
      </c>
      <c r="AV20" s="10"/>
      <c r="AX20" s="1" t="s">
        <v>205</v>
      </c>
      <c r="AY20" s="1" t="s">
        <v>225</v>
      </c>
      <c r="AZ20" s="1">
        <v>4.41</v>
      </c>
      <c r="BN20" s="2"/>
      <c r="BS20" s="1"/>
      <c r="ET20" s="12"/>
      <c r="FR20" s="12"/>
      <c r="FS20" s="12"/>
      <c r="GH20" s="12"/>
      <c r="HF20" s="10"/>
      <c r="HG20" s="13">
        <v>45384</v>
      </c>
    </row>
    <row r="21" spans="1:215">
      <c r="A21" t="str">
        <f t="shared" si="8"/>
        <v>HOSKL22057921480</v>
      </c>
      <c r="B21" s="1">
        <v>20</v>
      </c>
      <c r="C21" s="1" t="s">
        <v>200</v>
      </c>
      <c r="D21" s="1">
        <v>0</v>
      </c>
      <c r="E21" s="1" t="s">
        <v>247</v>
      </c>
      <c r="F21" s="1" t="s">
        <v>202</v>
      </c>
      <c r="H21" s="1" t="s">
        <v>268</v>
      </c>
      <c r="I21" s="1" t="s">
        <v>269</v>
      </c>
      <c r="M21" s="1" t="s">
        <v>205</v>
      </c>
      <c r="N21" s="1">
        <v>1</v>
      </c>
      <c r="O21" s="1" t="s">
        <v>270</v>
      </c>
      <c r="Q21" s="1" t="s">
        <v>271</v>
      </c>
      <c r="R21" t="s">
        <v>208</v>
      </c>
      <c r="S21" s="1" t="s">
        <v>272</v>
      </c>
      <c r="T21" s="1" t="s">
        <v>210</v>
      </c>
      <c r="V21" s="1" t="b">
        <v>0</v>
      </c>
      <c r="AA21" s="1">
        <v>0.41</v>
      </c>
      <c r="AC21" s="1">
        <v>0.4</v>
      </c>
      <c r="AD21" s="1">
        <v>100</v>
      </c>
      <c r="AF21" s="8">
        <v>0.01</v>
      </c>
      <c r="AG21" s="1" t="s">
        <v>211</v>
      </c>
      <c r="AH21" s="1">
        <v>21480</v>
      </c>
      <c r="AI21" s="1">
        <v>100</v>
      </c>
      <c r="AJ21" s="1">
        <v>201.45</v>
      </c>
      <c r="AL21" s="1">
        <f t="shared" si="0"/>
        <v>201.45</v>
      </c>
      <c r="AO21" s="1">
        <f t="shared" si="1"/>
        <v>201.45</v>
      </c>
      <c r="AP21" s="1">
        <v>20</v>
      </c>
      <c r="AV21" s="10">
        <f>((AO21*((100-GX21)/100)+GY21))*(AA21+AS21+AU21+AB21)-(AP21*(AA21+AS21-AC21+AB21)*AD21/100)</f>
        <v>82.3945</v>
      </c>
      <c r="AW21" s="1">
        <f>(AV21)*N21</f>
        <v>82.3945</v>
      </c>
      <c r="AZ21" s="1">
        <f>BA21+BE21</f>
        <v>5.2942</v>
      </c>
      <c r="BA21" s="1">
        <f>AZ22*N22</f>
        <v>5.14</v>
      </c>
      <c r="BB21" s="1" t="s">
        <v>221</v>
      </c>
      <c r="BC21" s="1">
        <f>BA21</f>
        <v>5.14</v>
      </c>
      <c r="BD21" s="1">
        <v>3</v>
      </c>
      <c r="BE21" s="1">
        <f>BA21*(BD21/100)</f>
        <v>0.1542</v>
      </c>
      <c r="BK21" s="1">
        <v>1</v>
      </c>
      <c r="BL21" s="1">
        <v>812.5</v>
      </c>
      <c r="BM21" s="1" t="s">
        <v>212</v>
      </c>
      <c r="BN21" s="2">
        <f t="shared" si="2"/>
        <v>16.6301169590643</v>
      </c>
      <c r="BO21" s="2">
        <v>650</v>
      </c>
      <c r="BP21" s="1">
        <f t="shared" si="3"/>
        <v>16.6301169590643</v>
      </c>
      <c r="BQ21" s="1">
        <f>BP21*N21</f>
        <v>16.6301169590643</v>
      </c>
      <c r="BS21" s="1"/>
      <c r="EQ21" s="1">
        <f t="shared" si="4"/>
        <v>0</v>
      </c>
      <c r="ER21" s="1">
        <f>EQ21*N21</f>
        <v>0</v>
      </c>
      <c r="ES21" s="1">
        <f>IF(ISERROR(SEARCH("FALSE",BV21)),BU21,0)+IF(ISERROR(SEARCH("FALSE",CA21)),BZ21,0)+IF(ISERROR(SEARCH("FALSE",CF21)),CE21,0)+IF(ISERROR(SEARCH("FALSE",CK21)),CJ21,0)+IF(ISERROR(SEARCH("FALSE",CP21)),CO21,0)+IF(ISERROR(SEARCH("FALSE",CU21)),CT21,0)+IF(ISERROR(SEARCH("FALSE",CZ21)),CY21,0)+IF(ISERROR(SEARCH("FALSE",DE21)),DD21,0)+IF(ISERROR(SEARCH("FALSE",DJ21)),DI21,0)+IF(ISERROR(SEARCH("FALSE",DO21)),DN21,0)+IF(ISERROR(SEARCH("FALSE",DT21)),DS21,0)+IF(ISERROR(SEARCH("FALSE",DY21)),DX21,0)+IF(ISERROR(SEARCH("FALSE",ED21)),EC21,0)+IF(ISERROR(SEARCH("FALSE",EI21)),EH21,0)+IF(ISERROR(SEARCH("FALSE",EN21)),EM21,0)*N21</f>
        <v>0</v>
      </c>
      <c r="ET21" s="12">
        <f t="shared" si="5"/>
        <v>16.6301169590643</v>
      </c>
      <c r="FP21" s="1" t="s">
        <v>213</v>
      </c>
      <c r="FQ21" s="1">
        <v>1.25</v>
      </c>
      <c r="FR21" s="12">
        <f t="shared" si="10"/>
        <v>99.0246169590643</v>
      </c>
      <c r="FS21" s="12">
        <f t="shared" si="6"/>
        <v>1.2378077119883</v>
      </c>
      <c r="GE21" s="1" t="s">
        <v>214</v>
      </c>
      <c r="GF21" s="1" t="s">
        <v>213</v>
      </c>
      <c r="GG21" s="1">
        <v>10</v>
      </c>
      <c r="GH21" s="12">
        <f t="shared" si="9"/>
        <v>99.0246169590643</v>
      </c>
      <c r="GI21" s="1">
        <f t="shared" si="7"/>
        <v>9.90246169590643</v>
      </c>
      <c r="GJ21" s="1" t="s">
        <v>215</v>
      </c>
      <c r="GM21" s="1">
        <v>0.332480818414322</v>
      </c>
      <c r="GO21" s="1">
        <v>4.55875</v>
      </c>
      <c r="GP21" s="1">
        <v>0.78125</v>
      </c>
      <c r="HB21" s="1">
        <v>1</v>
      </c>
      <c r="HC21" s="1">
        <v>70</v>
      </c>
      <c r="HD21" s="1">
        <v>95</v>
      </c>
      <c r="HE21" s="1">
        <f>(3600/HC21)*HD21*HB21/100</f>
        <v>48.8571428571429</v>
      </c>
      <c r="HF21" s="10">
        <f>AW21+AZ21+ET21+FD21+FG21+FK21+FS21-FY21+GD21+FT21+GI21+GM21+GN21+GO21+GP21+GR21+GS21-GU21</f>
        <v>121.131567185373</v>
      </c>
      <c r="HG21" s="13">
        <v>45384</v>
      </c>
    </row>
    <row r="22" spans="1:215">
      <c r="A22" t="str">
        <f t="shared" si="8"/>
        <v>HOSKL220579_121480</v>
      </c>
      <c r="B22" s="1">
        <v>21</v>
      </c>
      <c r="C22" s="1" t="s">
        <v>200</v>
      </c>
      <c r="E22" s="1" t="s">
        <v>247</v>
      </c>
      <c r="F22" s="1" t="s">
        <v>222</v>
      </c>
      <c r="H22" s="1" t="s">
        <v>273</v>
      </c>
      <c r="I22" s="1" t="s">
        <v>273</v>
      </c>
      <c r="N22" s="1">
        <v>2</v>
      </c>
      <c r="R22"/>
      <c r="AF22" s="9"/>
      <c r="AG22" s="1" t="s">
        <v>211</v>
      </c>
      <c r="AH22" s="1">
        <v>21480</v>
      </c>
      <c r="AV22" s="10"/>
      <c r="AX22" s="1" t="s">
        <v>205</v>
      </c>
      <c r="AY22" s="1" t="s">
        <v>225</v>
      </c>
      <c r="AZ22" s="1">
        <v>2.57</v>
      </c>
      <c r="BN22" s="2"/>
      <c r="BS22" s="1"/>
      <c r="ET22" s="12"/>
      <c r="FR22" s="12"/>
      <c r="FS22" s="12"/>
      <c r="GH22" s="12"/>
      <c r="HF22" s="10"/>
      <c r="HG22" s="13">
        <v>45384</v>
      </c>
    </row>
    <row r="23" spans="1:215">
      <c r="A23" t="str">
        <f t="shared" si="8"/>
        <v>HOSK422092021677</v>
      </c>
      <c r="B23" s="1">
        <v>22</v>
      </c>
      <c r="C23" s="1" t="s">
        <v>200</v>
      </c>
      <c r="D23" s="1">
        <v>0</v>
      </c>
      <c r="E23" s="1" t="s">
        <v>247</v>
      </c>
      <c r="F23" s="1" t="s">
        <v>202</v>
      </c>
      <c r="H23" s="1" t="s">
        <v>274</v>
      </c>
      <c r="I23" s="1" t="s">
        <v>275</v>
      </c>
      <c r="M23" s="1" t="s">
        <v>205</v>
      </c>
      <c r="N23" s="1">
        <v>1</v>
      </c>
      <c r="O23" s="1" t="s">
        <v>276</v>
      </c>
      <c r="Q23" s="1" t="s">
        <v>219</v>
      </c>
      <c r="R23" t="s">
        <v>208</v>
      </c>
      <c r="S23" s="1" t="s">
        <v>277</v>
      </c>
      <c r="T23" s="1" t="s">
        <v>210</v>
      </c>
      <c r="V23" s="1" t="b">
        <v>0</v>
      </c>
      <c r="AA23" s="1">
        <v>0.0135</v>
      </c>
      <c r="AC23" s="1">
        <v>0.012</v>
      </c>
      <c r="AD23" s="1">
        <v>100</v>
      </c>
      <c r="AF23" s="8">
        <v>0.0015</v>
      </c>
      <c r="AG23" s="1" t="s">
        <v>278</v>
      </c>
      <c r="AH23" s="1">
        <v>21677</v>
      </c>
      <c r="AI23" s="1">
        <v>100</v>
      </c>
      <c r="AJ23" s="1">
        <v>122.67</v>
      </c>
      <c r="AL23" s="1">
        <f t="shared" si="0"/>
        <v>122.67</v>
      </c>
      <c r="AO23" s="1">
        <f t="shared" si="1"/>
        <v>122.67</v>
      </c>
      <c r="AP23" s="1">
        <v>20</v>
      </c>
      <c r="AV23" s="10">
        <f>((AO23*((100-GX23)/100)+GY23))*(AA23+AS23+AU23+AB23)-(AP23*(AA23+AS23-AC23+AB23)*AD23/100)</f>
        <v>1.626045</v>
      </c>
      <c r="AW23" s="1">
        <f>(AV23)*N23</f>
        <v>1.626045</v>
      </c>
      <c r="AZ23" s="1">
        <f>BA23+BE23</f>
        <v>6.3585</v>
      </c>
      <c r="BA23" s="1">
        <f>AZ24*N24</f>
        <v>6.28</v>
      </c>
      <c r="BB23" s="1" t="s">
        <v>221</v>
      </c>
      <c r="BC23" s="1">
        <f>BA23</f>
        <v>6.28</v>
      </c>
      <c r="BD23" s="1">
        <v>1.25</v>
      </c>
      <c r="BE23" s="1">
        <f>BA23*(BD23/100)</f>
        <v>0.0785</v>
      </c>
      <c r="BK23" s="1">
        <v>4</v>
      </c>
      <c r="BL23" s="1">
        <v>187.5</v>
      </c>
      <c r="BM23" s="1" t="s">
        <v>212</v>
      </c>
      <c r="BN23" s="2">
        <f t="shared" si="2"/>
        <v>0.959429824561403</v>
      </c>
      <c r="BO23" s="2">
        <v>150</v>
      </c>
      <c r="BP23" s="1">
        <f t="shared" si="3"/>
        <v>0.959429824561403</v>
      </c>
      <c r="BQ23" s="1">
        <f>BP23*N23</f>
        <v>0.959429824561403</v>
      </c>
      <c r="BS23" s="1"/>
      <c r="EQ23" s="1">
        <f t="shared" si="4"/>
        <v>0</v>
      </c>
      <c r="ER23" s="1">
        <f>EQ23*N23</f>
        <v>0</v>
      </c>
      <c r="ES23" s="1">
        <f>IF(ISERROR(SEARCH("FALSE",BV23)),BU23,0)+IF(ISERROR(SEARCH("FALSE",CA23)),BZ23,0)+IF(ISERROR(SEARCH("FALSE",CF23)),CE23,0)+IF(ISERROR(SEARCH("FALSE",CK23)),CJ23,0)+IF(ISERROR(SEARCH("FALSE",CP23)),CO23,0)+IF(ISERROR(SEARCH("FALSE",CU23)),CT23,0)+IF(ISERROR(SEARCH("FALSE",CZ23)),CY23,0)+IF(ISERROR(SEARCH("FALSE",DE23)),DD23,0)+IF(ISERROR(SEARCH("FALSE",DJ23)),DI23,0)+IF(ISERROR(SEARCH("FALSE",DO23)),DN23,0)+IF(ISERROR(SEARCH("FALSE",DT23)),DS23,0)+IF(ISERROR(SEARCH("FALSE",DY23)),DX23,0)+IF(ISERROR(SEARCH("FALSE",ED23)),EC23,0)+IF(ISERROR(SEARCH("FALSE",EI23)),EH23,0)+IF(ISERROR(SEARCH("FALSE",EN23)),EM23,0)*N23</f>
        <v>0</v>
      </c>
      <c r="ET23" s="12">
        <f t="shared" si="5"/>
        <v>0.959429824561403</v>
      </c>
      <c r="FP23" s="1" t="s">
        <v>213</v>
      </c>
      <c r="FQ23" s="1">
        <v>1.25</v>
      </c>
      <c r="FR23" s="12">
        <f t="shared" si="10"/>
        <v>2.5854748245614</v>
      </c>
      <c r="FS23" s="12">
        <f t="shared" si="6"/>
        <v>0.0323184353070175</v>
      </c>
      <c r="GE23" s="1" t="s">
        <v>214</v>
      </c>
      <c r="GF23" s="1" t="s">
        <v>213</v>
      </c>
      <c r="GG23" s="1">
        <v>11</v>
      </c>
      <c r="GH23" s="12">
        <f t="shared" si="9"/>
        <v>2.5854748245614</v>
      </c>
      <c r="GI23" s="1">
        <f t="shared" si="7"/>
        <v>0.284402230701754</v>
      </c>
      <c r="GJ23" s="1" t="s">
        <v>215</v>
      </c>
      <c r="GM23" s="1">
        <v>0.0191938579654511</v>
      </c>
      <c r="GO23" s="1">
        <v>0.0782083333333333</v>
      </c>
      <c r="GP23" s="1">
        <v>0.00833333333333333</v>
      </c>
      <c r="HB23" s="1">
        <v>4</v>
      </c>
      <c r="HC23" s="1">
        <v>70</v>
      </c>
      <c r="HD23" s="1">
        <v>95</v>
      </c>
      <c r="HE23" s="1">
        <f>(3600/HC23)*HD23*HB23/100</f>
        <v>195.428571428571</v>
      </c>
      <c r="HF23" s="10">
        <f>AW23+AZ23+ET23+FD23+FG23+FK23+FS23-FY23+GD23+FT23+GI23+GM23+GN23+GO23+GP23+GR23+GS23-GU23</f>
        <v>9.36643101520229</v>
      </c>
      <c r="HG23" s="13">
        <v>44836</v>
      </c>
    </row>
    <row r="24" spans="1:215">
      <c r="A24" t="str">
        <f t="shared" si="8"/>
        <v>HOSK4220920_121677</v>
      </c>
      <c r="B24" s="1">
        <v>23</v>
      </c>
      <c r="C24" s="1" t="s">
        <v>200</v>
      </c>
      <c r="E24" s="1" t="s">
        <v>247</v>
      </c>
      <c r="F24" s="1" t="s">
        <v>222</v>
      </c>
      <c r="H24" s="1" t="s">
        <v>279</v>
      </c>
      <c r="I24" s="1" t="s">
        <v>279</v>
      </c>
      <c r="N24" s="1">
        <v>1</v>
      </c>
      <c r="R24"/>
      <c r="AF24" s="9"/>
      <c r="AG24" s="1" t="s">
        <v>278</v>
      </c>
      <c r="AH24" s="1">
        <v>21677</v>
      </c>
      <c r="AV24" s="10"/>
      <c r="AX24" s="1" t="s">
        <v>205</v>
      </c>
      <c r="AY24" s="1" t="s">
        <v>225</v>
      </c>
      <c r="AZ24" s="1">
        <f>6.28</f>
        <v>6.28</v>
      </c>
      <c r="BN24" s="2"/>
      <c r="BS24" s="1"/>
      <c r="ET24" s="12"/>
      <c r="FR24" s="12"/>
      <c r="FS24" s="12"/>
      <c r="GH24" s="12"/>
      <c r="HF24" s="10"/>
      <c r="HG24" s="13">
        <v>44836</v>
      </c>
    </row>
    <row r="25" spans="1:215">
      <c r="A25" t="str">
        <f t="shared" si="8"/>
        <v>HPK422092021677</v>
      </c>
      <c r="B25" s="1">
        <v>24</v>
      </c>
      <c r="C25" s="1" t="s">
        <v>200</v>
      </c>
      <c r="D25" s="1">
        <v>0</v>
      </c>
      <c r="E25" s="1" t="s">
        <v>201</v>
      </c>
      <c r="F25" s="1" t="s">
        <v>202</v>
      </c>
      <c r="H25" s="1" t="s">
        <v>274</v>
      </c>
      <c r="I25" s="1" t="s">
        <v>275</v>
      </c>
      <c r="M25" s="1" t="s">
        <v>205</v>
      </c>
      <c r="N25" s="1">
        <v>1</v>
      </c>
      <c r="O25" s="1" t="s">
        <v>276</v>
      </c>
      <c r="Q25" s="1" t="s">
        <v>219</v>
      </c>
      <c r="R25" t="s">
        <v>208</v>
      </c>
      <c r="S25" s="1" t="s">
        <v>277</v>
      </c>
      <c r="T25" s="1" t="s">
        <v>210</v>
      </c>
      <c r="V25" s="1" t="b">
        <v>0</v>
      </c>
      <c r="AA25" s="1">
        <v>0.0135</v>
      </c>
      <c r="AC25" s="1">
        <v>0.012</v>
      </c>
      <c r="AD25" s="1">
        <v>100</v>
      </c>
      <c r="AF25" s="8">
        <v>0.0015</v>
      </c>
      <c r="AG25" s="1" t="s">
        <v>278</v>
      </c>
      <c r="AH25" s="1">
        <v>21677</v>
      </c>
      <c r="AI25" s="1">
        <v>100</v>
      </c>
      <c r="AJ25" s="1">
        <v>122.67</v>
      </c>
      <c r="AL25" s="1">
        <f t="shared" si="0"/>
        <v>122.67</v>
      </c>
      <c r="AO25" s="1">
        <f t="shared" si="1"/>
        <v>122.67</v>
      </c>
      <c r="AP25" s="1">
        <v>20</v>
      </c>
      <c r="AV25" s="10">
        <f>((AO25*((100-GX25)/100)+GY25))*(AA25+AS25+AU25+AB25)-(AP25*(AA25+AS25-AC25+AB25)*AD25/100)</f>
        <v>1.626045</v>
      </c>
      <c r="AW25" s="1">
        <f>(AV25)*N25</f>
        <v>1.626045</v>
      </c>
      <c r="AZ25" s="1">
        <f>BA25+BE25</f>
        <v>6.3585</v>
      </c>
      <c r="BA25" s="1">
        <f>AZ26*N26</f>
        <v>6.28</v>
      </c>
      <c r="BB25" s="1" t="s">
        <v>221</v>
      </c>
      <c r="BC25" s="1">
        <f>BA25</f>
        <v>6.28</v>
      </c>
      <c r="BD25" s="1">
        <v>1.25</v>
      </c>
      <c r="BE25" s="1">
        <f>BA25*(BD25/100)</f>
        <v>0.0785</v>
      </c>
      <c r="BK25" s="1">
        <v>4</v>
      </c>
      <c r="BL25" s="1">
        <v>187.5</v>
      </c>
      <c r="BM25" s="1" t="s">
        <v>212</v>
      </c>
      <c r="BN25" s="2">
        <f t="shared" si="2"/>
        <v>0.959429824561403</v>
      </c>
      <c r="BP25" s="1">
        <f t="shared" si="3"/>
        <v>0.959429824561403</v>
      </c>
      <c r="BQ25" s="1">
        <f>BP25*N25</f>
        <v>0.959429824561403</v>
      </c>
      <c r="BS25" s="1"/>
      <c r="EQ25" s="1">
        <f t="shared" si="4"/>
        <v>0</v>
      </c>
      <c r="ER25" s="1">
        <f>EQ25*N25</f>
        <v>0</v>
      </c>
      <c r="ES25" s="1">
        <f>IF(ISERROR(SEARCH("FALSE",BV25)),BU25,0)+IF(ISERROR(SEARCH("FALSE",CA25)),BZ25,0)+IF(ISERROR(SEARCH("FALSE",CF25)),CE25,0)+IF(ISERROR(SEARCH("FALSE",CK25)),CJ25,0)+IF(ISERROR(SEARCH("FALSE",CP25)),CO25,0)+IF(ISERROR(SEARCH("FALSE",CU25)),CT25,0)+IF(ISERROR(SEARCH("FALSE",CZ25)),CY25,0)+IF(ISERROR(SEARCH("FALSE",DE25)),DD25,0)+IF(ISERROR(SEARCH("FALSE",DJ25)),DI25,0)+IF(ISERROR(SEARCH("FALSE",DO25)),DN25,0)+IF(ISERROR(SEARCH("FALSE",DT25)),DS25,0)+IF(ISERROR(SEARCH("FALSE",DY25)),DX25,0)+IF(ISERROR(SEARCH("FALSE",ED25)),EC25,0)+IF(ISERROR(SEARCH("FALSE",EI25)),EH25,0)+IF(ISERROR(SEARCH("FALSE",EN25)),EM25,0)*N25</f>
        <v>0</v>
      </c>
      <c r="ET25" s="12">
        <f t="shared" si="5"/>
        <v>0.959429824561403</v>
      </c>
      <c r="FP25" s="1" t="s">
        <v>213</v>
      </c>
      <c r="FQ25" s="1">
        <v>1.25</v>
      </c>
      <c r="FR25" s="12">
        <f t="shared" si="10"/>
        <v>2.5854748245614</v>
      </c>
      <c r="FS25" s="12">
        <f t="shared" si="6"/>
        <v>0.0323184353070175</v>
      </c>
      <c r="GE25" s="1" t="s">
        <v>214</v>
      </c>
      <c r="GF25" s="1" t="s">
        <v>213</v>
      </c>
      <c r="GG25" s="1">
        <v>11</v>
      </c>
      <c r="GH25" s="12">
        <f t="shared" si="9"/>
        <v>2.5854748245614</v>
      </c>
      <c r="GI25" s="1">
        <f t="shared" si="7"/>
        <v>0.284402230701754</v>
      </c>
      <c r="GJ25" s="1" t="s">
        <v>215</v>
      </c>
      <c r="GM25" s="1">
        <v>0.0191938579654511</v>
      </c>
      <c r="GO25" s="1">
        <v>0.251333333333333</v>
      </c>
      <c r="GP25" s="1">
        <v>0</v>
      </c>
      <c r="GQ25" s="1" t="s">
        <v>280</v>
      </c>
      <c r="GR25" s="1">
        <v>0.06</v>
      </c>
      <c r="HB25" s="1">
        <v>4</v>
      </c>
      <c r="HC25" s="1">
        <v>70</v>
      </c>
      <c r="HD25" s="1">
        <v>95</v>
      </c>
      <c r="HE25" s="1">
        <f>(3600/HC25)*HD25*HB25/100</f>
        <v>195.428571428571</v>
      </c>
      <c r="HF25" s="10">
        <f>AW25+AZ25+ET25+FD25+FG25+FK25+FS25-FY25+GD25+FT25+GI25+GM25+GN25+GO25+GP25+GR25+GS25-GU25</f>
        <v>9.59122268186896</v>
      </c>
      <c r="HG25" s="13">
        <v>45384</v>
      </c>
    </row>
    <row r="26" spans="1:215">
      <c r="A26" t="str">
        <f t="shared" si="8"/>
        <v>HPK4220920_121677</v>
      </c>
      <c r="B26" s="1">
        <v>25</v>
      </c>
      <c r="C26" s="1" t="s">
        <v>200</v>
      </c>
      <c r="E26" s="1" t="s">
        <v>201</v>
      </c>
      <c r="F26" s="1" t="s">
        <v>222</v>
      </c>
      <c r="H26" s="1" t="s">
        <v>279</v>
      </c>
      <c r="I26" s="1" t="s">
        <v>279</v>
      </c>
      <c r="N26" s="1">
        <v>1</v>
      </c>
      <c r="R26"/>
      <c r="AF26" s="9"/>
      <c r="AG26" s="1" t="s">
        <v>278</v>
      </c>
      <c r="AH26" s="1">
        <v>21677</v>
      </c>
      <c r="AV26" s="10"/>
      <c r="AX26" s="1" t="s">
        <v>205</v>
      </c>
      <c r="AY26" s="1" t="s">
        <v>225</v>
      </c>
      <c r="AZ26" s="1">
        <v>6.28</v>
      </c>
      <c r="BN26" s="2"/>
      <c r="BS26" s="1"/>
      <c r="ET26" s="12"/>
      <c r="FR26" s="12"/>
      <c r="FS26" s="12"/>
      <c r="GH26" s="12"/>
      <c r="HF26" s="10"/>
      <c r="HG26" s="13">
        <v>45384</v>
      </c>
    </row>
    <row r="27" spans="1:215">
      <c r="A27" t="str">
        <f t="shared" si="8"/>
        <v>HOSK622567029010</v>
      </c>
      <c r="B27" s="1">
        <v>26</v>
      </c>
      <c r="C27" s="1" t="s">
        <v>200</v>
      </c>
      <c r="D27" s="1">
        <v>0</v>
      </c>
      <c r="E27" s="1" t="s">
        <v>247</v>
      </c>
      <c r="F27" s="1" t="s">
        <v>202</v>
      </c>
      <c r="H27" s="1" t="s">
        <v>281</v>
      </c>
      <c r="I27" s="1" t="s">
        <v>282</v>
      </c>
      <c r="M27" s="1" t="s">
        <v>205</v>
      </c>
      <c r="N27" s="1">
        <v>1</v>
      </c>
      <c r="O27" s="1" t="s">
        <v>283</v>
      </c>
      <c r="Q27" s="1" t="s">
        <v>219</v>
      </c>
      <c r="R27" t="s">
        <v>208</v>
      </c>
      <c r="S27" s="1" t="s">
        <v>284</v>
      </c>
      <c r="T27" s="1" t="s">
        <v>210</v>
      </c>
      <c r="V27" s="1" t="b">
        <v>0</v>
      </c>
      <c r="AA27" s="1">
        <v>0.348</v>
      </c>
      <c r="AC27" s="1">
        <v>0.348</v>
      </c>
      <c r="AD27" s="1">
        <v>100</v>
      </c>
      <c r="AF27" s="8">
        <v>0</v>
      </c>
      <c r="AG27" s="1" t="s">
        <v>285</v>
      </c>
      <c r="AH27" s="1">
        <v>29010</v>
      </c>
      <c r="AI27" s="1">
        <v>100</v>
      </c>
      <c r="AJ27" s="1">
        <v>87</v>
      </c>
      <c r="AL27" s="1">
        <f t="shared" si="0"/>
        <v>87</v>
      </c>
      <c r="AO27" s="1">
        <f t="shared" si="1"/>
        <v>87</v>
      </c>
      <c r="AP27" s="1">
        <v>82</v>
      </c>
      <c r="AV27" s="10">
        <f>((AO27*((100-GX27)/100)+GY27))*(AA27+AS27+AU27+AB27)-(AP27*(AA27+AS27-AC27+AB27)*AD27/100)</f>
        <v>30.276</v>
      </c>
      <c r="AW27" s="1">
        <f>(AV27)*N27</f>
        <v>30.276</v>
      </c>
      <c r="AZ27" s="1">
        <f>BA27+BE27</f>
        <v>6.642</v>
      </c>
      <c r="BA27" s="1">
        <f>AZ28*N28+AZ29*N29+AZ30*N30</f>
        <v>6.56</v>
      </c>
      <c r="BB27" s="1" t="s">
        <v>221</v>
      </c>
      <c r="BC27" s="1">
        <f>BA27</f>
        <v>6.56</v>
      </c>
      <c r="BD27" s="1">
        <v>1.25</v>
      </c>
      <c r="BE27" s="1">
        <f>BA27*(BD27/100)</f>
        <v>0.082</v>
      </c>
      <c r="BK27" s="1">
        <v>2</v>
      </c>
      <c r="BL27" s="1">
        <v>517.5</v>
      </c>
      <c r="BM27" s="1" t="s">
        <v>212</v>
      </c>
      <c r="BN27" s="2">
        <f t="shared" si="2"/>
        <v>4.16118421052632</v>
      </c>
      <c r="BO27" s="2">
        <v>450</v>
      </c>
      <c r="BP27" s="1">
        <f t="shared" si="3"/>
        <v>4.16118421052632</v>
      </c>
      <c r="BQ27" s="1">
        <f>BP27*N27</f>
        <v>4.16118421052632</v>
      </c>
      <c r="BS27" s="1"/>
      <c r="EQ27" s="1">
        <f t="shared" si="4"/>
        <v>0</v>
      </c>
      <c r="ER27" s="1">
        <f>EQ27*N27</f>
        <v>0</v>
      </c>
      <c r="ES27" s="1">
        <f>IF(ISERROR(SEARCH("FALSE",BV27)),BU27,0)+IF(ISERROR(SEARCH("FALSE",CA27)),BZ27,0)+IF(ISERROR(SEARCH("FALSE",CF27)),CE27,0)+IF(ISERROR(SEARCH("FALSE",CK27)),CJ27,0)+IF(ISERROR(SEARCH("FALSE",CP27)),CO27,0)+IF(ISERROR(SEARCH("FALSE",CU27)),CT27,0)+IF(ISERROR(SEARCH("FALSE",CZ27)),CY27,0)+IF(ISERROR(SEARCH("FALSE",DE27)),DD27,0)+IF(ISERROR(SEARCH("FALSE",DJ27)),DI27,0)+IF(ISERROR(SEARCH("FALSE",DO27)),DN27,0)+IF(ISERROR(SEARCH("FALSE",DT27)),DS27,0)+IF(ISERROR(SEARCH("FALSE",DY27)),DX27,0)+IF(ISERROR(SEARCH("FALSE",ED27)),EC27,0)+IF(ISERROR(SEARCH("FALSE",EI27)),EH27,0)+IF(ISERROR(SEARCH("FALSE",EN27)),EM27,0)*N27</f>
        <v>0</v>
      </c>
      <c r="ET27" s="12">
        <f t="shared" si="5"/>
        <v>4.16118421052632</v>
      </c>
      <c r="FP27" s="1" t="s">
        <v>213</v>
      </c>
      <c r="FQ27" s="1">
        <v>1.25</v>
      </c>
      <c r="FR27" s="12">
        <f t="shared" si="10"/>
        <v>34.4371842105263</v>
      </c>
      <c r="FS27" s="12">
        <f t="shared" si="6"/>
        <v>0.430464802631579</v>
      </c>
      <c r="GE27" s="1" t="s">
        <v>214</v>
      </c>
      <c r="GF27" s="1" t="s">
        <v>213</v>
      </c>
      <c r="GG27" s="1">
        <v>11</v>
      </c>
      <c r="GH27" s="12">
        <f t="shared" si="9"/>
        <v>34.4371842105263</v>
      </c>
      <c r="GI27" s="1">
        <f t="shared" si="7"/>
        <v>3.78809026315789</v>
      </c>
      <c r="GJ27" s="1" t="s">
        <v>215</v>
      </c>
      <c r="GM27" s="1">
        <v>0.08321608040201</v>
      </c>
      <c r="GO27" s="1">
        <v>0.967261904761905</v>
      </c>
      <c r="GP27" s="1">
        <v>1.15740740740741</v>
      </c>
      <c r="GQ27" s="1" t="s">
        <v>280</v>
      </c>
      <c r="GR27" s="1">
        <v>1.42530781215402</v>
      </c>
      <c r="HB27" s="1">
        <v>2</v>
      </c>
      <c r="HC27" s="1">
        <v>55</v>
      </c>
      <c r="HD27" s="1">
        <v>95</v>
      </c>
      <c r="HE27" s="1">
        <f>(3600/HC27)*HD27*HB27/100</f>
        <v>124.363636363636</v>
      </c>
      <c r="HF27" s="10">
        <f>AW27+AZ27+ET27+FD27+FG27+FK27+FS27-FY27+GD27+FT27+GI27+GM27+GN27+GO27+GP27+GR27+GS27-GU27</f>
        <v>48.9309324810411</v>
      </c>
      <c r="HG27" s="13">
        <v>43557</v>
      </c>
    </row>
    <row r="28" spans="1:215">
      <c r="A28" t="str">
        <f t="shared" si="8"/>
        <v>HOS33456029010</v>
      </c>
      <c r="B28" s="1">
        <v>27</v>
      </c>
      <c r="C28" s="1" t="s">
        <v>200</v>
      </c>
      <c r="E28" s="1" t="s">
        <v>247</v>
      </c>
      <c r="F28" s="1" t="s">
        <v>222</v>
      </c>
      <c r="H28" s="4">
        <v>334560</v>
      </c>
      <c r="I28" s="4" t="s">
        <v>286</v>
      </c>
      <c r="N28" s="1">
        <v>1</v>
      </c>
      <c r="R28"/>
      <c r="AF28" s="8"/>
      <c r="AG28" s="1" t="s">
        <v>285</v>
      </c>
      <c r="AH28" s="1">
        <v>29010</v>
      </c>
      <c r="AV28" s="10"/>
      <c r="AX28" s="1" t="s">
        <v>205</v>
      </c>
      <c r="AY28" s="1" t="s">
        <v>225</v>
      </c>
      <c r="AZ28" s="1">
        <v>0.26</v>
      </c>
      <c r="BN28" s="2"/>
      <c r="BS28" s="1"/>
      <c r="ET28" s="12"/>
      <c r="FR28" s="12"/>
      <c r="FS28" s="12"/>
      <c r="GH28" s="12"/>
      <c r="HF28" s="10"/>
      <c r="HG28" s="13">
        <v>43557</v>
      </c>
    </row>
    <row r="29" spans="1:215">
      <c r="A29" t="str">
        <f t="shared" si="8"/>
        <v>HOS33555829010</v>
      </c>
      <c r="B29" s="1">
        <v>28</v>
      </c>
      <c r="C29" s="1" t="s">
        <v>200</v>
      </c>
      <c r="E29" s="1" t="s">
        <v>247</v>
      </c>
      <c r="F29" s="1" t="s">
        <v>222</v>
      </c>
      <c r="H29" s="5">
        <v>335558</v>
      </c>
      <c r="I29" s="6" t="s">
        <v>287</v>
      </c>
      <c r="N29" s="1">
        <v>1</v>
      </c>
      <c r="R29"/>
      <c r="AF29" s="8"/>
      <c r="AG29" s="1" t="s">
        <v>285</v>
      </c>
      <c r="AH29" s="1">
        <v>29010</v>
      </c>
      <c r="AV29" s="10"/>
      <c r="AX29" s="1" t="s">
        <v>205</v>
      </c>
      <c r="AY29" s="1" t="s">
        <v>225</v>
      </c>
      <c r="AZ29" s="1">
        <v>0.34</v>
      </c>
      <c r="BN29" s="2"/>
      <c r="BS29" s="1"/>
      <c r="ET29" s="12"/>
      <c r="FR29" s="12"/>
      <c r="FS29" s="12"/>
      <c r="GH29" s="12"/>
      <c r="HF29" s="10"/>
      <c r="HG29" s="13">
        <v>43557</v>
      </c>
    </row>
    <row r="30" spans="1:215">
      <c r="A30" t="str">
        <f t="shared" si="8"/>
        <v>HOSM716012029010</v>
      </c>
      <c r="B30" s="1">
        <v>29</v>
      </c>
      <c r="C30" s="1" t="s">
        <v>200</v>
      </c>
      <c r="E30" s="1" t="s">
        <v>247</v>
      </c>
      <c r="F30" s="1" t="s">
        <v>222</v>
      </c>
      <c r="H30" s="6" t="s">
        <v>288</v>
      </c>
      <c r="I30" s="6" t="s">
        <v>289</v>
      </c>
      <c r="N30" s="1">
        <v>1</v>
      </c>
      <c r="R30"/>
      <c r="AF30" s="8"/>
      <c r="AG30" s="1" t="s">
        <v>285</v>
      </c>
      <c r="AH30" s="1">
        <v>29010</v>
      </c>
      <c r="AV30" s="10"/>
      <c r="AX30" s="1" t="s">
        <v>205</v>
      </c>
      <c r="AY30" s="1" t="s">
        <v>225</v>
      </c>
      <c r="AZ30" s="1">
        <v>5.96</v>
      </c>
      <c r="BN30" s="2"/>
      <c r="BS30" s="1"/>
      <c r="ET30" s="12"/>
      <c r="FR30" s="12"/>
      <c r="FS30" s="12"/>
      <c r="GH30" s="12"/>
      <c r="HF30" s="10"/>
      <c r="HG30" s="13">
        <v>43557</v>
      </c>
    </row>
    <row r="31" spans="1:215">
      <c r="A31" t="str">
        <f t="shared" si="8"/>
        <v>HOSK622567021677</v>
      </c>
      <c r="B31" s="1">
        <v>30</v>
      </c>
      <c r="C31" s="1" t="s">
        <v>200</v>
      </c>
      <c r="D31" s="1">
        <v>0</v>
      </c>
      <c r="E31" s="1" t="s">
        <v>247</v>
      </c>
      <c r="F31" s="1" t="s">
        <v>202</v>
      </c>
      <c r="H31" s="1" t="s">
        <v>281</v>
      </c>
      <c r="I31" s="7" t="s">
        <v>282</v>
      </c>
      <c r="M31" s="1" t="s">
        <v>205</v>
      </c>
      <c r="N31" s="1">
        <v>1</v>
      </c>
      <c r="O31" s="1" t="s">
        <v>283</v>
      </c>
      <c r="Q31" s="1" t="s">
        <v>219</v>
      </c>
      <c r="R31" t="s">
        <v>208</v>
      </c>
      <c r="S31" s="1" t="s">
        <v>284</v>
      </c>
      <c r="T31" s="1" t="s">
        <v>210</v>
      </c>
      <c r="V31" s="1" t="b">
        <v>0</v>
      </c>
      <c r="AA31" s="1">
        <v>0.332</v>
      </c>
      <c r="AC31" s="1">
        <v>0.332</v>
      </c>
      <c r="AD31" s="1">
        <v>100</v>
      </c>
      <c r="AF31" s="8">
        <v>0</v>
      </c>
      <c r="AG31" s="1" t="s">
        <v>278</v>
      </c>
      <c r="AH31" s="1">
        <v>21677</v>
      </c>
      <c r="AI31" s="1">
        <v>100</v>
      </c>
      <c r="AJ31" s="1">
        <v>87</v>
      </c>
      <c r="AL31" s="1">
        <f>AK31+AJ31</f>
        <v>87</v>
      </c>
      <c r="AO31" s="1">
        <f>AL31+AM31</f>
        <v>87</v>
      </c>
      <c r="AP31" s="1">
        <v>20</v>
      </c>
      <c r="AV31" s="10">
        <f>((AO31*((100-GX31)/100)+GY31))*(AA31+AS31+AU31+AB31)-(AP31*(AA31+AS31-AC31+AB31)*AD31/100)</f>
        <v>28.884</v>
      </c>
      <c r="AW31" s="1">
        <f>(AV31)*N31</f>
        <v>28.884</v>
      </c>
      <c r="AZ31" s="1">
        <f>BA31+BE31</f>
        <v>6.642</v>
      </c>
      <c r="BA31" s="1">
        <f>AZ32*N32+AZ33*N33+AZ34*N34</f>
        <v>6.56</v>
      </c>
      <c r="BB31" s="1" t="s">
        <v>221</v>
      </c>
      <c r="BC31" s="1">
        <f>BA31</f>
        <v>6.56</v>
      </c>
      <c r="BD31" s="1">
        <v>1.25</v>
      </c>
      <c r="BE31" s="1">
        <f>BA31*(BD31/100)</f>
        <v>0.082</v>
      </c>
      <c r="BK31" s="1">
        <v>2</v>
      </c>
      <c r="BL31" s="1">
        <v>562.5</v>
      </c>
      <c r="BM31" s="1" t="s">
        <v>212</v>
      </c>
      <c r="BN31" s="2">
        <f>BL31/HE31</f>
        <v>4.52302631578947</v>
      </c>
      <c r="BO31" s="2">
        <v>450</v>
      </c>
      <c r="BP31" s="1">
        <f>BN31+BI31</f>
        <v>4.52302631578947</v>
      </c>
      <c r="BQ31" s="1">
        <f>BP31*N31</f>
        <v>4.52302631578947</v>
      </c>
      <c r="BS31" s="1"/>
      <c r="EQ31" s="1">
        <f t="shared" si="4"/>
        <v>0</v>
      </c>
      <c r="ER31" s="1">
        <f>EQ31*N31</f>
        <v>0</v>
      </c>
      <c r="ES31" s="1">
        <f>IF(ISERROR(SEARCH("FALSE",BV31)),BU31,0)+IF(ISERROR(SEARCH("FALSE",CA31)),BZ31,0)+IF(ISERROR(SEARCH("FALSE",CF31)),CE31,0)+IF(ISERROR(SEARCH("FALSE",CK31)),CJ31,0)+IF(ISERROR(SEARCH("FALSE",CP31)),CO31,0)+IF(ISERROR(SEARCH("FALSE",CU31)),CT31,0)+IF(ISERROR(SEARCH("FALSE",CZ31)),CY31,0)+IF(ISERROR(SEARCH("FALSE",DE31)),DD31,0)+IF(ISERROR(SEARCH("FALSE",DJ31)),DI31,0)+IF(ISERROR(SEARCH("FALSE",DO31)),DN31,0)+IF(ISERROR(SEARCH("FALSE",DT31)),DS31,0)+IF(ISERROR(SEARCH("FALSE",DY31)),DX31,0)+IF(ISERROR(SEARCH("FALSE",ED31)),EC31,0)+IF(ISERROR(SEARCH("FALSE",EI31)),EH31,0)+IF(ISERROR(SEARCH("FALSE",EN31)),EM31,0)*N31</f>
        <v>0</v>
      </c>
      <c r="ET31" s="12">
        <f>ES31+ER31+BP31</f>
        <v>4.52302631578947</v>
      </c>
      <c r="FP31" s="1" t="s">
        <v>213</v>
      </c>
      <c r="FQ31" s="1">
        <v>1.25</v>
      </c>
      <c r="FR31" s="12">
        <f t="shared" si="10"/>
        <v>33.4070263157895</v>
      </c>
      <c r="FS31" s="12">
        <f>FR31*FQ31/100</f>
        <v>0.417587828947368</v>
      </c>
      <c r="GE31" s="1" t="s">
        <v>214</v>
      </c>
      <c r="GF31" s="1" t="s">
        <v>213</v>
      </c>
      <c r="GG31" s="1">
        <v>11</v>
      </c>
      <c r="GH31" s="12">
        <f>AW31+ET31-ES31+FD31+FG31</f>
        <v>33.4070263157895</v>
      </c>
      <c r="GI31" s="1">
        <f>GH31*(GG31/100)</f>
        <v>3.67477289473684</v>
      </c>
      <c r="GJ31" s="1" t="s">
        <v>215</v>
      </c>
      <c r="GM31" s="1">
        <v>0.0904522613065327</v>
      </c>
      <c r="GO31" s="1">
        <v>0.972222222222222</v>
      </c>
      <c r="GP31" s="1">
        <v>1.15740740740741</v>
      </c>
      <c r="HB31" s="1">
        <v>2</v>
      </c>
      <c r="HC31" s="1">
        <v>55</v>
      </c>
      <c r="HD31" s="1">
        <v>95</v>
      </c>
      <c r="HE31" s="1">
        <f>(3600/HC31)*HD31*HB31/100</f>
        <v>124.363636363636</v>
      </c>
      <c r="HF31" s="10">
        <f>AW31+AZ31+ET31+FD31+FG31+FK31+FS31-FY31+GD31+FT31+GI31+GM31+GN31+GO31+GP31+GR31+GS31-GU31</f>
        <v>46.3614689304098</v>
      </c>
      <c r="HG31" s="13">
        <v>45384</v>
      </c>
    </row>
    <row r="32" spans="1:215">
      <c r="A32" t="str">
        <f t="shared" si="8"/>
        <v>HOS33456021677</v>
      </c>
      <c r="B32" s="1">
        <v>31</v>
      </c>
      <c r="C32" s="1" t="s">
        <v>200</v>
      </c>
      <c r="E32" s="1" t="s">
        <v>247</v>
      </c>
      <c r="F32" s="1" t="s">
        <v>222</v>
      </c>
      <c r="H32" s="4">
        <v>334560</v>
      </c>
      <c r="I32" s="4" t="s">
        <v>286</v>
      </c>
      <c r="N32" s="1">
        <v>1</v>
      </c>
      <c r="R32"/>
      <c r="AF32" s="8"/>
      <c r="AG32" s="1" t="s">
        <v>278</v>
      </c>
      <c r="AH32" s="1">
        <v>21677</v>
      </c>
      <c r="AV32" s="10"/>
      <c r="AX32" s="1" t="s">
        <v>205</v>
      </c>
      <c r="AY32" s="1" t="s">
        <v>225</v>
      </c>
      <c r="AZ32" s="1">
        <v>0.26</v>
      </c>
      <c r="BN32" s="2"/>
      <c r="BS32" s="1"/>
      <c r="ET32" s="12"/>
      <c r="FR32" s="12"/>
      <c r="FS32" s="12"/>
      <c r="GH32" s="12"/>
      <c r="HF32" s="10"/>
      <c r="HG32" s="13">
        <v>45384</v>
      </c>
    </row>
    <row r="33" spans="1:215">
      <c r="A33" t="str">
        <f t="shared" si="8"/>
        <v>HOS33555821677</v>
      </c>
      <c r="B33" s="1">
        <v>32</v>
      </c>
      <c r="C33" s="1" t="s">
        <v>200</v>
      </c>
      <c r="E33" s="1" t="s">
        <v>247</v>
      </c>
      <c r="F33" s="1" t="s">
        <v>222</v>
      </c>
      <c r="H33" s="5">
        <v>335558</v>
      </c>
      <c r="I33" s="6" t="s">
        <v>287</v>
      </c>
      <c r="N33" s="1">
        <v>1</v>
      </c>
      <c r="R33"/>
      <c r="AF33" s="8"/>
      <c r="AG33" s="1" t="s">
        <v>278</v>
      </c>
      <c r="AH33" s="1">
        <v>21677</v>
      </c>
      <c r="AV33" s="10"/>
      <c r="AX33" s="1" t="s">
        <v>205</v>
      </c>
      <c r="AY33" s="1" t="s">
        <v>225</v>
      </c>
      <c r="AZ33" s="1">
        <v>0.34</v>
      </c>
      <c r="BN33" s="2"/>
      <c r="BS33" s="1"/>
      <c r="ET33" s="12"/>
      <c r="FR33" s="12"/>
      <c r="FS33" s="12"/>
      <c r="GH33" s="12"/>
      <c r="HF33" s="10"/>
      <c r="HG33" s="13">
        <v>45384</v>
      </c>
    </row>
    <row r="34" spans="1:215">
      <c r="A34" t="str">
        <f t="shared" si="8"/>
        <v>HOSM716012021677</v>
      </c>
      <c r="B34" s="1">
        <v>33</v>
      </c>
      <c r="C34" s="1" t="s">
        <v>200</v>
      </c>
      <c r="E34" s="1" t="s">
        <v>247</v>
      </c>
      <c r="F34" s="1" t="s">
        <v>222</v>
      </c>
      <c r="H34" s="6" t="s">
        <v>288</v>
      </c>
      <c r="I34" s="6" t="s">
        <v>289</v>
      </c>
      <c r="N34" s="1">
        <v>1</v>
      </c>
      <c r="R34"/>
      <c r="AF34" s="8"/>
      <c r="AG34" s="1" t="s">
        <v>278</v>
      </c>
      <c r="AH34" s="1">
        <v>21677</v>
      </c>
      <c r="AV34" s="10"/>
      <c r="AX34" s="1" t="s">
        <v>205</v>
      </c>
      <c r="AY34" s="1" t="s">
        <v>225</v>
      </c>
      <c r="AZ34" s="1">
        <v>5.96</v>
      </c>
      <c r="BN34" s="2"/>
      <c r="BS34" s="1"/>
      <c r="ET34" s="12"/>
      <c r="FR34" s="12"/>
      <c r="FS34" s="12"/>
      <c r="GH34" s="12"/>
      <c r="HF34" s="10"/>
      <c r="HG34" s="13">
        <v>45384</v>
      </c>
    </row>
    <row r="35" spans="1:215">
      <c r="A35" t="str">
        <f t="shared" si="8"/>
        <v>HPK622567029268</v>
      </c>
      <c r="B35" s="1">
        <v>34</v>
      </c>
      <c r="C35" s="1" t="s">
        <v>200</v>
      </c>
      <c r="D35" s="1">
        <v>0</v>
      </c>
      <c r="E35" s="1" t="s">
        <v>201</v>
      </c>
      <c r="F35" s="1" t="s">
        <v>202</v>
      </c>
      <c r="H35" s="1" t="s">
        <v>281</v>
      </c>
      <c r="I35" s="7" t="s">
        <v>282</v>
      </c>
      <c r="M35" s="1" t="s">
        <v>205</v>
      </c>
      <c r="N35" s="1">
        <v>1</v>
      </c>
      <c r="O35" s="1" t="s">
        <v>283</v>
      </c>
      <c r="Q35" s="1" t="s">
        <v>219</v>
      </c>
      <c r="R35" t="s">
        <v>208</v>
      </c>
      <c r="S35" s="1" t="s">
        <v>284</v>
      </c>
      <c r="T35" s="1" t="s">
        <v>210</v>
      </c>
      <c r="V35" s="1" t="b">
        <v>0</v>
      </c>
      <c r="AA35" s="1">
        <v>0.348</v>
      </c>
      <c r="AC35" s="1">
        <v>0.348</v>
      </c>
      <c r="AD35" s="1">
        <v>100</v>
      </c>
      <c r="AF35" s="8">
        <v>0</v>
      </c>
      <c r="AG35" s="1" t="s">
        <v>285</v>
      </c>
      <c r="AH35" s="1">
        <v>29268</v>
      </c>
      <c r="AI35" s="1">
        <v>100</v>
      </c>
      <c r="AJ35" s="1">
        <v>87</v>
      </c>
      <c r="AL35" s="1">
        <f>AK35+AJ35</f>
        <v>87</v>
      </c>
      <c r="AO35" s="1">
        <f>AL35+AM35</f>
        <v>87</v>
      </c>
      <c r="AP35" s="1">
        <v>82</v>
      </c>
      <c r="AV35" s="10">
        <f>((AO35*((100-GX35)/100)+GY35))*(AA35+AS35+AU35+AB35)-(AP35*(AA35+AS35-AC35+AB35)*AD35/100)</f>
        <v>30.276</v>
      </c>
      <c r="AW35" s="1">
        <f>(AV35)*N35</f>
        <v>30.276</v>
      </c>
      <c r="AZ35" s="1">
        <f>BA35+BE35</f>
        <v>6.642</v>
      </c>
      <c r="BA35" s="1">
        <f>AZ36*N36+AZ37*N37+AZ38*N38</f>
        <v>6.56</v>
      </c>
      <c r="BB35" s="1" t="s">
        <v>221</v>
      </c>
      <c r="BC35" s="1">
        <f>BA35</f>
        <v>6.56</v>
      </c>
      <c r="BD35" s="1">
        <v>1.25</v>
      </c>
      <c r="BE35" s="1">
        <f>BA35*(BD35/100)</f>
        <v>0.082</v>
      </c>
      <c r="BK35" s="1">
        <v>2</v>
      </c>
      <c r="BL35" s="1">
        <v>517.5</v>
      </c>
      <c r="BM35" s="1" t="s">
        <v>212</v>
      </c>
      <c r="BN35" s="2">
        <f>BL35/HE35</f>
        <v>4.16118421052632</v>
      </c>
      <c r="BO35" s="2">
        <v>450</v>
      </c>
      <c r="BP35" s="1">
        <f>BN35+BI35</f>
        <v>4.16118421052632</v>
      </c>
      <c r="BQ35" s="1">
        <f>BP35*N35</f>
        <v>4.16118421052632</v>
      </c>
      <c r="BS35" s="1"/>
      <c r="EQ35" s="1">
        <f t="shared" si="4"/>
        <v>0</v>
      </c>
      <c r="ER35" s="1">
        <f>EQ35*N35</f>
        <v>0</v>
      </c>
      <c r="ES35" s="1">
        <f>IF(ISERROR(SEARCH("FALSE",BV35)),BU35,0)+IF(ISERROR(SEARCH("FALSE",CA35)),BZ35,0)+IF(ISERROR(SEARCH("FALSE",CF35)),CE35,0)+IF(ISERROR(SEARCH("FALSE",CK35)),CJ35,0)+IF(ISERROR(SEARCH("FALSE",CP35)),CO35,0)+IF(ISERROR(SEARCH("FALSE",CU35)),CT35,0)+IF(ISERROR(SEARCH("FALSE",CZ35)),CY35,0)+IF(ISERROR(SEARCH("FALSE",DE35)),DD35,0)+IF(ISERROR(SEARCH("FALSE",DJ35)),DI35,0)+IF(ISERROR(SEARCH("FALSE",DO35)),DN35,0)+IF(ISERROR(SEARCH("FALSE",DT35)),DS35,0)+IF(ISERROR(SEARCH("FALSE",DY35)),DX35,0)+IF(ISERROR(SEARCH("FALSE",ED35)),EC35,0)+IF(ISERROR(SEARCH("FALSE",EI35)),EH35,0)+IF(ISERROR(SEARCH("FALSE",EN35)),EM35,0)*N35</f>
        <v>0</v>
      </c>
      <c r="ET35" s="12">
        <f>ES35+ER35+BP35</f>
        <v>4.16118421052632</v>
      </c>
      <c r="FP35" s="1" t="s">
        <v>213</v>
      </c>
      <c r="FQ35" s="1">
        <v>1.25</v>
      </c>
      <c r="FR35" s="12">
        <f t="shared" si="10"/>
        <v>34.4371842105263</v>
      </c>
      <c r="FS35" s="12">
        <f>FR35*FQ35/100</f>
        <v>0.430464802631579</v>
      </c>
      <c r="GE35" s="1" t="s">
        <v>214</v>
      </c>
      <c r="GF35" s="1" t="s">
        <v>213</v>
      </c>
      <c r="GG35" s="1">
        <v>11</v>
      </c>
      <c r="GH35" s="12">
        <f>AW35+ET35-ES35+FD35+FG35</f>
        <v>34.4371842105263</v>
      </c>
      <c r="GI35" s="1">
        <f>GH35*(GG35/100)</f>
        <v>3.78809026315789</v>
      </c>
      <c r="GJ35" s="1" t="s">
        <v>215</v>
      </c>
      <c r="GM35" s="1">
        <v>0.08321608040201</v>
      </c>
      <c r="GO35" s="1">
        <v>0.967261904761905</v>
      </c>
      <c r="GP35" s="1">
        <v>1.15740740740741</v>
      </c>
      <c r="GQ35" s="1" t="s">
        <v>280</v>
      </c>
      <c r="GR35" s="1">
        <v>1.42530781215402</v>
      </c>
      <c r="HB35" s="1">
        <v>2</v>
      </c>
      <c r="HC35" s="1">
        <v>55</v>
      </c>
      <c r="HD35" s="1">
        <v>95</v>
      </c>
      <c r="HE35" s="1">
        <f>(3600/HC35)*HD35*HB35/100</f>
        <v>124.363636363636</v>
      </c>
      <c r="HF35" s="10">
        <f>AW35+AZ35+ET35+FD35+FG35+FK35+FS35-FY35+GD35+FT35+GI35+GM35+GN35+GO35+GP35+GR35+GS35-GU35</f>
        <v>48.9309324810411</v>
      </c>
      <c r="HG35" s="13">
        <v>43557</v>
      </c>
    </row>
    <row r="36" spans="1:215">
      <c r="A36" t="str">
        <f t="shared" si="8"/>
        <v>HP33456029268</v>
      </c>
      <c r="B36" s="1">
        <v>35</v>
      </c>
      <c r="C36" s="1" t="s">
        <v>200</v>
      </c>
      <c r="E36" s="1" t="s">
        <v>201</v>
      </c>
      <c r="F36" s="1" t="s">
        <v>222</v>
      </c>
      <c r="H36" s="4">
        <v>334560</v>
      </c>
      <c r="I36" s="4" t="s">
        <v>286</v>
      </c>
      <c r="N36" s="1">
        <v>1</v>
      </c>
      <c r="R36"/>
      <c r="AF36" s="8"/>
      <c r="AG36" s="1" t="s">
        <v>285</v>
      </c>
      <c r="AH36" s="1">
        <v>29268</v>
      </c>
      <c r="AV36" s="10"/>
      <c r="AX36" s="1" t="s">
        <v>205</v>
      </c>
      <c r="AY36" s="1" t="s">
        <v>225</v>
      </c>
      <c r="AZ36" s="1">
        <v>0.26</v>
      </c>
      <c r="BN36" s="2"/>
      <c r="BS36" s="1"/>
      <c r="ET36" s="12"/>
      <c r="FR36" s="12"/>
      <c r="FS36" s="12"/>
      <c r="GH36" s="12"/>
      <c r="HF36" s="10"/>
      <c r="HG36" s="13">
        <v>43557</v>
      </c>
    </row>
    <row r="37" spans="1:215">
      <c r="A37" t="str">
        <f t="shared" si="8"/>
        <v>HP33555829268</v>
      </c>
      <c r="B37" s="1">
        <v>36</v>
      </c>
      <c r="C37" s="1" t="s">
        <v>200</v>
      </c>
      <c r="E37" s="1" t="s">
        <v>201</v>
      </c>
      <c r="F37" s="1" t="s">
        <v>222</v>
      </c>
      <c r="H37" s="5">
        <v>335558</v>
      </c>
      <c r="I37" s="6" t="s">
        <v>287</v>
      </c>
      <c r="N37" s="1">
        <v>1</v>
      </c>
      <c r="R37"/>
      <c r="AF37" s="8"/>
      <c r="AG37" s="1" t="s">
        <v>285</v>
      </c>
      <c r="AH37" s="1">
        <v>29268</v>
      </c>
      <c r="AV37" s="10"/>
      <c r="AX37" s="1" t="s">
        <v>205</v>
      </c>
      <c r="AY37" s="1" t="s">
        <v>225</v>
      </c>
      <c r="AZ37" s="1">
        <v>0.34</v>
      </c>
      <c r="BN37" s="2"/>
      <c r="BS37" s="1"/>
      <c r="ET37" s="12"/>
      <c r="FR37" s="12"/>
      <c r="FS37" s="12"/>
      <c r="GH37" s="12"/>
      <c r="HF37" s="10"/>
      <c r="HG37" s="13">
        <v>43557</v>
      </c>
    </row>
    <row r="38" spans="1:215">
      <c r="A38" t="str">
        <f t="shared" si="8"/>
        <v>HPM716012029268</v>
      </c>
      <c r="B38" s="1">
        <v>37</v>
      </c>
      <c r="C38" s="1" t="s">
        <v>200</v>
      </c>
      <c r="E38" s="1" t="s">
        <v>201</v>
      </c>
      <c r="F38" s="1" t="s">
        <v>222</v>
      </c>
      <c r="H38" s="6" t="s">
        <v>288</v>
      </c>
      <c r="I38" s="6" t="s">
        <v>289</v>
      </c>
      <c r="N38" s="1">
        <v>1</v>
      </c>
      <c r="R38"/>
      <c r="AF38" s="8"/>
      <c r="AG38" s="1" t="s">
        <v>285</v>
      </c>
      <c r="AH38" s="1">
        <v>29268</v>
      </c>
      <c r="AV38" s="10"/>
      <c r="AX38" s="1" t="s">
        <v>205</v>
      </c>
      <c r="AY38" s="1" t="s">
        <v>225</v>
      </c>
      <c r="AZ38" s="1">
        <v>5.96</v>
      </c>
      <c r="BN38" s="2"/>
      <c r="BS38" s="1"/>
      <c r="ET38" s="12"/>
      <c r="FR38" s="12"/>
      <c r="FS38" s="12"/>
      <c r="GH38" s="12"/>
      <c r="HF38" s="10"/>
      <c r="HG38" s="13">
        <v>43557</v>
      </c>
    </row>
    <row r="39" spans="1:215">
      <c r="A39" t="str">
        <f t="shared" si="8"/>
        <v>HOSK622658029010</v>
      </c>
      <c r="B39" s="1">
        <v>38</v>
      </c>
      <c r="C39" s="1" t="s">
        <v>200</v>
      </c>
      <c r="D39" s="1">
        <v>0</v>
      </c>
      <c r="E39" s="1" t="s">
        <v>247</v>
      </c>
      <c r="F39" s="1" t="s">
        <v>202</v>
      </c>
      <c r="H39" s="1" t="s">
        <v>290</v>
      </c>
      <c r="I39" s="1" t="s">
        <v>291</v>
      </c>
      <c r="M39" s="1" t="s">
        <v>205</v>
      </c>
      <c r="N39" s="1">
        <v>1</v>
      </c>
      <c r="O39" s="1" t="s">
        <v>292</v>
      </c>
      <c r="Q39" s="1" t="s">
        <v>293</v>
      </c>
      <c r="R39" t="s">
        <v>208</v>
      </c>
      <c r="S39" s="1" t="s">
        <v>294</v>
      </c>
      <c r="T39" s="1" t="s">
        <v>210</v>
      </c>
      <c r="V39" s="1" t="b">
        <v>0</v>
      </c>
      <c r="AA39" s="1">
        <v>0.367</v>
      </c>
      <c r="AC39" s="1">
        <v>0.355</v>
      </c>
      <c r="AD39" s="1">
        <v>100</v>
      </c>
      <c r="AF39" s="8">
        <v>0.012</v>
      </c>
      <c r="AG39" s="1" t="s">
        <v>285</v>
      </c>
      <c r="AH39" s="1">
        <v>29010</v>
      </c>
      <c r="AI39" s="1">
        <v>100</v>
      </c>
      <c r="AJ39" s="1">
        <v>250</v>
      </c>
      <c r="AL39" s="1">
        <f>AK39+AJ39</f>
        <v>250</v>
      </c>
      <c r="AO39" s="1">
        <f>AL39+AM39</f>
        <v>250</v>
      </c>
      <c r="AP39" s="1">
        <v>40</v>
      </c>
      <c r="AV39" s="10">
        <f>((AO39*((100-GX39)/100)+GY39))*(AA39+AS39+AU39+AB39)-(AP39*(AA39+AS39-AC39+AB39)*AD39/100)</f>
        <v>91.27</v>
      </c>
      <c r="AW39" s="1">
        <f>(AV39)*N39</f>
        <v>91.27</v>
      </c>
      <c r="AZ39" s="1">
        <f>BA39+BE39</f>
        <v>9.588375</v>
      </c>
      <c r="BA39" s="1">
        <f>AZ40*N40+AZ41*N41+AZ42*N42</f>
        <v>9.47</v>
      </c>
      <c r="BB39" s="1" t="s">
        <v>221</v>
      </c>
      <c r="BC39" s="1">
        <f>BA39</f>
        <v>9.47</v>
      </c>
      <c r="BD39" s="1">
        <v>1.25</v>
      </c>
      <c r="BE39" s="1">
        <f>BA39*(BD39/100)</f>
        <v>0.118375</v>
      </c>
      <c r="BK39" s="1">
        <v>1</v>
      </c>
      <c r="BL39" s="1">
        <v>517.5</v>
      </c>
      <c r="BM39" s="1" t="s">
        <v>212</v>
      </c>
      <c r="BN39" s="2">
        <f>BL39/HE39</f>
        <v>9.83552631578947</v>
      </c>
      <c r="BP39" s="1">
        <f>BN39+BI39</f>
        <v>9.83552631578947</v>
      </c>
      <c r="BQ39" s="1">
        <f>BP39*N39</f>
        <v>9.83552631578947</v>
      </c>
      <c r="BR39" s="1">
        <v>1</v>
      </c>
      <c r="BS39" s="1">
        <v>4.41739914356547</v>
      </c>
      <c r="BT39" s="1" t="s">
        <v>225</v>
      </c>
      <c r="BU39" s="1">
        <f>BR39*BS39</f>
        <v>4.41739914356547</v>
      </c>
      <c r="BV39" s="1" t="b">
        <v>1</v>
      </c>
      <c r="EQ39" s="1">
        <f t="shared" si="4"/>
        <v>0</v>
      </c>
      <c r="ER39" s="1">
        <f>EQ39*N39</f>
        <v>0</v>
      </c>
      <c r="ES39" s="1">
        <f>IF(ISERROR(SEARCH("FALSE",BV39)),BU39,0)+IF(ISERROR(SEARCH("FALSE",CA39)),BZ39,0)+IF(ISERROR(SEARCH("FALSE",CF39)),CE39,0)+IF(ISERROR(SEARCH("FALSE",CK39)),CJ39,0)+IF(ISERROR(SEARCH("FALSE",CP39)),CO39,0)+IF(ISERROR(SEARCH("FALSE",CU39)),CT39,0)+IF(ISERROR(SEARCH("FALSE",CZ39)),CY39,0)+IF(ISERROR(SEARCH("FALSE",DE39)),DD39,0)+IF(ISERROR(SEARCH("FALSE",DJ39)),DI39,0)+IF(ISERROR(SEARCH("FALSE",DO39)),DN39,0)+IF(ISERROR(SEARCH("FALSE",DT39)),DS39,0)+IF(ISERROR(SEARCH("FALSE",DY39)),DX39,0)+IF(ISERROR(SEARCH("FALSE",ED39)),EC39,0)+IF(ISERROR(SEARCH("FALSE",EI39)),EH39,0)+IF(ISERROR(SEARCH("FALSE",EN39)),EM39,0)*N39</f>
        <v>4.41739914356547</v>
      </c>
      <c r="ET39" s="12">
        <f>ES39+ER39+BP39</f>
        <v>14.2529254593549</v>
      </c>
      <c r="FP39" s="1" t="s">
        <v>213</v>
      </c>
      <c r="FQ39" s="1">
        <v>1.25</v>
      </c>
      <c r="FR39" s="12">
        <f t="shared" si="10"/>
        <v>101.105526315789</v>
      </c>
      <c r="FS39" s="12">
        <f>FR39*FQ39/100</f>
        <v>1.26381907894737</v>
      </c>
      <c r="GE39" s="1" t="s">
        <v>214</v>
      </c>
      <c r="GF39" s="1" t="s">
        <v>213</v>
      </c>
      <c r="GG39" s="1">
        <v>11</v>
      </c>
      <c r="GH39" s="12">
        <f>AW39+ET39-ES39+FD39+FG39</f>
        <v>101.105526315789</v>
      </c>
      <c r="GI39" s="1">
        <f>GH39*(GG39/100)</f>
        <v>11.1216078947368</v>
      </c>
      <c r="GJ39" s="1" t="s">
        <v>215</v>
      </c>
      <c r="GM39" s="1">
        <v>0.19667458432304</v>
      </c>
      <c r="GN39" s="1">
        <v>0.0317283333333333</v>
      </c>
      <c r="GO39" s="1">
        <v>6.76333333333333</v>
      </c>
      <c r="GP39" s="1">
        <v>0.18452380952381</v>
      </c>
      <c r="GQ39" s="1" t="s">
        <v>280</v>
      </c>
      <c r="GR39" s="1">
        <v>4.07875045902023</v>
      </c>
      <c r="HB39" s="1">
        <v>1</v>
      </c>
      <c r="HC39" s="1">
        <v>65</v>
      </c>
      <c r="HD39" s="1">
        <v>95</v>
      </c>
      <c r="HE39" s="1">
        <f>(3600/HC39)*HD39*HB39/100</f>
        <v>52.6153846153846</v>
      </c>
      <c r="HF39" s="10">
        <f>AW39+AZ39+ET39+FD39+FG39+FK39+FS39-FY39+GD39+FT39+GI39+GM39+GN39+GO39+GP39+GR39+GS39-GU39</f>
        <v>138.751737952573</v>
      </c>
      <c r="HG39" s="13">
        <v>45384</v>
      </c>
    </row>
    <row r="40" spans="1:215">
      <c r="A40" t="str">
        <f t="shared" si="8"/>
        <v>HOSK6226580_129010</v>
      </c>
      <c r="B40" s="1">
        <v>39</v>
      </c>
      <c r="C40" s="1" t="s">
        <v>200</v>
      </c>
      <c r="E40" s="1" t="s">
        <v>247</v>
      </c>
      <c r="F40" s="1" t="s">
        <v>222</v>
      </c>
      <c r="H40" s="1" t="s">
        <v>295</v>
      </c>
      <c r="I40" s="1" t="s">
        <v>295</v>
      </c>
      <c r="N40" s="1">
        <v>1</v>
      </c>
      <c r="R40"/>
      <c r="AF40" s="9"/>
      <c r="AG40" s="1" t="s">
        <v>285</v>
      </c>
      <c r="AH40" s="1">
        <v>29010</v>
      </c>
      <c r="AV40" s="10"/>
      <c r="AX40" s="1" t="s">
        <v>205</v>
      </c>
      <c r="AY40" s="1" t="s">
        <v>225</v>
      </c>
      <c r="AZ40" s="1">
        <v>0.93</v>
      </c>
      <c r="BN40" s="2"/>
      <c r="BS40" s="1"/>
      <c r="ET40" s="12"/>
      <c r="FR40" s="12"/>
      <c r="FS40" s="12"/>
      <c r="GH40" s="12"/>
      <c r="HF40" s="10"/>
      <c r="HG40" s="13">
        <v>45384</v>
      </c>
    </row>
    <row r="41" spans="1:215">
      <c r="A41" t="str">
        <f t="shared" si="8"/>
        <v>HOSK622516029010</v>
      </c>
      <c r="B41" s="1">
        <v>40</v>
      </c>
      <c r="C41" s="1" t="s">
        <v>200</v>
      </c>
      <c r="E41" s="1" t="s">
        <v>247</v>
      </c>
      <c r="F41" s="1" t="s">
        <v>222</v>
      </c>
      <c r="H41" t="s">
        <v>296</v>
      </c>
      <c r="I41" s="1" t="s">
        <v>297</v>
      </c>
      <c r="N41" s="1">
        <v>4</v>
      </c>
      <c r="R41"/>
      <c r="AF41" s="9"/>
      <c r="AG41" s="1" t="s">
        <v>285</v>
      </c>
      <c r="AH41" s="1">
        <v>29010</v>
      </c>
      <c r="AV41" s="10"/>
      <c r="AX41" s="1" t="s">
        <v>205</v>
      </c>
      <c r="AY41" s="1" t="s">
        <v>225</v>
      </c>
      <c r="AZ41" s="1">
        <v>1.03</v>
      </c>
      <c r="BN41" s="2"/>
      <c r="BS41" s="1"/>
      <c r="ET41" s="12"/>
      <c r="FR41" s="12"/>
      <c r="FS41" s="12"/>
      <c r="GH41" s="12"/>
      <c r="HF41" s="10"/>
      <c r="HG41" s="13">
        <v>45384</v>
      </c>
    </row>
    <row r="42" spans="1:215">
      <c r="A42" t="str">
        <f t="shared" si="8"/>
        <v>HOSK6226580_229010</v>
      </c>
      <c r="B42" s="1">
        <v>41</v>
      </c>
      <c r="C42" s="1" t="s">
        <v>200</v>
      </c>
      <c r="E42" s="1" t="s">
        <v>247</v>
      </c>
      <c r="F42" s="1" t="s">
        <v>222</v>
      </c>
      <c r="H42" s="1" t="s">
        <v>298</v>
      </c>
      <c r="I42" s="1" t="s">
        <v>299</v>
      </c>
      <c r="N42" s="1">
        <v>1</v>
      </c>
      <c r="R42"/>
      <c r="AF42" s="9"/>
      <c r="AG42" s="1" t="s">
        <v>285</v>
      </c>
      <c r="AH42" s="1">
        <v>29010</v>
      </c>
      <c r="AV42" s="10"/>
      <c r="AX42" s="1" t="s">
        <v>205</v>
      </c>
      <c r="AY42" s="1" t="s">
        <v>225</v>
      </c>
      <c r="AZ42" s="1">
        <v>4.42</v>
      </c>
      <c r="BN42" s="2"/>
      <c r="BS42" s="1"/>
      <c r="ET42" s="12"/>
      <c r="FR42" s="12"/>
      <c r="FS42" s="12"/>
      <c r="GH42" s="12"/>
      <c r="HF42" s="10"/>
      <c r="HG42" s="13">
        <v>45384</v>
      </c>
    </row>
    <row r="43" spans="1:215">
      <c r="A43" t="str">
        <f t="shared" si="8"/>
        <v>HOSK622690021677</v>
      </c>
      <c r="B43" s="1">
        <v>42</v>
      </c>
      <c r="C43" s="1" t="s">
        <v>200</v>
      </c>
      <c r="D43" s="1">
        <v>0</v>
      </c>
      <c r="E43" s="1" t="s">
        <v>247</v>
      </c>
      <c r="F43" s="1" t="s">
        <v>202</v>
      </c>
      <c r="H43" s="1" t="s">
        <v>300</v>
      </c>
      <c r="I43" s="1" t="s">
        <v>301</v>
      </c>
      <c r="M43" s="1" t="s">
        <v>205</v>
      </c>
      <c r="N43" s="1">
        <v>1</v>
      </c>
      <c r="O43" s="1" t="s">
        <v>302</v>
      </c>
      <c r="Q43" s="1" t="s">
        <v>207</v>
      </c>
      <c r="R43" t="s">
        <v>208</v>
      </c>
      <c r="S43" s="1" t="s">
        <v>303</v>
      </c>
      <c r="T43" s="1" t="s">
        <v>210</v>
      </c>
      <c r="V43" s="1" t="b">
        <v>0</v>
      </c>
      <c r="AA43" s="1">
        <v>0.022</v>
      </c>
      <c r="AC43" s="1">
        <v>0.021</v>
      </c>
      <c r="AD43" s="1">
        <v>100</v>
      </c>
      <c r="AF43" s="8">
        <v>0.001</v>
      </c>
      <c r="AG43" s="1" t="s">
        <v>278</v>
      </c>
      <c r="AH43" s="1">
        <v>21677</v>
      </c>
      <c r="AI43" s="1">
        <v>100</v>
      </c>
      <c r="AJ43" s="1">
        <v>309</v>
      </c>
      <c r="AL43" s="1">
        <f>AK43+AJ43</f>
        <v>309</v>
      </c>
      <c r="AO43" s="1">
        <f>AL43+AM43</f>
        <v>309</v>
      </c>
      <c r="AP43" s="1">
        <v>20</v>
      </c>
      <c r="AV43" s="10">
        <f>((AO43*((100-GX43)/100)+GY43))*(AA43+AS43+AU43+AB43)-(AP43*(AA43+AS43-AC43+AB43)*AD43/100)</f>
        <v>6.778</v>
      </c>
      <c r="AW43" s="1">
        <f>(AV43)*N43</f>
        <v>6.778</v>
      </c>
      <c r="AZ43" s="1">
        <f>BA43+BE43</f>
        <v>7.128</v>
      </c>
      <c r="BA43" s="1">
        <f>AZ44*N44+AZ45*N45</f>
        <v>7.04</v>
      </c>
      <c r="BB43" s="1" t="s">
        <v>221</v>
      </c>
      <c r="BC43" s="1">
        <f>BA43</f>
        <v>7.04</v>
      </c>
      <c r="BD43" s="1">
        <v>1.25</v>
      </c>
      <c r="BE43" s="1">
        <f>BA43*(BD43/100)</f>
        <v>0.088</v>
      </c>
      <c r="BK43" s="1">
        <v>4</v>
      </c>
      <c r="BL43" s="1">
        <v>112.5</v>
      </c>
      <c r="BM43" s="1" t="s">
        <v>212</v>
      </c>
      <c r="BN43" s="2">
        <f>BL43/HE43</f>
        <v>0.592105263157895</v>
      </c>
      <c r="BO43" s="2">
        <v>90</v>
      </c>
      <c r="BP43" s="1">
        <f>BN43+BI43</f>
        <v>0.592105263157895</v>
      </c>
      <c r="BQ43" s="1">
        <f>BP43*N43</f>
        <v>0.592105263157895</v>
      </c>
      <c r="BS43" s="1"/>
      <c r="EQ43" s="1">
        <f t="shared" si="4"/>
        <v>0</v>
      </c>
      <c r="ER43" s="1">
        <f>EQ43*N43</f>
        <v>0</v>
      </c>
      <c r="ES43" s="1">
        <f>IF(ISERROR(SEARCH("FALSE",BV43)),BU43,0)+IF(ISERROR(SEARCH("FALSE",CA43)),BZ43,0)+IF(ISERROR(SEARCH("FALSE",CF43)),CE43,0)+IF(ISERROR(SEARCH("FALSE",CK43)),CJ43,0)+IF(ISERROR(SEARCH("FALSE",CP43)),CO43,0)+IF(ISERROR(SEARCH("FALSE",CU43)),CT43,0)+IF(ISERROR(SEARCH("FALSE",CZ43)),CY43,0)+IF(ISERROR(SEARCH("FALSE",DE43)),DD43,0)+IF(ISERROR(SEARCH("FALSE",DJ43)),DI43,0)+IF(ISERROR(SEARCH("FALSE",DO43)),DN43,0)+IF(ISERROR(SEARCH("FALSE",DT43)),DS43,0)+IF(ISERROR(SEARCH("FALSE",DY43)),DX43,0)+IF(ISERROR(SEARCH("FALSE",ED43)),EC43,0)+IF(ISERROR(SEARCH("FALSE",EI43)),EH43,0)+IF(ISERROR(SEARCH("FALSE",EN43)),EM43,0)*N43</f>
        <v>0</v>
      </c>
      <c r="ET43" s="12">
        <f>ES43+ER43+BP43</f>
        <v>0.592105263157895</v>
      </c>
      <c r="FP43" s="1" t="s">
        <v>213</v>
      </c>
      <c r="FQ43" s="1">
        <v>1.25</v>
      </c>
      <c r="FR43" s="12">
        <f t="shared" si="10"/>
        <v>7.3701052631579</v>
      </c>
      <c r="FS43" s="12">
        <f>FR43*FQ43/100</f>
        <v>0.0921263157894737</v>
      </c>
      <c r="GE43" s="1" t="s">
        <v>214</v>
      </c>
      <c r="GF43" s="1" t="s">
        <v>213</v>
      </c>
      <c r="GG43" s="1">
        <v>11</v>
      </c>
      <c r="GH43" s="12">
        <f>AW43+ET43-ES43+FD43+FG43</f>
        <v>7.3701052631579</v>
      </c>
      <c r="GI43" s="1">
        <f>GH43*(GG43/100)</f>
        <v>0.810711578947368</v>
      </c>
      <c r="GJ43" s="1" t="s">
        <v>215</v>
      </c>
      <c r="GM43" s="1">
        <v>0.0118421052631579</v>
      </c>
      <c r="GO43" s="1">
        <v>0.913541666666667</v>
      </c>
      <c r="GP43" s="1">
        <v>0.02</v>
      </c>
      <c r="HB43" s="1">
        <v>4</v>
      </c>
      <c r="HC43" s="1">
        <v>72</v>
      </c>
      <c r="HD43" s="1">
        <v>95</v>
      </c>
      <c r="HE43" s="1">
        <f>(3600/HC43)*HD43*HB43/100</f>
        <v>190</v>
      </c>
      <c r="HF43" s="10">
        <f>AW43+AZ43+ET43+FD43+FG43+FK43+FS43-FY43+GD43+FT43+GI43+GM43+GN43+GO43+GP43+GR43+GS43-GU43</f>
        <v>16.3463269298246</v>
      </c>
      <c r="HG43" s="13">
        <v>45384</v>
      </c>
    </row>
    <row r="44" spans="1:215">
      <c r="A44" t="str">
        <f t="shared" si="8"/>
        <v>HOSKA220500_121677</v>
      </c>
      <c r="B44" s="1">
        <v>43</v>
      </c>
      <c r="C44" s="1" t="s">
        <v>200</v>
      </c>
      <c r="E44" s="1" t="s">
        <v>247</v>
      </c>
      <c r="F44" s="1" t="s">
        <v>222</v>
      </c>
      <c r="H44" s="1" t="s">
        <v>304</v>
      </c>
      <c r="I44" s="1" t="s">
        <v>305</v>
      </c>
      <c r="N44" s="1">
        <v>1</v>
      </c>
      <c r="R44"/>
      <c r="AF44" s="8"/>
      <c r="AG44" s="1" t="s">
        <v>278</v>
      </c>
      <c r="AH44" s="1">
        <v>21677</v>
      </c>
      <c r="AV44" s="10"/>
      <c r="AX44" s="1" t="s">
        <v>205</v>
      </c>
      <c r="AY44" s="1" t="s">
        <v>225</v>
      </c>
      <c r="AZ44" s="1">
        <v>1.88</v>
      </c>
      <c r="BN44" s="2"/>
      <c r="BS44" s="1"/>
      <c r="ET44" s="12"/>
      <c r="FR44" s="12"/>
      <c r="FS44" s="12"/>
      <c r="GH44" s="12"/>
      <c r="HF44" s="10"/>
      <c r="HG44" s="13">
        <v>45384</v>
      </c>
    </row>
    <row r="45" spans="1:215">
      <c r="A45" t="str">
        <f t="shared" si="8"/>
        <v>HOSKA22087021677</v>
      </c>
      <c r="B45" s="1">
        <v>44</v>
      </c>
      <c r="C45" s="1" t="s">
        <v>200</v>
      </c>
      <c r="E45" s="1" t="s">
        <v>247</v>
      </c>
      <c r="F45" s="1" t="s">
        <v>222</v>
      </c>
      <c r="H45" s="1" t="s">
        <v>306</v>
      </c>
      <c r="I45" s="1" t="s">
        <v>307</v>
      </c>
      <c r="N45" s="1">
        <v>1</v>
      </c>
      <c r="R45"/>
      <c r="AF45" s="8"/>
      <c r="AG45" s="1" t="s">
        <v>278</v>
      </c>
      <c r="AH45" s="1">
        <v>21677</v>
      </c>
      <c r="AV45" s="10"/>
      <c r="AX45" s="1" t="s">
        <v>205</v>
      </c>
      <c r="AY45" s="1" t="s">
        <v>225</v>
      </c>
      <c r="AZ45" s="1">
        <v>5.16</v>
      </c>
      <c r="BN45" s="2"/>
      <c r="BS45" s="1"/>
      <c r="ET45" s="12"/>
      <c r="FR45" s="12"/>
      <c r="FS45" s="12"/>
      <c r="GH45" s="12"/>
      <c r="HF45" s="10"/>
      <c r="HG45" s="13">
        <v>45384</v>
      </c>
    </row>
    <row r="46" spans="1:215">
      <c r="A46" t="str">
        <f t="shared" si="8"/>
        <v>HOSKA04018021677</v>
      </c>
      <c r="B46" s="1">
        <v>45</v>
      </c>
      <c r="C46" s="1" t="s">
        <v>200</v>
      </c>
      <c r="D46" s="1">
        <v>0</v>
      </c>
      <c r="E46" s="1" t="s">
        <v>247</v>
      </c>
      <c r="F46" s="1" t="s">
        <v>202</v>
      </c>
      <c r="H46" s="1" t="s">
        <v>308</v>
      </c>
      <c r="I46" s="1" t="s">
        <v>309</v>
      </c>
      <c r="M46" s="1" t="s">
        <v>205</v>
      </c>
      <c r="N46" s="1">
        <v>1</v>
      </c>
      <c r="O46" s="1" t="s">
        <v>310</v>
      </c>
      <c r="Q46" s="1" t="s">
        <v>311</v>
      </c>
      <c r="R46" t="s">
        <v>208</v>
      </c>
      <c r="S46" s="1" t="s">
        <v>312</v>
      </c>
      <c r="T46" s="1" t="s">
        <v>210</v>
      </c>
      <c r="V46" s="1" t="b">
        <v>0</v>
      </c>
      <c r="AA46" s="1">
        <v>0.009</v>
      </c>
      <c r="AC46" s="1">
        <v>0.006</v>
      </c>
      <c r="AD46" s="1">
        <v>0</v>
      </c>
      <c r="AF46" s="8">
        <v>0</v>
      </c>
      <c r="AG46" s="1" t="s">
        <v>278</v>
      </c>
      <c r="AH46" s="1">
        <v>21677</v>
      </c>
      <c r="AI46" s="1">
        <v>100</v>
      </c>
      <c r="AJ46" s="1">
        <v>285</v>
      </c>
      <c r="AL46" s="1">
        <f t="shared" ref="AL46:AL69" si="11">AK46+AJ46</f>
        <v>285</v>
      </c>
      <c r="AO46" s="1">
        <f t="shared" ref="AO46:AO69" si="12">AL46+AM46</f>
        <v>285</v>
      </c>
      <c r="AP46" s="1">
        <v>280</v>
      </c>
      <c r="AV46" s="10">
        <f>((AO46*((100-GX46)/100)+GY46))*(AA46+AS46+AU46+AB46)-(AP46*(AA46+AS46-AC46+AB46)*AD46/100)</f>
        <v>2.565</v>
      </c>
      <c r="AW46" s="1">
        <f>(AV46)*N46</f>
        <v>2.565</v>
      </c>
      <c r="BK46" s="1">
        <v>4</v>
      </c>
      <c r="BL46" s="1">
        <v>320</v>
      </c>
      <c r="BM46" s="1" t="s">
        <v>212</v>
      </c>
      <c r="BN46" s="2">
        <f t="shared" ref="BN46:BN69" si="13">BL46/HE46</f>
        <v>2.48366013071895</v>
      </c>
      <c r="BO46" s="2">
        <v>160</v>
      </c>
      <c r="BP46" s="1">
        <f t="shared" ref="BP46:BP69" si="14">BN46+BI46</f>
        <v>2.48366013071895</v>
      </c>
      <c r="BQ46" s="1">
        <f>BP46*N46</f>
        <v>2.48366013071895</v>
      </c>
      <c r="BS46" s="1"/>
      <c r="EQ46" s="1">
        <f t="shared" si="4"/>
        <v>0</v>
      </c>
      <c r="ER46" s="1">
        <f>EQ46*N46</f>
        <v>0</v>
      </c>
      <c r="ES46" s="1">
        <f>IF(ISERROR(SEARCH("FALSE",BV46)),BU46,0)+IF(ISERROR(SEARCH("FALSE",CA46)),BZ46,0)+IF(ISERROR(SEARCH("FALSE",CF46)),CE46,0)+IF(ISERROR(SEARCH("FALSE",CK46)),CJ46,0)+IF(ISERROR(SEARCH("FALSE",CP46)),CO46,0)+IF(ISERROR(SEARCH("FALSE",CU46)),CT46,0)+IF(ISERROR(SEARCH("FALSE",CZ46)),CY46,0)+IF(ISERROR(SEARCH("FALSE",DE46)),DD46,0)+IF(ISERROR(SEARCH("FALSE",DJ46)),DI46,0)+IF(ISERROR(SEARCH("FALSE",DO46)),DN46,0)+IF(ISERROR(SEARCH("FALSE",DT46)),DS46,0)+IF(ISERROR(SEARCH("FALSE",DY46)),DX46,0)+IF(ISERROR(SEARCH("FALSE",ED46)),EC46,0)+IF(ISERROR(SEARCH("FALSE",EI46)),EH46,0)+IF(ISERROR(SEARCH("FALSE",EN46)),EM46,0)*N46</f>
        <v>0</v>
      </c>
      <c r="ET46" s="12">
        <f>ES46+ER46+BP46</f>
        <v>2.48366013071895</v>
      </c>
      <c r="FP46" s="1" t="s">
        <v>213</v>
      </c>
      <c r="FQ46" s="1">
        <v>2</v>
      </c>
      <c r="FR46" s="12">
        <f t="shared" si="10"/>
        <v>5.04866013071895</v>
      </c>
      <c r="FS46" s="12">
        <f t="shared" ref="FS46:FS69" si="15">FR46*FQ46/100</f>
        <v>0.100973202614379</v>
      </c>
      <c r="GE46" s="1" t="s">
        <v>214</v>
      </c>
      <c r="GF46" s="1" t="s">
        <v>213</v>
      </c>
      <c r="GG46" s="1">
        <v>11</v>
      </c>
      <c r="GH46" s="12">
        <f t="shared" ref="GH46:GH69" si="16">AW46+ET46-ES46+FD46+FG46</f>
        <v>5.04866013071895</v>
      </c>
      <c r="GI46" s="1">
        <f t="shared" ref="GI46:GI69" si="17">GH46*(GG46/100)</f>
        <v>0.555352614379085</v>
      </c>
      <c r="GJ46" s="1" t="s">
        <v>215</v>
      </c>
      <c r="GM46" s="1">
        <v>0.0496605237633366</v>
      </c>
      <c r="GO46" s="1">
        <v>0.0216666666666667</v>
      </c>
      <c r="GP46" s="1">
        <v>0.00657894736842105</v>
      </c>
      <c r="HB46" s="1">
        <v>4</v>
      </c>
      <c r="HC46" s="1">
        <v>95</v>
      </c>
      <c r="HD46" s="1">
        <v>85</v>
      </c>
      <c r="HE46" s="1">
        <f>(3600/HC46)*HD46*HB46/100</f>
        <v>128.842105263158</v>
      </c>
      <c r="HF46" s="10">
        <f>AW46+AZ46+ET46+FD46+FG46+FK46+FS46-FY46+GD46+FT46+GI46+GM46+GN46+GO46+GP46+GR46+GS46-GU46</f>
        <v>5.78289208551084</v>
      </c>
      <c r="HG46" s="13">
        <v>45384</v>
      </c>
    </row>
    <row r="47" spans="1:215">
      <c r="A47" t="str">
        <f t="shared" si="8"/>
        <v>HOSKA07001029010</v>
      </c>
      <c r="B47" s="1">
        <v>46</v>
      </c>
      <c r="C47" s="1" t="s">
        <v>200</v>
      </c>
      <c r="D47" s="1">
        <v>0</v>
      </c>
      <c r="E47" s="1" t="s">
        <v>247</v>
      </c>
      <c r="F47" s="1" t="s">
        <v>202</v>
      </c>
      <c r="H47" s="1" t="s">
        <v>313</v>
      </c>
      <c r="I47" s="1" t="s">
        <v>314</v>
      </c>
      <c r="M47" s="1" t="s">
        <v>205</v>
      </c>
      <c r="N47" s="1">
        <v>1</v>
      </c>
      <c r="O47" s="1" t="s">
        <v>315</v>
      </c>
      <c r="Q47" s="1" t="s">
        <v>219</v>
      </c>
      <c r="R47" t="s">
        <v>208</v>
      </c>
      <c r="S47" s="1" t="s">
        <v>316</v>
      </c>
      <c r="T47" s="1" t="s">
        <v>210</v>
      </c>
      <c r="V47" s="1" t="b">
        <v>0</v>
      </c>
      <c r="AA47" s="1">
        <v>0.066</v>
      </c>
      <c r="AC47" s="1">
        <v>0.066</v>
      </c>
      <c r="AD47" s="1">
        <v>100</v>
      </c>
      <c r="AF47" s="8">
        <v>0</v>
      </c>
      <c r="AG47" s="1" t="s">
        <v>285</v>
      </c>
      <c r="AH47" s="1">
        <v>29010</v>
      </c>
      <c r="AI47" s="1">
        <v>100</v>
      </c>
      <c r="AJ47" s="1">
        <v>132.43</v>
      </c>
      <c r="AL47" s="1">
        <f t="shared" si="11"/>
        <v>132.43</v>
      </c>
      <c r="AO47" s="1">
        <f t="shared" si="12"/>
        <v>132.43</v>
      </c>
      <c r="AP47" s="1">
        <v>127.43</v>
      </c>
      <c r="AV47" s="10">
        <f>((AO47*((100-GX47)/100)+GY47))*(AA47+AS47+AU47+AB47)-(AP47*(AA47+AS47-AC47+AB47)*AD47/100)</f>
        <v>8.74038</v>
      </c>
      <c r="AW47" s="1">
        <f>(AV47)*N47</f>
        <v>8.74038</v>
      </c>
      <c r="BK47" s="1">
        <v>2</v>
      </c>
      <c r="BL47" s="1">
        <v>225</v>
      </c>
      <c r="BM47" s="1" t="s">
        <v>212</v>
      </c>
      <c r="BN47" s="2">
        <f t="shared" si="13"/>
        <v>1.80921052631579</v>
      </c>
      <c r="BO47" s="2">
        <v>180</v>
      </c>
      <c r="BP47" s="1">
        <f t="shared" si="14"/>
        <v>1.80921052631579</v>
      </c>
      <c r="BQ47" s="1">
        <f>BP47*N47</f>
        <v>1.80921052631579</v>
      </c>
      <c r="BS47" s="1"/>
      <c r="EQ47" s="1">
        <f t="shared" si="4"/>
        <v>0</v>
      </c>
      <c r="ER47" s="1">
        <f>EQ47*N47</f>
        <v>0</v>
      </c>
      <c r="ES47" s="1">
        <f>IF(ISERROR(SEARCH("FALSE",BV47)),BU47,0)+IF(ISERROR(SEARCH("FALSE",CA47)),BZ47,0)+IF(ISERROR(SEARCH("FALSE",CF47)),CE47,0)+IF(ISERROR(SEARCH("FALSE",CK47)),CJ47,0)+IF(ISERROR(SEARCH("FALSE",CP47)),CO47,0)+IF(ISERROR(SEARCH("FALSE",CU47)),CT47,0)+IF(ISERROR(SEARCH("FALSE",CZ47)),CY47,0)+IF(ISERROR(SEARCH("FALSE",DE47)),DD47,0)+IF(ISERROR(SEARCH("FALSE",DJ47)),DI47,0)+IF(ISERROR(SEARCH("FALSE",DO47)),DN47,0)+IF(ISERROR(SEARCH("FALSE",DT47)),DS47,0)+IF(ISERROR(SEARCH("FALSE",DY47)),DX47,0)+IF(ISERROR(SEARCH("FALSE",ED47)),EC47,0)+IF(ISERROR(SEARCH("FALSE",EI47)),EH47,0)+IF(ISERROR(SEARCH("FALSE",EN47)),EM47,0)*N47</f>
        <v>0</v>
      </c>
      <c r="ET47" s="12">
        <f>ES47+ER47+BP47</f>
        <v>1.80921052631579</v>
      </c>
      <c r="FP47" s="1" t="s">
        <v>213</v>
      </c>
      <c r="FQ47" s="1">
        <v>1.25</v>
      </c>
      <c r="FR47" s="12">
        <f t="shared" si="10"/>
        <v>10.5495905263158</v>
      </c>
      <c r="FS47" s="12">
        <f t="shared" si="15"/>
        <v>0.131869881578947</v>
      </c>
      <c r="GE47" s="1" t="s">
        <v>214</v>
      </c>
      <c r="GF47" s="1" t="s">
        <v>213</v>
      </c>
      <c r="GG47" s="1">
        <v>11</v>
      </c>
      <c r="GH47" s="12">
        <f t="shared" si="16"/>
        <v>10.5495905263158</v>
      </c>
      <c r="GI47" s="1">
        <f t="shared" si="17"/>
        <v>1.16045495789474</v>
      </c>
      <c r="GJ47" s="1" t="s">
        <v>215</v>
      </c>
      <c r="GM47" s="1">
        <v>0.0361809045226131</v>
      </c>
      <c r="GO47" s="1">
        <v>0.104166666666667</v>
      </c>
      <c r="GP47" s="1">
        <v>0.0321502057613169</v>
      </c>
      <c r="GQ47" s="1" t="s">
        <v>280</v>
      </c>
      <c r="GR47" s="1">
        <v>0.240284551865645</v>
      </c>
      <c r="HB47" s="1">
        <v>2</v>
      </c>
      <c r="HC47" s="1">
        <v>55</v>
      </c>
      <c r="HD47" s="1">
        <v>95</v>
      </c>
      <c r="HE47" s="1">
        <f>(3600/HC47)*HD47*HB47/100</f>
        <v>124.363636363636</v>
      </c>
      <c r="HF47" s="10">
        <f>AW47+AZ47+ET47+FD47+FG47+FK47+FS47-FY47+GD47+FT47+GI47+GM47+GN47+GO47+GP47+GR47+GS47-GU47</f>
        <v>12.2546976946057</v>
      </c>
      <c r="HG47" s="13">
        <v>44563</v>
      </c>
    </row>
    <row r="48" spans="1:215">
      <c r="A48" t="str">
        <f t="shared" si="8"/>
        <v>HOSKA08002029010</v>
      </c>
      <c r="B48" s="1">
        <v>47</v>
      </c>
      <c r="C48" s="1" t="s">
        <v>200</v>
      </c>
      <c r="D48" s="1">
        <v>0</v>
      </c>
      <c r="E48" s="1" t="s">
        <v>247</v>
      </c>
      <c r="F48" s="1" t="s">
        <v>202</v>
      </c>
      <c r="H48" s="1" t="s">
        <v>226</v>
      </c>
      <c r="I48" s="1" t="s">
        <v>227</v>
      </c>
      <c r="M48" s="1" t="s">
        <v>205</v>
      </c>
      <c r="N48" s="1">
        <v>1</v>
      </c>
      <c r="O48" s="1" t="s">
        <v>228</v>
      </c>
      <c r="Q48" s="1" t="s">
        <v>207</v>
      </c>
      <c r="R48" t="s">
        <v>208</v>
      </c>
      <c r="S48" s="1" t="s">
        <v>229</v>
      </c>
      <c r="T48" s="1" t="s">
        <v>210</v>
      </c>
      <c r="V48" s="1" t="b">
        <v>0</v>
      </c>
      <c r="AA48" s="1">
        <v>0.0046</v>
      </c>
      <c r="AC48" s="1">
        <v>0.004</v>
      </c>
      <c r="AD48" s="1">
        <v>100</v>
      </c>
      <c r="AF48" s="8">
        <v>0.0006</v>
      </c>
      <c r="AG48" s="1" t="s">
        <v>285</v>
      </c>
      <c r="AH48" s="1">
        <v>29010</v>
      </c>
      <c r="AI48" s="1">
        <v>100</v>
      </c>
      <c r="AJ48" s="1">
        <v>145.7</v>
      </c>
      <c r="AL48" s="1">
        <f t="shared" si="11"/>
        <v>145.7</v>
      </c>
      <c r="AO48" s="1">
        <f t="shared" si="12"/>
        <v>145.7</v>
      </c>
      <c r="AP48" s="1">
        <v>20</v>
      </c>
      <c r="AV48" s="10">
        <f>((AO48*((100-GX48)/100)+GY48))*(AA48+AS48+AU48+AB48)-(AP48*(AA48+AS48-AC48+AB48)*AD48/100)</f>
        <v>0.65822</v>
      </c>
      <c r="AW48" s="1">
        <f>(AV48)*N48</f>
        <v>0.65822</v>
      </c>
      <c r="BK48" s="1">
        <v>8</v>
      </c>
      <c r="BL48" s="1">
        <v>334.48275862069</v>
      </c>
      <c r="BM48" s="1" t="s">
        <v>212</v>
      </c>
      <c r="BN48" s="2">
        <f t="shared" si="13"/>
        <v>0.70906432748538</v>
      </c>
      <c r="BO48" s="2">
        <v>80</v>
      </c>
      <c r="BP48" s="1">
        <f t="shared" si="14"/>
        <v>0.70906432748538</v>
      </c>
      <c r="BQ48" s="1">
        <f>BP48*N48</f>
        <v>0.70906432748538</v>
      </c>
      <c r="BS48" s="1"/>
      <c r="EO48" s="1">
        <v>0.1</v>
      </c>
      <c r="EQ48" s="1">
        <f t="shared" si="4"/>
        <v>0</v>
      </c>
      <c r="ER48" s="1">
        <f>EQ48*N48</f>
        <v>0</v>
      </c>
      <c r="ES48" s="1">
        <f>IF(ISERROR(SEARCH("FALSE",BV48)),BU48,0)+IF(ISERROR(SEARCH("FALSE",CA48)),BZ48,0)+IF(ISERROR(SEARCH("FALSE",CF48)),CE48,0)+IF(ISERROR(SEARCH("FALSE",CK48)),CJ48,0)+IF(ISERROR(SEARCH("FALSE",CP48)),CO48,0)+IF(ISERROR(SEARCH("FALSE",CU48)),CT48,0)+IF(ISERROR(SEARCH("FALSE",CZ48)),CY48,0)+IF(ISERROR(SEARCH("FALSE",DE48)),DD48,0)+IF(ISERROR(SEARCH("FALSE",DJ48)),DI48,0)+IF(ISERROR(SEARCH("FALSE",DO48)),DN48,0)+IF(ISERROR(SEARCH("FALSE",DT48)),DS48,0)+IF(ISERROR(SEARCH("FALSE",DY48)),DX48,0)+IF(ISERROR(SEARCH("FALSE",ED48)),EC48,0)+IF(ISERROR(SEARCH("FALSE",EI48)),EH48,0)+IF(ISERROR(SEARCH("FALSE",EN48)),EM48,0)*N48</f>
        <v>0</v>
      </c>
      <c r="ET48" s="12">
        <f>ES48+ER48+BP48</f>
        <v>0.70906432748538</v>
      </c>
      <c r="FP48" s="1" t="s">
        <v>213</v>
      </c>
      <c r="FQ48" s="1">
        <v>2</v>
      </c>
      <c r="FR48" s="12">
        <f t="shared" si="10"/>
        <v>1.36728432748538</v>
      </c>
      <c r="FS48" s="12">
        <f t="shared" si="15"/>
        <v>0.0273456865497076</v>
      </c>
      <c r="GE48" s="1" t="s">
        <v>252</v>
      </c>
      <c r="GF48" s="1" t="s">
        <v>213</v>
      </c>
      <c r="GG48" s="1">
        <v>15.5</v>
      </c>
      <c r="GH48" s="12">
        <f t="shared" si="16"/>
        <v>1.36728432748538</v>
      </c>
      <c r="GI48" s="1">
        <f t="shared" si="17"/>
        <v>0.211929070760234</v>
      </c>
      <c r="GJ48" s="1" t="s">
        <v>215</v>
      </c>
      <c r="GM48" s="1">
        <v>0.0141812865497076</v>
      </c>
      <c r="GO48" s="1">
        <v>0.01992578125</v>
      </c>
      <c r="GP48" s="1">
        <v>0.0302295098039216</v>
      </c>
      <c r="HB48" s="1">
        <v>8</v>
      </c>
      <c r="HC48" s="1">
        <v>58</v>
      </c>
      <c r="HD48" s="1">
        <v>95</v>
      </c>
      <c r="HE48" s="1">
        <f>(3600/HC48)*HD48*HB48/100</f>
        <v>471.724137931034</v>
      </c>
      <c r="HF48" s="10">
        <f>AW48+AZ48+ET48+FD48+FG48+FK48+FS48-FY48+GD48+FT48+GI48+GM48+GN48+GO48+GP48+GR48+GS48-GU48</f>
        <v>1.67089566239895</v>
      </c>
      <c r="HG48" s="13">
        <v>42553</v>
      </c>
    </row>
    <row r="49" spans="1:215">
      <c r="A49" t="str">
        <f t="shared" si="8"/>
        <v>MYSRKA08002029164</v>
      </c>
      <c r="B49" s="1">
        <v>48</v>
      </c>
      <c r="C49" s="1" t="s">
        <v>200</v>
      </c>
      <c r="D49" s="1">
        <v>0</v>
      </c>
      <c r="E49" s="1" t="s">
        <v>317</v>
      </c>
      <c r="F49" s="1" t="s">
        <v>202</v>
      </c>
      <c r="H49" s="1" t="s">
        <v>226</v>
      </c>
      <c r="I49" s="1" t="s">
        <v>227</v>
      </c>
      <c r="M49" s="1" t="s">
        <v>205</v>
      </c>
      <c r="N49" s="1">
        <v>1</v>
      </c>
      <c r="O49" s="1" t="s">
        <v>228</v>
      </c>
      <c r="Q49" s="1" t="s">
        <v>207</v>
      </c>
      <c r="R49" t="s">
        <v>208</v>
      </c>
      <c r="S49" s="1" t="s">
        <v>229</v>
      </c>
      <c r="T49" s="1" t="s">
        <v>210</v>
      </c>
      <c r="V49" s="1" t="b">
        <v>0</v>
      </c>
      <c r="AA49" s="1">
        <v>0.00617</v>
      </c>
      <c r="AC49" s="1">
        <v>0.0054</v>
      </c>
      <c r="AD49" s="1">
        <v>100</v>
      </c>
      <c r="AF49" s="8">
        <v>0.00077</v>
      </c>
      <c r="AG49" s="1" t="s">
        <v>285</v>
      </c>
      <c r="AH49" s="1">
        <v>29164</v>
      </c>
      <c r="AI49" s="1">
        <v>100</v>
      </c>
      <c r="AJ49" s="1">
        <v>161.2</v>
      </c>
      <c r="AL49" s="1">
        <f t="shared" si="11"/>
        <v>161.2</v>
      </c>
      <c r="AO49" s="1">
        <f t="shared" si="12"/>
        <v>161.2</v>
      </c>
      <c r="AP49" s="1">
        <v>20</v>
      </c>
      <c r="AV49" s="10">
        <f>((AO49*((100-GX49)/100)+GY49))*(AA49+AS49+AU49+AB49)-(AP49*(AA49+AS49-AC49+AB49)*AD49/100)</f>
        <v>0.979204</v>
      </c>
      <c r="AW49" s="1">
        <f>(AV49)*N49</f>
        <v>0.979204</v>
      </c>
      <c r="BK49" s="1">
        <v>8</v>
      </c>
      <c r="BL49" s="1">
        <v>334.48275862069</v>
      </c>
      <c r="BM49" s="1" t="s">
        <v>212</v>
      </c>
      <c r="BN49" s="2">
        <f t="shared" si="13"/>
        <v>0.70906432748538</v>
      </c>
      <c r="BO49" s="2">
        <v>80</v>
      </c>
      <c r="BP49" s="1">
        <f t="shared" si="14"/>
        <v>0.70906432748538</v>
      </c>
      <c r="BQ49" s="1">
        <f>BP49*N49</f>
        <v>0.70906432748538</v>
      </c>
      <c r="BS49" s="1"/>
      <c r="EO49" s="1">
        <v>0.1</v>
      </c>
      <c r="EQ49" s="1">
        <f t="shared" si="4"/>
        <v>0</v>
      </c>
      <c r="ER49" s="1">
        <f>EQ49*N49</f>
        <v>0</v>
      </c>
      <c r="ES49" s="1">
        <f>IF(ISERROR(SEARCH("FALSE",BV49)),BU49,0)+IF(ISERROR(SEARCH("FALSE",CA49)),BZ49,0)+IF(ISERROR(SEARCH("FALSE",CF49)),CE49,0)+IF(ISERROR(SEARCH("FALSE",CK49)),CJ49,0)+IF(ISERROR(SEARCH("FALSE",CP49)),CO49,0)+IF(ISERROR(SEARCH("FALSE",CU49)),CT49,0)+IF(ISERROR(SEARCH("FALSE",CZ49)),CY49,0)+IF(ISERROR(SEARCH("FALSE",DE49)),DD49,0)+IF(ISERROR(SEARCH("FALSE",DJ49)),DI49,0)+IF(ISERROR(SEARCH("FALSE",DO49)),DN49,0)+IF(ISERROR(SEARCH("FALSE",DT49)),DS49,0)+IF(ISERROR(SEARCH("FALSE",DY49)),DX49,0)+IF(ISERROR(SEARCH("FALSE",ED49)),EC49,0)+IF(ISERROR(SEARCH("FALSE",EI49)),EH49,0)+IF(ISERROR(SEARCH("FALSE",EN49)),EM49,0)*N49</f>
        <v>0</v>
      </c>
      <c r="ET49" s="12">
        <f>ES49+ER49+BP49</f>
        <v>0.70906432748538</v>
      </c>
      <c r="FP49" s="1" t="s">
        <v>213</v>
      </c>
      <c r="FQ49" s="1">
        <v>2</v>
      </c>
      <c r="FR49" s="12">
        <f t="shared" si="10"/>
        <v>1.68826832748538</v>
      </c>
      <c r="FS49" s="12">
        <f t="shared" si="15"/>
        <v>0.0337653665497076</v>
      </c>
      <c r="GE49" s="1" t="s">
        <v>214</v>
      </c>
      <c r="GF49" s="1" t="s">
        <v>213</v>
      </c>
      <c r="GG49" s="1">
        <v>15.5</v>
      </c>
      <c r="GH49" s="12">
        <f t="shared" si="16"/>
        <v>1.68826832748538</v>
      </c>
      <c r="GI49" s="1">
        <f t="shared" si="17"/>
        <v>0.261681590760234</v>
      </c>
      <c r="GJ49" s="1" t="s">
        <v>215</v>
      </c>
      <c r="GM49" s="1">
        <v>0.0141812865497076</v>
      </c>
      <c r="GO49" s="1">
        <v>0.01992578125</v>
      </c>
      <c r="GP49" s="1">
        <v>0.00514705882352941</v>
      </c>
      <c r="HB49" s="1">
        <v>8</v>
      </c>
      <c r="HC49" s="1">
        <v>58</v>
      </c>
      <c r="HD49" s="1">
        <v>95</v>
      </c>
      <c r="HE49" s="1">
        <f>(3600/HC49)*HD49*HB49/100</f>
        <v>471.724137931034</v>
      </c>
      <c r="HF49" s="10">
        <f>AW49+AZ49+ET49+FD49+FG49+FK49+FS49-FY49+GD49+FT49+GI49+GM49+GN49+GO49+GP49+GR49+GS49-GU49</f>
        <v>2.02296941141856</v>
      </c>
      <c r="HG49" s="13">
        <v>43102</v>
      </c>
    </row>
    <row r="50" spans="1:215">
      <c r="A50" t="str">
        <f t="shared" si="8"/>
        <v>HOSKA18010029010</v>
      </c>
      <c r="B50" s="1">
        <v>49</v>
      </c>
      <c r="C50" s="1" t="s">
        <v>200</v>
      </c>
      <c r="D50" s="1">
        <v>0</v>
      </c>
      <c r="E50" s="1" t="s">
        <v>247</v>
      </c>
      <c r="F50" s="1" t="s">
        <v>202</v>
      </c>
      <c r="H50" s="1" t="s">
        <v>318</v>
      </c>
      <c r="I50" s="1" t="s">
        <v>319</v>
      </c>
      <c r="M50" s="1" t="s">
        <v>205</v>
      </c>
      <c r="N50" s="1">
        <v>1</v>
      </c>
      <c r="O50" s="1" t="s">
        <v>315</v>
      </c>
      <c r="Q50" s="1" t="s">
        <v>219</v>
      </c>
      <c r="R50" t="s">
        <v>208</v>
      </c>
      <c r="S50" s="1" t="s">
        <v>316</v>
      </c>
      <c r="T50" s="1" t="s">
        <v>210</v>
      </c>
      <c r="V50" s="1" t="b">
        <v>0</v>
      </c>
      <c r="AA50" s="1">
        <v>0.258</v>
      </c>
      <c r="AC50" s="1">
        <v>0.253</v>
      </c>
      <c r="AD50" s="1">
        <v>90</v>
      </c>
      <c r="AF50" s="8">
        <v>0.0045</v>
      </c>
      <c r="AG50" s="1" t="s">
        <v>285</v>
      </c>
      <c r="AH50" s="1">
        <v>29010</v>
      </c>
      <c r="AI50" s="1">
        <v>100</v>
      </c>
      <c r="AJ50" s="1">
        <v>132.43</v>
      </c>
      <c r="AL50" s="1">
        <f t="shared" si="11"/>
        <v>132.43</v>
      </c>
      <c r="AO50" s="1">
        <f t="shared" si="12"/>
        <v>132.43</v>
      </c>
      <c r="AP50" s="1">
        <v>127.43</v>
      </c>
      <c r="AV50" s="10">
        <f>((AO50*((100-GX50)/100)+GY50))*(AA50+AS50+AU50+AB50)-(AP50*(AA50+AS50-AC50+AB50)*AD50/100)</f>
        <v>33.593505</v>
      </c>
      <c r="AW50" s="1">
        <f>(AV50)*N50</f>
        <v>33.593505</v>
      </c>
      <c r="AZ50" s="1">
        <f>BA50+BE50</f>
        <v>2.19</v>
      </c>
      <c r="BA50" s="1">
        <f>AZ51*N51</f>
        <v>2.19</v>
      </c>
      <c r="BK50" s="1">
        <v>1</v>
      </c>
      <c r="BL50" s="1">
        <v>437.5</v>
      </c>
      <c r="BM50" s="1" t="s">
        <v>212</v>
      </c>
      <c r="BN50" s="2">
        <f t="shared" si="13"/>
        <v>8.31505847953216</v>
      </c>
      <c r="BO50" s="2">
        <v>350</v>
      </c>
      <c r="BP50" s="1">
        <f t="shared" si="14"/>
        <v>8.31505847953216</v>
      </c>
      <c r="BQ50" s="1">
        <f>BP50*N50</f>
        <v>8.31505847953216</v>
      </c>
      <c r="BS50" s="1"/>
      <c r="EQ50" s="1">
        <f t="shared" si="4"/>
        <v>0</v>
      </c>
      <c r="ER50" s="1">
        <f>EQ50*N50</f>
        <v>0</v>
      </c>
      <c r="ES50" s="1">
        <f>IF(ISERROR(SEARCH("FALSE",BV50)),BU50,0)+IF(ISERROR(SEARCH("FALSE",CA50)),BZ50,0)+IF(ISERROR(SEARCH("FALSE",CF50)),CE50,0)+IF(ISERROR(SEARCH("FALSE",CK50)),CJ50,0)+IF(ISERROR(SEARCH("FALSE",CP50)),CO50,0)+IF(ISERROR(SEARCH("FALSE",CU50)),CT50,0)+IF(ISERROR(SEARCH("FALSE",CZ50)),CY50,0)+IF(ISERROR(SEARCH("FALSE",DE50)),DD50,0)+IF(ISERROR(SEARCH("FALSE",DJ50)),DI50,0)+IF(ISERROR(SEARCH("FALSE",DO50)),DN50,0)+IF(ISERROR(SEARCH("FALSE",DT50)),DS50,0)+IF(ISERROR(SEARCH("FALSE",DY50)),DX50,0)+IF(ISERROR(SEARCH("FALSE",ED50)),EC50,0)+IF(ISERROR(SEARCH("FALSE",EI50)),EH50,0)+IF(ISERROR(SEARCH("FALSE",EN50)),EM50,0)*N50</f>
        <v>0</v>
      </c>
      <c r="ET50" s="12">
        <f>ES50+ER50+BP50</f>
        <v>8.31505847953216</v>
      </c>
      <c r="FP50" s="1" t="s">
        <v>213</v>
      </c>
      <c r="FQ50" s="1">
        <v>1.25</v>
      </c>
      <c r="FR50" s="12">
        <f t="shared" si="10"/>
        <v>41.9085634795322</v>
      </c>
      <c r="FS50" s="12">
        <f t="shared" si="15"/>
        <v>0.523857043494152</v>
      </c>
      <c r="GE50" s="1" t="s">
        <v>214</v>
      </c>
      <c r="GF50" s="1" t="s">
        <v>213</v>
      </c>
      <c r="GG50" s="1">
        <v>11</v>
      </c>
      <c r="GH50" s="12">
        <f t="shared" si="16"/>
        <v>41.9085634795322</v>
      </c>
      <c r="GI50" s="1">
        <f t="shared" si="17"/>
        <v>4.60994198274854</v>
      </c>
      <c r="GJ50" s="1" t="s">
        <v>215</v>
      </c>
      <c r="GM50" s="1">
        <v>0.166270783847981</v>
      </c>
      <c r="GO50" s="1">
        <v>1.27604166666667</v>
      </c>
      <c r="GP50" s="1">
        <v>1.04166666666667</v>
      </c>
      <c r="GQ50" s="1" t="s">
        <v>280</v>
      </c>
      <c r="GR50" s="1">
        <v>1.03429272446298</v>
      </c>
      <c r="HB50" s="1">
        <v>1</v>
      </c>
      <c r="HC50" s="1">
        <v>65</v>
      </c>
      <c r="HD50" s="1">
        <v>95</v>
      </c>
      <c r="HE50" s="1">
        <f>(3600/HC50)*HD50*HB50/100</f>
        <v>52.6153846153846</v>
      </c>
      <c r="HF50" s="10">
        <f>AW50+AZ50+ET50+FD50+FG50+FK50+FS50-FY50+GD50+FT50+GI50+GM50+GN50+GO50+GP50+GR50+GS50-GU50</f>
        <v>52.7506343474191</v>
      </c>
      <c r="HG50" s="13">
        <v>45384</v>
      </c>
    </row>
    <row r="51" spans="1:215">
      <c r="A51" t="str">
        <f t="shared" si="8"/>
        <v>HOSKA180100_129010</v>
      </c>
      <c r="B51" s="1">
        <v>50</v>
      </c>
      <c r="C51" s="1" t="s">
        <v>200</v>
      </c>
      <c r="E51" s="1" t="s">
        <v>247</v>
      </c>
      <c r="F51" s="1" t="s">
        <v>222</v>
      </c>
      <c r="H51" s="1" t="s">
        <v>320</v>
      </c>
      <c r="I51" s="1" t="s">
        <v>320</v>
      </c>
      <c r="N51" s="1">
        <v>3</v>
      </c>
      <c r="R51"/>
      <c r="AF51" s="9"/>
      <c r="AG51" s="1" t="s">
        <v>285</v>
      </c>
      <c r="AH51" s="1">
        <v>29010</v>
      </c>
      <c r="AV51" s="10"/>
      <c r="AX51" s="1" t="s">
        <v>205</v>
      </c>
      <c r="AY51" s="1" t="s">
        <v>225</v>
      </c>
      <c r="AZ51" s="1">
        <v>0.73</v>
      </c>
      <c r="BN51" s="2"/>
      <c r="BS51" s="1"/>
      <c r="ET51" s="12"/>
      <c r="FR51" s="12"/>
      <c r="FS51" s="12"/>
      <c r="GH51" s="12"/>
      <c r="HF51" s="10"/>
      <c r="HG51" s="13">
        <v>45384</v>
      </c>
    </row>
    <row r="52" spans="1:215">
      <c r="A52" t="str">
        <f t="shared" si="8"/>
        <v>HOSKA18010021677</v>
      </c>
      <c r="B52" s="1">
        <v>51</v>
      </c>
      <c r="C52" s="1" t="s">
        <v>200</v>
      </c>
      <c r="D52" s="1">
        <v>0</v>
      </c>
      <c r="E52" s="1" t="s">
        <v>247</v>
      </c>
      <c r="F52" s="1" t="s">
        <v>202</v>
      </c>
      <c r="H52" s="1" t="s">
        <v>318</v>
      </c>
      <c r="I52" s="1" t="s">
        <v>319</v>
      </c>
      <c r="M52" s="1" t="s">
        <v>205</v>
      </c>
      <c r="N52" s="1">
        <v>1</v>
      </c>
      <c r="O52" s="1" t="s">
        <v>321</v>
      </c>
      <c r="Q52" s="1" t="s">
        <v>219</v>
      </c>
      <c r="R52" t="s">
        <v>208</v>
      </c>
      <c r="S52" s="1" t="s">
        <v>220</v>
      </c>
      <c r="T52" s="1" t="s">
        <v>210</v>
      </c>
      <c r="V52" s="1" t="b">
        <v>0</v>
      </c>
      <c r="AA52" s="1">
        <v>0.245</v>
      </c>
      <c r="AC52" s="1">
        <v>0.24</v>
      </c>
      <c r="AD52" s="1">
        <v>100</v>
      </c>
      <c r="AF52" s="8">
        <v>0.005</v>
      </c>
      <c r="AG52" s="1" t="s">
        <v>278</v>
      </c>
      <c r="AH52" s="1">
        <v>21677</v>
      </c>
      <c r="AI52" s="1">
        <v>100</v>
      </c>
      <c r="AJ52" s="1">
        <v>110.17</v>
      </c>
      <c r="AL52" s="1">
        <f t="shared" si="11"/>
        <v>110.17</v>
      </c>
      <c r="AO52" s="1">
        <f t="shared" si="12"/>
        <v>110.17</v>
      </c>
      <c r="AP52" s="1">
        <v>20</v>
      </c>
      <c r="AV52" s="10">
        <f>((AO52*((100-GX52)/100)+GY52))*(AA52+AS52+AU52+AB52)-(AP52*(AA52+AS52-AC52+AB52)*AD52/100)</f>
        <v>26.89165</v>
      </c>
      <c r="AW52" s="1">
        <f>(AV52)*N52</f>
        <v>26.89165</v>
      </c>
      <c r="AZ52" s="1">
        <f>BA52+BE52</f>
        <v>6.075</v>
      </c>
      <c r="BA52" s="1">
        <f>AZ53*N53</f>
        <v>6</v>
      </c>
      <c r="BB52" s="1" t="s">
        <v>221</v>
      </c>
      <c r="BC52" s="1">
        <f>BA52</f>
        <v>6</v>
      </c>
      <c r="BD52" s="1">
        <v>1.25</v>
      </c>
      <c r="BE52" s="1">
        <f>BA52*(BD52/100)</f>
        <v>0.075</v>
      </c>
      <c r="BK52" s="1">
        <v>1</v>
      </c>
      <c r="BL52" s="1">
        <v>437.5</v>
      </c>
      <c r="BM52" s="1" t="s">
        <v>212</v>
      </c>
      <c r="BN52" s="2">
        <f t="shared" si="13"/>
        <v>8.18713450292398</v>
      </c>
      <c r="BO52" s="2">
        <v>350</v>
      </c>
      <c r="BP52" s="1">
        <f t="shared" si="14"/>
        <v>8.18713450292398</v>
      </c>
      <c r="BQ52" s="1">
        <f>BP52*N52</f>
        <v>8.18713450292398</v>
      </c>
      <c r="BS52" s="1"/>
      <c r="EQ52" s="1">
        <f t="shared" si="4"/>
        <v>0</v>
      </c>
      <c r="ER52" s="1">
        <f>EQ52*N52</f>
        <v>0</v>
      </c>
      <c r="ES52" s="1">
        <f>IF(ISERROR(SEARCH("FALSE",BV52)),BU52,0)+IF(ISERROR(SEARCH("FALSE",CA52)),BZ52,0)+IF(ISERROR(SEARCH("FALSE",CF52)),CE52,0)+IF(ISERROR(SEARCH("FALSE",CK52)),CJ52,0)+IF(ISERROR(SEARCH("FALSE",CP52)),CO52,0)+IF(ISERROR(SEARCH("FALSE",CU52)),CT52,0)+IF(ISERROR(SEARCH("FALSE",CZ52)),CY52,0)+IF(ISERROR(SEARCH("FALSE",DE52)),DD52,0)+IF(ISERROR(SEARCH("FALSE",DJ52)),DI52,0)+IF(ISERROR(SEARCH("FALSE",DO52)),DN52,0)+IF(ISERROR(SEARCH("FALSE",DT52)),DS52,0)+IF(ISERROR(SEARCH("FALSE",DY52)),DX52,0)+IF(ISERROR(SEARCH("FALSE",ED52)),EC52,0)+IF(ISERROR(SEARCH("FALSE",EI52)),EH52,0)+IF(ISERROR(SEARCH("FALSE",EN52)),EM52,0)*N52</f>
        <v>0</v>
      </c>
      <c r="ET52" s="12">
        <f>ES52+ER52+BP52</f>
        <v>8.18713450292398</v>
      </c>
      <c r="FP52" s="1" t="s">
        <v>213</v>
      </c>
      <c r="FQ52" s="1">
        <v>1.25</v>
      </c>
      <c r="FR52" s="12">
        <f t="shared" si="10"/>
        <v>35.078784502924</v>
      </c>
      <c r="FS52" s="12">
        <f t="shared" si="15"/>
        <v>0.43848480628655</v>
      </c>
      <c r="GE52" s="1" t="s">
        <v>214</v>
      </c>
      <c r="GF52" s="1" t="s">
        <v>213</v>
      </c>
      <c r="GG52" s="1">
        <v>11</v>
      </c>
      <c r="GH52" s="12">
        <f t="shared" si="16"/>
        <v>35.078784502924</v>
      </c>
      <c r="GI52" s="1">
        <f t="shared" si="17"/>
        <v>3.85866629532164</v>
      </c>
      <c r="GJ52" s="1" t="s">
        <v>215</v>
      </c>
      <c r="GM52" s="1">
        <v>0.163551401869159</v>
      </c>
      <c r="GO52" s="1">
        <v>0.435714285714286</v>
      </c>
      <c r="GP52" s="1">
        <v>0.25</v>
      </c>
      <c r="HB52" s="1">
        <v>1</v>
      </c>
      <c r="HC52" s="1">
        <v>64</v>
      </c>
      <c r="HD52" s="1">
        <v>95</v>
      </c>
      <c r="HE52" s="1">
        <f>(3600/HC52)*HD52*HB52/100</f>
        <v>53.4375</v>
      </c>
      <c r="HF52" s="10">
        <f>AW52+AZ52+ET52+FD52+FG52+FK52+FS52-FY52+GD52+FT52+GI52+GM52+GN52+GO52+GP52+GR52+GS52-GU52</f>
        <v>46.3002012921156</v>
      </c>
      <c r="HG52" s="13">
        <v>44928</v>
      </c>
    </row>
    <row r="53" spans="1:215">
      <c r="A53" t="str">
        <f t="shared" si="8"/>
        <v>HOSKA180100_121677</v>
      </c>
      <c r="B53" s="1">
        <v>52</v>
      </c>
      <c r="C53" s="1" t="s">
        <v>200</v>
      </c>
      <c r="E53" s="1" t="s">
        <v>247</v>
      </c>
      <c r="F53" s="1" t="s">
        <v>222</v>
      </c>
      <c r="H53" s="1" t="s">
        <v>320</v>
      </c>
      <c r="I53" s="1" t="s">
        <v>320</v>
      </c>
      <c r="N53" s="1">
        <v>3</v>
      </c>
      <c r="R53"/>
      <c r="AF53" s="9"/>
      <c r="AG53" s="1" t="s">
        <v>278</v>
      </c>
      <c r="AH53" s="1">
        <v>21677</v>
      </c>
      <c r="AV53" s="10"/>
      <c r="AX53" s="1" t="s">
        <v>205</v>
      </c>
      <c r="AY53" s="1" t="s">
        <v>225</v>
      </c>
      <c r="AZ53" s="1">
        <v>2</v>
      </c>
      <c r="BN53" s="2"/>
      <c r="BS53" s="1"/>
      <c r="ET53" s="12"/>
      <c r="FR53" s="12"/>
      <c r="FS53" s="12"/>
      <c r="GH53" s="12"/>
      <c r="HF53" s="10"/>
      <c r="HG53" s="13">
        <v>44928</v>
      </c>
    </row>
    <row r="54" spans="1:215">
      <c r="A54" t="str">
        <f t="shared" si="8"/>
        <v>HOSKA18013029010</v>
      </c>
      <c r="B54" s="1">
        <v>53</v>
      </c>
      <c r="C54" s="1" t="s">
        <v>200</v>
      </c>
      <c r="D54" s="1">
        <v>0</v>
      </c>
      <c r="E54" s="1" t="s">
        <v>247</v>
      </c>
      <c r="F54" s="1" t="s">
        <v>202</v>
      </c>
      <c r="H54" s="1" t="s">
        <v>322</v>
      </c>
      <c r="I54" s="1" t="s">
        <v>323</v>
      </c>
      <c r="M54" s="1" t="s">
        <v>205</v>
      </c>
      <c r="N54" s="1">
        <v>1</v>
      </c>
      <c r="O54" s="1" t="s">
        <v>315</v>
      </c>
      <c r="Q54" s="1" t="s">
        <v>219</v>
      </c>
      <c r="R54" t="s">
        <v>208</v>
      </c>
      <c r="S54" s="1" t="s">
        <v>316</v>
      </c>
      <c r="T54" s="1" t="s">
        <v>210</v>
      </c>
      <c r="V54" s="1" t="b">
        <v>0</v>
      </c>
      <c r="AA54" s="1">
        <v>0.07</v>
      </c>
      <c r="AC54" s="1">
        <v>0.07</v>
      </c>
      <c r="AD54" s="1">
        <v>100</v>
      </c>
      <c r="AF54" s="8">
        <v>0</v>
      </c>
      <c r="AG54" s="1" t="s">
        <v>285</v>
      </c>
      <c r="AH54" s="1">
        <v>29010</v>
      </c>
      <c r="AI54" s="1">
        <v>100</v>
      </c>
      <c r="AJ54" s="1">
        <v>132.43</v>
      </c>
      <c r="AL54" s="1">
        <f t="shared" si="11"/>
        <v>132.43</v>
      </c>
      <c r="AO54" s="1">
        <f t="shared" si="12"/>
        <v>132.43</v>
      </c>
      <c r="AP54" s="1">
        <v>127.43</v>
      </c>
      <c r="AV54" s="10">
        <f>((AO54*((100-GX54)/100)+GY54))*(AA54+AS54+AU54+AB54)-(AP54*(AA54+AS54-AC54+AB54)*AD54/100)</f>
        <v>9.2701</v>
      </c>
      <c r="AW54" s="1">
        <f>(AV54)*N54</f>
        <v>9.2701</v>
      </c>
      <c r="AZ54" s="1">
        <f>BA54+BE54</f>
        <v>0.26325</v>
      </c>
      <c r="BA54" s="1">
        <f>AZ55*N55</f>
        <v>0.26</v>
      </c>
      <c r="BB54" s="1" t="s">
        <v>221</v>
      </c>
      <c r="BC54" s="1">
        <f>BA54</f>
        <v>0.26</v>
      </c>
      <c r="BD54" s="1">
        <v>1.25</v>
      </c>
      <c r="BE54" s="1">
        <f>BA54*(BD54/100)</f>
        <v>0.00325</v>
      </c>
      <c r="BK54" s="1">
        <v>1</v>
      </c>
      <c r="BL54" s="1">
        <v>225</v>
      </c>
      <c r="BM54" s="1" t="s">
        <v>212</v>
      </c>
      <c r="BN54" s="2">
        <f t="shared" si="13"/>
        <v>3.61842105263158</v>
      </c>
      <c r="BO54" s="2">
        <v>180</v>
      </c>
      <c r="BP54" s="1">
        <f t="shared" si="14"/>
        <v>3.61842105263158</v>
      </c>
      <c r="BQ54" s="1">
        <f>BP54*N54</f>
        <v>3.61842105263158</v>
      </c>
      <c r="BS54" s="1"/>
      <c r="EQ54" s="1">
        <f t="shared" si="4"/>
        <v>0</v>
      </c>
      <c r="ER54" s="1">
        <f>EQ54*N54</f>
        <v>0</v>
      </c>
      <c r="ES54" s="1">
        <f>IF(ISERROR(SEARCH("FALSE",BV54)),BU54,0)+IF(ISERROR(SEARCH("FALSE",CA54)),BZ54,0)+IF(ISERROR(SEARCH("FALSE",CF54)),CE54,0)+IF(ISERROR(SEARCH("FALSE",CK54)),CJ54,0)+IF(ISERROR(SEARCH("FALSE",CP54)),CO54,0)+IF(ISERROR(SEARCH("FALSE",CU54)),CT54,0)+IF(ISERROR(SEARCH("FALSE",CZ54)),CY54,0)+IF(ISERROR(SEARCH("FALSE",DE54)),DD54,0)+IF(ISERROR(SEARCH("FALSE",DJ54)),DI54,0)+IF(ISERROR(SEARCH("FALSE",DO54)),DN54,0)+IF(ISERROR(SEARCH("FALSE",DT54)),DS54,0)+IF(ISERROR(SEARCH("FALSE",DY54)),DX54,0)+IF(ISERROR(SEARCH("FALSE",ED54)),EC54,0)+IF(ISERROR(SEARCH("FALSE",EI54)),EH54,0)+IF(ISERROR(SEARCH("FALSE",EN54)),EM54,0)*N54</f>
        <v>0</v>
      </c>
      <c r="ET54" s="12">
        <f>ES54+ER54+BP54</f>
        <v>3.61842105263158</v>
      </c>
      <c r="FP54" s="1" t="s">
        <v>213</v>
      </c>
      <c r="FQ54" s="1">
        <v>1.25</v>
      </c>
      <c r="FR54" s="12">
        <f t="shared" si="10"/>
        <v>12.8885210526316</v>
      </c>
      <c r="FS54" s="12">
        <f t="shared" si="15"/>
        <v>0.161106513157895</v>
      </c>
      <c r="GE54" s="1" t="s">
        <v>214</v>
      </c>
      <c r="GF54" s="1" t="s">
        <v>213</v>
      </c>
      <c r="GG54" s="1">
        <v>11</v>
      </c>
      <c r="GH54" s="12">
        <f t="shared" si="16"/>
        <v>12.8885210526316</v>
      </c>
      <c r="GI54" s="1">
        <f t="shared" si="17"/>
        <v>1.41773731578947</v>
      </c>
      <c r="GJ54" s="1" t="s">
        <v>215</v>
      </c>
      <c r="GM54" s="1">
        <v>0.0724346076458753</v>
      </c>
      <c r="GO54" s="1">
        <v>0.263416666666667</v>
      </c>
      <c r="GP54" s="1">
        <v>0.0868055555555556</v>
      </c>
      <c r="GQ54" s="1" t="s">
        <v>280</v>
      </c>
      <c r="GR54" s="1">
        <v>0.303139728679857</v>
      </c>
      <c r="HB54" s="1">
        <v>1</v>
      </c>
      <c r="HC54" s="1">
        <v>55</v>
      </c>
      <c r="HD54" s="1">
        <v>95</v>
      </c>
      <c r="HE54" s="1">
        <f>(3600/HC54)*HD54*HB54/100</f>
        <v>62.1818181818182</v>
      </c>
      <c r="HF54" s="10">
        <f>AW54+AZ54+ET54+FD54+FG54+FK54+FS54-FY54+GD54+FT54+GI54+GM54+GN54+GO54+GP54+GR54+GS54-GU54</f>
        <v>15.4564114401269</v>
      </c>
      <c r="HG54" s="13">
        <v>45384</v>
      </c>
    </row>
    <row r="55" spans="1:215">
      <c r="A55" t="str">
        <f t="shared" si="8"/>
        <v>HOSKA180130_129010</v>
      </c>
      <c r="B55" s="1">
        <v>54</v>
      </c>
      <c r="C55" s="1" t="s">
        <v>200</v>
      </c>
      <c r="E55" s="1" t="s">
        <v>247</v>
      </c>
      <c r="F55" s="1" t="s">
        <v>222</v>
      </c>
      <c r="H55" s="1" t="s">
        <v>324</v>
      </c>
      <c r="I55" s="1" t="s">
        <v>324</v>
      </c>
      <c r="N55" s="1">
        <v>1</v>
      </c>
      <c r="R55"/>
      <c r="AF55" s="9"/>
      <c r="AG55" s="1" t="s">
        <v>285</v>
      </c>
      <c r="AH55" s="1">
        <v>29010</v>
      </c>
      <c r="AV55" s="10"/>
      <c r="AX55" s="1" t="s">
        <v>205</v>
      </c>
      <c r="AY55" s="1" t="s">
        <v>225</v>
      </c>
      <c r="AZ55" s="1">
        <v>0.26</v>
      </c>
      <c r="BN55" s="2"/>
      <c r="BS55" s="1"/>
      <c r="ET55" s="12"/>
      <c r="FR55" s="12"/>
      <c r="FS55" s="12"/>
      <c r="GH55" s="12"/>
      <c r="HF55" s="10"/>
      <c r="HG55" s="13">
        <v>45384</v>
      </c>
    </row>
    <row r="56" spans="1:215">
      <c r="A56" t="str">
        <f t="shared" si="8"/>
        <v>HOSKA18013021677</v>
      </c>
      <c r="B56" s="1">
        <v>55</v>
      </c>
      <c r="C56" s="1" t="s">
        <v>200</v>
      </c>
      <c r="D56" s="1">
        <v>0</v>
      </c>
      <c r="E56" s="1" t="s">
        <v>247</v>
      </c>
      <c r="F56" s="1" t="s">
        <v>202</v>
      </c>
      <c r="H56" s="1" t="s">
        <v>322</v>
      </c>
      <c r="I56" s="1" t="s">
        <v>323</v>
      </c>
      <c r="M56" s="1" t="s">
        <v>205</v>
      </c>
      <c r="N56" s="1">
        <v>1</v>
      </c>
      <c r="O56" s="1" t="s">
        <v>315</v>
      </c>
      <c r="Q56" s="1" t="s">
        <v>219</v>
      </c>
      <c r="R56" t="s">
        <v>208</v>
      </c>
      <c r="S56" s="1" t="s">
        <v>316</v>
      </c>
      <c r="T56" s="1" t="s">
        <v>210</v>
      </c>
      <c r="V56" s="1" t="b">
        <v>0</v>
      </c>
      <c r="AA56" s="1">
        <v>0.07</v>
      </c>
      <c r="AC56" s="1">
        <v>0.07</v>
      </c>
      <c r="AD56" s="1">
        <v>100</v>
      </c>
      <c r="AF56" s="8">
        <v>0</v>
      </c>
      <c r="AG56" s="1" t="s">
        <v>278</v>
      </c>
      <c r="AH56" s="1">
        <v>21677</v>
      </c>
      <c r="AI56" s="1">
        <v>100</v>
      </c>
      <c r="AJ56" s="1">
        <v>110.44</v>
      </c>
      <c r="AL56" s="1">
        <f t="shared" si="11"/>
        <v>110.44</v>
      </c>
      <c r="AO56" s="1">
        <f t="shared" si="12"/>
        <v>110.44</v>
      </c>
      <c r="AP56" s="1">
        <v>20</v>
      </c>
      <c r="AV56" s="10">
        <f>((AO56*((100-GX56)/100)+GY56))*(AA56+AS56+AU56+AB56)-(AP56*(AA56+AS56-AC56+AB56)*AD56/100)</f>
        <v>7.7308</v>
      </c>
      <c r="AW56" s="1">
        <f>(AV56)*N56</f>
        <v>7.7308</v>
      </c>
      <c r="AZ56" s="1">
        <f>BA56+BE56</f>
        <v>0.2025</v>
      </c>
      <c r="BA56" s="1">
        <f>AZ57*N57</f>
        <v>0.2</v>
      </c>
      <c r="BB56" s="1" t="s">
        <v>221</v>
      </c>
      <c r="BC56" s="1">
        <f>BA56</f>
        <v>0.2</v>
      </c>
      <c r="BD56" s="1">
        <v>1.25</v>
      </c>
      <c r="BE56" s="1">
        <f>BA56*(BD56/100)</f>
        <v>0.0025</v>
      </c>
      <c r="BK56" s="1">
        <v>1</v>
      </c>
      <c r="BL56" s="1">
        <v>225</v>
      </c>
      <c r="BM56" s="1" t="s">
        <v>212</v>
      </c>
      <c r="BN56" s="2">
        <f t="shared" si="13"/>
        <v>3.61842105263158</v>
      </c>
      <c r="BO56" s="2">
        <v>180</v>
      </c>
      <c r="BP56" s="1">
        <f t="shared" si="14"/>
        <v>3.61842105263158</v>
      </c>
      <c r="BQ56" s="1">
        <f>BP56*N56</f>
        <v>3.61842105263158</v>
      </c>
      <c r="BS56" s="1"/>
      <c r="EQ56" s="1">
        <f t="shared" si="4"/>
        <v>0</v>
      </c>
      <c r="ER56" s="1">
        <f>EQ56*N56</f>
        <v>0</v>
      </c>
      <c r="ES56" s="1">
        <f>IF(ISERROR(SEARCH("FALSE",BV56)),BU56,0)+IF(ISERROR(SEARCH("FALSE",CA56)),BZ56,0)+IF(ISERROR(SEARCH("FALSE",CF56)),CE56,0)+IF(ISERROR(SEARCH("FALSE",CK56)),CJ56,0)+IF(ISERROR(SEARCH("FALSE",CP56)),CO56,0)+IF(ISERROR(SEARCH("FALSE",CU56)),CT56,0)+IF(ISERROR(SEARCH("FALSE",CZ56)),CY56,0)+IF(ISERROR(SEARCH("FALSE",DE56)),DD56,0)+IF(ISERROR(SEARCH("FALSE",DJ56)),DI56,0)+IF(ISERROR(SEARCH("FALSE",DO56)),DN56,0)+IF(ISERROR(SEARCH("FALSE",DT56)),DS56,0)+IF(ISERROR(SEARCH("FALSE",DY56)),DX56,0)+IF(ISERROR(SEARCH("FALSE",ED56)),EC56,0)+IF(ISERROR(SEARCH("FALSE",EI56)),EH56,0)+IF(ISERROR(SEARCH("FALSE",EN56)),EM56,0)*N56</f>
        <v>0</v>
      </c>
      <c r="ET56" s="12">
        <f>ES56+ER56+BP56</f>
        <v>3.61842105263158</v>
      </c>
      <c r="FP56" s="1" t="s">
        <v>213</v>
      </c>
      <c r="FQ56" s="1">
        <v>1.25</v>
      </c>
      <c r="FR56" s="12">
        <f t="shared" si="10"/>
        <v>11.3492210526316</v>
      </c>
      <c r="FS56" s="12">
        <f t="shared" si="15"/>
        <v>0.141865263157895</v>
      </c>
      <c r="GE56" s="1" t="s">
        <v>214</v>
      </c>
      <c r="GF56" s="1" t="s">
        <v>213</v>
      </c>
      <c r="GG56" s="1">
        <v>11</v>
      </c>
      <c r="GH56" s="12">
        <f t="shared" si="16"/>
        <v>11.3492210526316</v>
      </c>
      <c r="GI56" s="1">
        <f t="shared" si="17"/>
        <v>1.24841431578947</v>
      </c>
      <c r="GJ56" s="1" t="s">
        <v>215</v>
      </c>
      <c r="GM56" s="1">
        <v>0.0724346076458753</v>
      </c>
      <c r="GO56" s="1">
        <v>0.30952380952381</v>
      </c>
      <c r="GP56" s="1">
        <v>0.125</v>
      </c>
      <c r="HB56" s="1">
        <v>1</v>
      </c>
      <c r="HC56" s="1">
        <v>55</v>
      </c>
      <c r="HD56" s="1">
        <v>95</v>
      </c>
      <c r="HE56" s="1">
        <f>(3600/HC56)*HD56*HB56/100</f>
        <v>62.1818181818182</v>
      </c>
      <c r="HF56" s="10">
        <f>AW56+AZ56+ET56+FD56+FG56+FK56+FS56-FY56+GD56+FT56+GI56+GM56+GN56+GO56+GP56+GR56+GS56-GU56</f>
        <v>13.4489590487486</v>
      </c>
      <c r="HG56" s="13">
        <v>44928</v>
      </c>
    </row>
    <row r="57" spans="1:215">
      <c r="A57" t="str">
        <f t="shared" si="8"/>
        <v>HOSKA180130_121677</v>
      </c>
      <c r="B57" s="1">
        <v>56</v>
      </c>
      <c r="C57" s="1" t="s">
        <v>200</v>
      </c>
      <c r="E57" s="1" t="s">
        <v>247</v>
      </c>
      <c r="F57" s="1" t="s">
        <v>222</v>
      </c>
      <c r="H57" s="1" t="s">
        <v>324</v>
      </c>
      <c r="I57" s="1" t="s">
        <v>324</v>
      </c>
      <c r="N57" s="1">
        <v>1</v>
      </c>
      <c r="R57"/>
      <c r="AF57" s="9"/>
      <c r="AG57" s="1" t="s">
        <v>278</v>
      </c>
      <c r="AH57" s="1">
        <v>21677</v>
      </c>
      <c r="AV57" s="10"/>
      <c r="AX57" s="1" t="s">
        <v>205</v>
      </c>
      <c r="AY57" s="1" t="s">
        <v>225</v>
      </c>
      <c r="AZ57" s="1">
        <v>0.2</v>
      </c>
      <c r="BN57" s="2"/>
      <c r="BS57" s="1"/>
      <c r="ET57" s="12"/>
      <c r="FR57" s="12"/>
      <c r="FS57" s="12"/>
      <c r="GH57" s="12"/>
      <c r="HF57" s="10"/>
      <c r="HG57" s="13">
        <v>44928</v>
      </c>
    </row>
    <row r="58" spans="1:215">
      <c r="A58" t="str">
        <f t="shared" si="8"/>
        <v>HOSKA22069021677</v>
      </c>
      <c r="B58" s="1">
        <v>57</v>
      </c>
      <c r="C58" s="1" t="s">
        <v>200</v>
      </c>
      <c r="D58" s="1">
        <v>0</v>
      </c>
      <c r="E58" s="1" t="s">
        <v>247</v>
      </c>
      <c r="F58" s="1" t="s">
        <v>202</v>
      </c>
      <c r="H58" s="1" t="s">
        <v>325</v>
      </c>
      <c r="I58" s="1" t="s">
        <v>326</v>
      </c>
      <c r="M58" s="1" t="s">
        <v>205</v>
      </c>
      <c r="N58" s="1">
        <v>1</v>
      </c>
      <c r="O58" s="1" t="s">
        <v>283</v>
      </c>
      <c r="Q58" s="1" t="s">
        <v>219</v>
      </c>
      <c r="R58" t="s">
        <v>208</v>
      </c>
      <c r="S58" s="1" t="s">
        <v>284</v>
      </c>
      <c r="T58" s="1" t="s">
        <v>210</v>
      </c>
      <c r="V58" s="1" t="b">
        <v>0</v>
      </c>
      <c r="AA58" s="1">
        <v>0.172</v>
      </c>
      <c r="AC58" s="1">
        <v>0.166</v>
      </c>
      <c r="AD58" s="1">
        <v>100</v>
      </c>
      <c r="AF58" s="8">
        <v>0.00599999999999998</v>
      </c>
      <c r="AG58" s="1" t="s">
        <v>278</v>
      </c>
      <c r="AH58" s="1">
        <v>21677</v>
      </c>
      <c r="AI58" s="1">
        <v>100</v>
      </c>
      <c r="AJ58" s="1">
        <v>100.34</v>
      </c>
      <c r="AL58" s="1">
        <f t="shared" si="11"/>
        <v>100.34</v>
      </c>
      <c r="AO58" s="1">
        <f t="shared" si="12"/>
        <v>100.34</v>
      </c>
      <c r="AP58" s="1">
        <v>20</v>
      </c>
      <c r="AV58" s="10">
        <f>((AO58*((100-GX58)/100)+GY58))*(AA58+AS58+AU58+AB58)-(AP58*(AA58+AS58-AC58+AB58)*AD58/100)</f>
        <v>17.13848</v>
      </c>
      <c r="AW58" s="1">
        <f>(AV58)*N58</f>
        <v>17.13848</v>
      </c>
      <c r="AZ58" s="1">
        <f>BA58+BE58</f>
        <v>2.338875</v>
      </c>
      <c r="BA58" s="1">
        <f>AZ59*N59</f>
        <v>2.31</v>
      </c>
      <c r="BB58" s="1" t="s">
        <v>221</v>
      </c>
      <c r="BC58" s="1">
        <f>BA58</f>
        <v>2.31</v>
      </c>
      <c r="BD58" s="1">
        <v>1.25</v>
      </c>
      <c r="BE58" s="1">
        <f>BA58*(BD58/100)</f>
        <v>0.028875</v>
      </c>
      <c r="BK58" s="1">
        <v>1</v>
      </c>
      <c r="BL58" s="1">
        <v>275</v>
      </c>
      <c r="BM58" s="1" t="s">
        <v>212</v>
      </c>
      <c r="BN58" s="2">
        <f t="shared" si="13"/>
        <v>4.34210526315789</v>
      </c>
      <c r="BO58" s="2">
        <v>220</v>
      </c>
      <c r="BP58" s="1">
        <f t="shared" si="14"/>
        <v>4.34210526315789</v>
      </c>
      <c r="BQ58" s="1">
        <f>BP58*N58</f>
        <v>4.34210526315789</v>
      </c>
      <c r="BS58" s="1"/>
      <c r="EQ58" s="1">
        <f t="shared" si="4"/>
        <v>0</v>
      </c>
      <c r="ER58" s="1">
        <f>EQ58*N58</f>
        <v>0</v>
      </c>
      <c r="ES58" s="1">
        <f>IF(ISERROR(SEARCH("FALSE",BV58)),BU58,0)+IF(ISERROR(SEARCH("FALSE",CA58)),BZ58,0)+IF(ISERROR(SEARCH("FALSE",CF58)),CE58,0)+IF(ISERROR(SEARCH("FALSE",CK58)),CJ58,0)+IF(ISERROR(SEARCH("FALSE",CP58)),CO58,0)+IF(ISERROR(SEARCH("FALSE",CU58)),CT58,0)+IF(ISERROR(SEARCH("FALSE",CZ58)),CY58,0)+IF(ISERROR(SEARCH("FALSE",DE58)),DD58,0)+IF(ISERROR(SEARCH("FALSE",DJ58)),DI58,0)+IF(ISERROR(SEARCH("FALSE",DO58)),DN58,0)+IF(ISERROR(SEARCH("FALSE",DT58)),DS58,0)+IF(ISERROR(SEARCH("FALSE",DY58)),DX58,0)+IF(ISERROR(SEARCH("FALSE",ED58)),EC58,0)+IF(ISERROR(SEARCH("FALSE",EI58)),EH58,0)+IF(ISERROR(SEARCH("FALSE",EN58)),EM58,0)*N58</f>
        <v>0</v>
      </c>
      <c r="ET58" s="12">
        <f>ES58+ER58+BP58</f>
        <v>4.34210526315789</v>
      </c>
      <c r="FP58" s="1" t="s">
        <v>213</v>
      </c>
      <c r="FQ58" s="1">
        <v>1.25</v>
      </c>
      <c r="FR58" s="12">
        <f t="shared" si="10"/>
        <v>21.4805852631579</v>
      </c>
      <c r="FS58" s="12">
        <f t="shared" si="15"/>
        <v>0.268507315789474</v>
      </c>
      <c r="GE58" s="1" t="s">
        <v>214</v>
      </c>
      <c r="GF58" s="1" t="s">
        <v>213</v>
      </c>
      <c r="GG58" s="1">
        <v>11</v>
      </c>
      <c r="GH58" s="12">
        <f t="shared" si="16"/>
        <v>21.4805852631579</v>
      </c>
      <c r="GI58" s="1">
        <f t="shared" si="17"/>
        <v>2.36286437894737</v>
      </c>
      <c r="GJ58" s="1" t="s">
        <v>215</v>
      </c>
      <c r="GM58" s="1">
        <v>0.0867850098619329</v>
      </c>
      <c r="GO58" s="1">
        <v>0.576190476190476</v>
      </c>
      <c r="GP58" s="1">
        <v>0.625</v>
      </c>
      <c r="HB58" s="1">
        <v>1</v>
      </c>
      <c r="HC58" s="1">
        <v>54</v>
      </c>
      <c r="HD58" s="1">
        <v>95</v>
      </c>
      <c r="HE58" s="1">
        <f>(3600/HC58)*HD58*HB58/100</f>
        <v>63.3333333333333</v>
      </c>
      <c r="HF58" s="10">
        <f>AW58+AZ58+ET58+FD58+FG58+FK58+FS58-FY58+GD58+FT58+GI58+GM58+GN58+GO58+GP58+GR58+GS58-GU58</f>
        <v>27.7388074439471</v>
      </c>
      <c r="HG58" s="13">
        <v>44928</v>
      </c>
    </row>
    <row r="59" spans="1:215">
      <c r="A59" t="str">
        <f t="shared" si="8"/>
        <v>HOSKA220690_121677</v>
      </c>
      <c r="B59" s="1">
        <v>58</v>
      </c>
      <c r="C59" s="1" t="s">
        <v>200</v>
      </c>
      <c r="E59" s="1" t="s">
        <v>247</v>
      </c>
      <c r="F59" s="1" t="s">
        <v>222</v>
      </c>
      <c r="H59" s="1" t="s">
        <v>327</v>
      </c>
      <c r="I59" s="1" t="s">
        <v>327</v>
      </c>
      <c r="N59" s="1">
        <v>1</v>
      </c>
      <c r="R59"/>
      <c r="AF59" s="8"/>
      <c r="AG59" s="1" t="s">
        <v>278</v>
      </c>
      <c r="AH59" s="1">
        <v>21677</v>
      </c>
      <c r="AV59" s="10"/>
      <c r="AX59" s="1" t="s">
        <v>205</v>
      </c>
      <c r="AY59" s="1" t="s">
        <v>225</v>
      </c>
      <c r="AZ59" s="1">
        <v>2.31</v>
      </c>
      <c r="BN59" s="2"/>
      <c r="BS59" s="1"/>
      <c r="ET59" s="12"/>
      <c r="FR59" s="12"/>
      <c r="FS59" s="12"/>
      <c r="GH59" s="12"/>
      <c r="HF59" s="10"/>
      <c r="HG59" s="13">
        <v>44928</v>
      </c>
    </row>
    <row r="60" spans="1:215">
      <c r="A60" t="str">
        <f t="shared" si="8"/>
        <v>HOSKH01008029010</v>
      </c>
      <c r="B60" s="1">
        <v>59</v>
      </c>
      <c r="C60" s="1" t="s">
        <v>200</v>
      </c>
      <c r="D60" s="1">
        <v>0</v>
      </c>
      <c r="E60" s="1" t="s">
        <v>247</v>
      </c>
      <c r="F60" s="1" t="s">
        <v>202</v>
      </c>
      <c r="H60" s="1" t="s">
        <v>328</v>
      </c>
      <c r="I60" s="1" t="s">
        <v>329</v>
      </c>
      <c r="M60" s="1" t="s">
        <v>205</v>
      </c>
      <c r="N60" s="1">
        <v>1</v>
      </c>
      <c r="O60" s="1" t="s">
        <v>330</v>
      </c>
      <c r="Q60" s="1" t="s">
        <v>207</v>
      </c>
      <c r="R60" t="s">
        <v>208</v>
      </c>
      <c r="S60" s="1" t="s">
        <v>331</v>
      </c>
      <c r="T60" s="1" t="s">
        <v>210</v>
      </c>
      <c r="V60" s="1" t="b">
        <v>0</v>
      </c>
      <c r="AA60" s="1">
        <v>0.01811</v>
      </c>
      <c r="AC60" s="1">
        <v>0.01511</v>
      </c>
      <c r="AD60" s="1">
        <v>100</v>
      </c>
      <c r="AF60" s="8">
        <v>0.003</v>
      </c>
      <c r="AG60" s="1" t="s">
        <v>285</v>
      </c>
      <c r="AH60" s="1">
        <v>29010</v>
      </c>
      <c r="AI60" s="1">
        <v>100</v>
      </c>
      <c r="AJ60" s="1">
        <v>817</v>
      </c>
      <c r="AL60" s="1">
        <f t="shared" si="11"/>
        <v>817</v>
      </c>
      <c r="AO60" s="1">
        <f t="shared" si="12"/>
        <v>817</v>
      </c>
      <c r="AP60" s="1">
        <v>20</v>
      </c>
      <c r="AV60" s="10">
        <f>((AO60*((100-GX60)/100)+GY60))*(AA60+AS60+AU60+AB60)-(AP60*(AA60+AS60-AC60+AB60)*AD60/100)</f>
        <v>14.73587</v>
      </c>
      <c r="AW60" s="1">
        <f>(AV60)*N60</f>
        <v>14.73587</v>
      </c>
      <c r="BK60" s="1">
        <v>2</v>
      </c>
      <c r="BL60" s="1">
        <v>112.5</v>
      </c>
      <c r="BM60" s="1" t="s">
        <v>212</v>
      </c>
      <c r="BN60" s="2">
        <f t="shared" si="13"/>
        <v>0.822368421052632</v>
      </c>
      <c r="BO60" s="2">
        <v>90</v>
      </c>
      <c r="BP60" s="1">
        <f t="shared" si="14"/>
        <v>0.822368421052632</v>
      </c>
      <c r="BQ60" s="1">
        <f>BP60*N60</f>
        <v>0.822368421052632</v>
      </c>
      <c r="BS60" s="1"/>
      <c r="EQ60" s="1">
        <f t="shared" si="4"/>
        <v>0</v>
      </c>
      <c r="ER60" s="1">
        <f>EQ60*N60</f>
        <v>0</v>
      </c>
      <c r="ES60" s="1">
        <f>IF(ISERROR(SEARCH("FALSE",BV60)),BU60,0)+IF(ISERROR(SEARCH("FALSE",CA60)),BZ60,0)+IF(ISERROR(SEARCH("FALSE",CF60)),CE60,0)+IF(ISERROR(SEARCH("FALSE",CK60)),CJ60,0)+IF(ISERROR(SEARCH("FALSE",CP60)),CO60,0)+IF(ISERROR(SEARCH("FALSE",CU60)),CT60,0)+IF(ISERROR(SEARCH("FALSE",CZ60)),CY60,0)+IF(ISERROR(SEARCH("FALSE",DE60)),DD60,0)+IF(ISERROR(SEARCH("FALSE",DJ60)),DI60,0)+IF(ISERROR(SEARCH("FALSE",DO60)),DN60,0)+IF(ISERROR(SEARCH("FALSE",DT60)),DS60,0)+IF(ISERROR(SEARCH("FALSE",DY60)),DX60,0)+IF(ISERROR(SEARCH("FALSE",ED60)),EC60,0)+IF(ISERROR(SEARCH("FALSE",EI60)),EH60,0)+IF(ISERROR(SEARCH("FALSE",EN60)),EM60,0)*N60</f>
        <v>0</v>
      </c>
      <c r="ET60" s="12">
        <f>ES60+ER60+BP60</f>
        <v>0.822368421052632</v>
      </c>
      <c r="FP60" s="1" t="s">
        <v>213</v>
      </c>
      <c r="FQ60" s="1">
        <v>1.25</v>
      </c>
      <c r="FR60" s="12">
        <f t="shared" si="10"/>
        <v>15.5582384210526</v>
      </c>
      <c r="FS60" s="12">
        <f t="shared" si="15"/>
        <v>0.194477980263158</v>
      </c>
      <c r="GE60" s="1" t="s">
        <v>214</v>
      </c>
      <c r="GF60" s="1" t="s">
        <v>213</v>
      </c>
      <c r="GG60" s="1">
        <v>11</v>
      </c>
      <c r="GH60" s="12">
        <f t="shared" si="16"/>
        <v>15.5582384210526</v>
      </c>
      <c r="GI60" s="1">
        <f t="shared" si="17"/>
        <v>1.71140622631579</v>
      </c>
      <c r="GJ60" s="1" t="s">
        <v>215</v>
      </c>
      <c r="GM60" s="1">
        <v>0.0164533820840951</v>
      </c>
      <c r="GO60" s="1">
        <v>0.3703125</v>
      </c>
      <c r="GP60" s="1">
        <v>0.00964506172839506</v>
      </c>
      <c r="GQ60" s="1" t="s">
        <v>280</v>
      </c>
      <c r="GR60" s="1">
        <v>0.357217421765647</v>
      </c>
      <c r="HB60" s="1">
        <v>2</v>
      </c>
      <c r="HC60" s="1">
        <v>50</v>
      </c>
      <c r="HD60" s="1">
        <v>95</v>
      </c>
      <c r="HE60" s="1">
        <f>(3600/HC60)*HD60*HB60/100</f>
        <v>136.8</v>
      </c>
      <c r="HF60" s="10">
        <f>AW60+AZ60+ET60+FD60+FG60+FK60+FS60-FY60+GD60+FT60+GI60+GM60+GN60+GO60+GP60+GR60+GS60-GU60</f>
        <v>18.2177509932097</v>
      </c>
      <c r="HG60" s="13">
        <v>44563</v>
      </c>
    </row>
    <row r="61" spans="1:215">
      <c r="A61" t="str">
        <f t="shared" si="8"/>
        <v>HOSKH01009029010</v>
      </c>
      <c r="B61" s="1">
        <v>60</v>
      </c>
      <c r="C61" s="1" t="s">
        <v>200</v>
      </c>
      <c r="D61" s="1">
        <v>0</v>
      </c>
      <c r="E61" s="1" t="s">
        <v>247</v>
      </c>
      <c r="F61" s="1" t="s">
        <v>202</v>
      </c>
      <c r="H61" s="1" t="s">
        <v>332</v>
      </c>
      <c r="I61" s="1" t="s">
        <v>333</v>
      </c>
      <c r="M61" s="1" t="s">
        <v>205</v>
      </c>
      <c r="N61" s="1">
        <v>1</v>
      </c>
      <c r="O61" s="1" t="s">
        <v>330</v>
      </c>
      <c r="Q61" s="1" t="s">
        <v>207</v>
      </c>
      <c r="R61" t="s">
        <v>208</v>
      </c>
      <c r="S61" s="1" t="s">
        <v>331</v>
      </c>
      <c r="T61" s="1" t="s">
        <v>210</v>
      </c>
      <c r="V61" s="1" t="b">
        <v>0</v>
      </c>
      <c r="AA61" s="1">
        <v>0.015</v>
      </c>
      <c r="AC61" s="1">
        <v>0.012</v>
      </c>
      <c r="AD61" s="1">
        <v>100</v>
      </c>
      <c r="AF61" s="8">
        <v>0.003</v>
      </c>
      <c r="AG61" s="1" t="s">
        <v>285</v>
      </c>
      <c r="AH61" s="1">
        <v>29010</v>
      </c>
      <c r="AI61" s="1">
        <v>100</v>
      </c>
      <c r="AJ61" s="1">
        <v>817</v>
      </c>
      <c r="AL61" s="1">
        <f t="shared" si="11"/>
        <v>817</v>
      </c>
      <c r="AO61" s="1">
        <f t="shared" si="12"/>
        <v>817</v>
      </c>
      <c r="AP61" s="1">
        <v>20</v>
      </c>
      <c r="AV61" s="10">
        <f>((AO61*((100-GX61)/100)+GY61))*(AA61+AS61+AU61+AB61)-(AP61*(AA61+AS61-AC61+AB61)*AD61/100)</f>
        <v>12.195</v>
      </c>
      <c r="AW61" s="1">
        <f>(AV61)*N61</f>
        <v>12.195</v>
      </c>
      <c r="BK61" s="1">
        <v>2</v>
      </c>
      <c r="BL61" s="1">
        <v>112.5</v>
      </c>
      <c r="BM61" s="1" t="s">
        <v>212</v>
      </c>
      <c r="BN61" s="2">
        <f t="shared" si="13"/>
        <v>0.822368421052632</v>
      </c>
      <c r="BO61" s="2">
        <v>90</v>
      </c>
      <c r="BP61" s="1">
        <f t="shared" si="14"/>
        <v>0.822368421052632</v>
      </c>
      <c r="BQ61" s="1">
        <f>BP61*N61</f>
        <v>0.822368421052632</v>
      </c>
      <c r="BS61" s="1"/>
      <c r="EQ61" s="1">
        <f t="shared" si="4"/>
        <v>0</v>
      </c>
      <c r="ER61" s="1">
        <f>EQ61*N61</f>
        <v>0</v>
      </c>
      <c r="ES61" s="1">
        <f>IF(ISERROR(SEARCH("FALSE",BV61)),BU61,0)+IF(ISERROR(SEARCH("FALSE",CA61)),BZ61,0)+IF(ISERROR(SEARCH("FALSE",CF61)),CE61,0)+IF(ISERROR(SEARCH("FALSE",CK61)),CJ61,0)+IF(ISERROR(SEARCH("FALSE",CP61)),CO61,0)+IF(ISERROR(SEARCH("FALSE",CU61)),CT61,0)+IF(ISERROR(SEARCH("FALSE",CZ61)),CY61,0)+IF(ISERROR(SEARCH("FALSE",DE61)),DD61,0)+IF(ISERROR(SEARCH("FALSE",DJ61)),DI61,0)+IF(ISERROR(SEARCH("FALSE",DO61)),DN61,0)+IF(ISERROR(SEARCH("FALSE",DT61)),DS61,0)+IF(ISERROR(SEARCH("FALSE",DY61)),DX61,0)+IF(ISERROR(SEARCH("FALSE",ED61)),EC61,0)+IF(ISERROR(SEARCH("FALSE",EI61)),EH61,0)+IF(ISERROR(SEARCH("FALSE",EN61)),EM61,0)*N61</f>
        <v>0</v>
      </c>
      <c r="ET61" s="12">
        <f>ES61+ER61+BP61</f>
        <v>0.822368421052632</v>
      </c>
      <c r="FP61" s="1" t="s">
        <v>213</v>
      </c>
      <c r="FQ61" s="1">
        <v>1.25</v>
      </c>
      <c r="FR61" s="12">
        <f t="shared" si="10"/>
        <v>13.0173684210526</v>
      </c>
      <c r="FS61" s="12">
        <f t="shared" si="15"/>
        <v>0.162717105263158</v>
      </c>
      <c r="GE61" s="1" t="s">
        <v>214</v>
      </c>
      <c r="GF61" s="1" t="s">
        <v>213</v>
      </c>
      <c r="GG61" s="1">
        <v>11</v>
      </c>
      <c r="GH61" s="12">
        <f t="shared" si="16"/>
        <v>13.0173684210526</v>
      </c>
      <c r="GI61" s="1">
        <f t="shared" si="17"/>
        <v>1.43191052631579</v>
      </c>
      <c r="GJ61" s="1" t="s">
        <v>215</v>
      </c>
      <c r="GM61" s="1">
        <v>0.0164533820840951</v>
      </c>
      <c r="GO61" s="1">
        <v>0.153541666666667</v>
      </c>
      <c r="GP61" s="1">
        <v>0.0164930555555556</v>
      </c>
      <c r="GQ61" s="1" t="s">
        <v>280</v>
      </c>
      <c r="GR61" s="1">
        <v>0.295976433475523</v>
      </c>
      <c r="HB61" s="1">
        <v>2</v>
      </c>
      <c r="HC61" s="1">
        <v>50</v>
      </c>
      <c r="HD61" s="1">
        <v>95</v>
      </c>
      <c r="HE61" s="1">
        <f>(3600/HC61)*HD61*HB61/100</f>
        <v>136.8</v>
      </c>
      <c r="HF61" s="10">
        <f>AW61+AZ61+ET61+FD61+FG61+FK61+FS61-FY61+GD61+FT61+GI61+GM61+GN61+GO61+GP61+GR61+GS61-GU61</f>
        <v>15.0944605904134</v>
      </c>
      <c r="HG61" s="13">
        <v>44563</v>
      </c>
    </row>
    <row r="62" spans="1:215">
      <c r="A62" t="str">
        <f t="shared" si="8"/>
        <v>HOSKL12031029010</v>
      </c>
      <c r="B62" s="1">
        <v>61</v>
      </c>
      <c r="C62" s="1" t="s">
        <v>200</v>
      </c>
      <c r="D62" s="1">
        <v>0</v>
      </c>
      <c r="E62" s="1" t="s">
        <v>247</v>
      </c>
      <c r="F62" s="1" t="s">
        <v>202</v>
      </c>
      <c r="H62" s="1" t="s">
        <v>334</v>
      </c>
      <c r="I62" s="1" t="s">
        <v>335</v>
      </c>
      <c r="M62" s="1" t="s">
        <v>205</v>
      </c>
      <c r="N62" s="1">
        <v>1</v>
      </c>
      <c r="O62" s="1" t="s">
        <v>276</v>
      </c>
      <c r="Q62" s="1" t="s">
        <v>219</v>
      </c>
      <c r="R62" t="s">
        <v>208</v>
      </c>
      <c r="S62" s="1" t="s">
        <v>277</v>
      </c>
      <c r="T62" s="1" t="s">
        <v>210</v>
      </c>
      <c r="V62" s="1" t="b">
        <v>0</v>
      </c>
      <c r="AA62" s="1">
        <v>0.209</v>
      </c>
      <c r="AC62" s="1">
        <v>0.206</v>
      </c>
      <c r="AD62" s="1">
        <v>100</v>
      </c>
      <c r="AF62" s="8">
        <v>0.003</v>
      </c>
      <c r="AG62" s="1" t="s">
        <v>285</v>
      </c>
      <c r="AH62" s="1">
        <v>29010</v>
      </c>
      <c r="AI62" s="1">
        <v>100</v>
      </c>
      <c r="AJ62" s="1">
        <v>128.63</v>
      </c>
      <c r="AL62" s="1">
        <f t="shared" si="11"/>
        <v>128.63</v>
      </c>
      <c r="AO62" s="1">
        <f t="shared" si="12"/>
        <v>128.63</v>
      </c>
      <c r="AP62" s="1">
        <v>20</v>
      </c>
      <c r="AV62" s="10">
        <f>((AO62*((100-GX62)/100)+GY62))*(AA62+AS62+AU62+AB62)-(AP62*(AA62+AS62-AC62+AB62)*AD62/100)</f>
        <v>26.82367</v>
      </c>
      <c r="AW62" s="1">
        <f>(AV62)*N62</f>
        <v>26.82367</v>
      </c>
      <c r="AZ62" s="1">
        <f>BA62+BE62</f>
        <v>10.206</v>
      </c>
      <c r="BA62" s="1">
        <f>AZ63*N63</f>
        <v>10.08</v>
      </c>
      <c r="BB62" s="1" t="s">
        <v>221</v>
      </c>
      <c r="BC62" s="1">
        <f>BA62</f>
        <v>10.08</v>
      </c>
      <c r="BD62" s="1">
        <v>1.25</v>
      </c>
      <c r="BE62" s="1">
        <f>BA62*(BD62/100)</f>
        <v>0.126</v>
      </c>
      <c r="BK62" s="1">
        <v>2</v>
      </c>
      <c r="BL62" s="1">
        <v>562.5</v>
      </c>
      <c r="BM62" s="1" t="s">
        <v>212</v>
      </c>
      <c r="BN62" s="2">
        <f t="shared" si="13"/>
        <v>6.99013157894737</v>
      </c>
      <c r="BO62" s="2">
        <v>450</v>
      </c>
      <c r="BP62" s="1">
        <f t="shared" si="14"/>
        <v>6.99013157894737</v>
      </c>
      <c r="BQ62" s="1">
        <f>BP62*N62</f>
        <v>6.99013157894737</v>
      </c>
      <c r="BS62" s="1"/>
      <c r="EQ62" s="1">
        <f t="shared" si="4"/>
        <v>0</v>
      </c>
      <c r="ER62" s="1">
        <f>EQ62*N62</f>
        <v>0</v>
      </c>
      <c r="ES62" s="1">
        <f>IF(ISERROR(SEARCH("FALSE",BV62)),BU62,0)+IF(ISERROR(SEARCH("FALSE",CA62)),BZ62,0)+IF(ISERROR(SEARCH("FALSE",CF62)),CE62,0)+IF(ISERROR(SEARCH("FALSE",CK62)),CJ62,0)+IF(ISERROR(SEARCH("FALSE",CP62)),CO62,0)+IF(ISERROR(SEARCH("FALSE",CU62)),CT62,0)+IF(ISERROR(SEARCH("FALSE",CZ62)),CY62,0)+IF(ISERROR(SEARCH("FALSE",DE62)),DD62,0)+IF(ISERROR(SEARCH("FALSE",DJ62)),DI62,0)+IF(ISERROR(SEARCH("FALSE",DO62)),DN62,0)+IF(ISERROR(SEARCH("FALSE",DT62)),DS62,0)+IF(ISERROR(SEARCH("FALSE",DY62)),DX62,0)+IF(ISERROR(SEARCH("FALSE",ED62)),EC62,0)+IF(ISERROR(SEARCH("FALSE",EI62)),EH62,0)+IF(ISERROR(SEARCH("FALSE",EN62)),EM62,0)*N62</f>
        <v>0</v>
      </c>
      <c r="ET62" s="12">
        <f>ES62+ER62+BP62</f>
        <v>6.99013157894737</v>
      </c>
      <c r="FP62" s="1" t="s">
        <v>213</v>
      </c>
      <c r="FQ62" s="1">
        <v>1.25</v>
      </c>
      <c r="FR62" s="12">
        <f t="shared" si="10"/>
        <v>33.8138015789474</v>
      </c>
      <c r="FS62" s="12">
        <f t="shared" si="15"/>
        <v>0.422672519736842</v>
      </c>
      <c r="GE62" s="1" t="s">
        <v>214</v>
      </c>
      <c r="GF62" s="1" t="s">
        <v>213</v>
      </c>
      <c r="GG62" s="1">
        <v>11</v>
      </c>
      <c r="GH62" s="12">
        <f t="shared" si="16"/>
        <v>33.8138015789474</v>
      </c>
      <c r="GI62" s="1">
        <f t="shared" si="17"/>
        <v>3.71951817368421</v>
      </c>
      <c r="GJ62" s="1" t="s">
        <v>215</v>
      </c>
      <c r="GM62" s="1">
        <v>0.139751552795031</v>
      </c>
      <c r="GO62" s="1">
        <v>0.462142857142857</v>
      </c>
      <c r="GP62" s="1">
        <v>0.144675925925926</v>
      </c>
      <c r="GQ62" s="1" t="s">
        <v>280</v>
      </c>
      <c r="GR62" s="1">
        <v>0.978113916229699</v>
      </c>
      <c r="HB62" s="1">
        <v>2</v>
      </c>
      <c r="HC62" s="1">
        <v>85</v>
      </c>
      <c r="HD62" s="1">
        <v>95</v>
      </c>
      <c r="HE62" s="1">
        <f>(3600/HC62)*HD62*HB62/100</f>
        <v>80.4705882352941</v>
      </c>
      <c r="HF62" s="10">
        <f>AW62+AZ62+ET62+FD62+FG62+FK62+FS62-FY62+GD62+FT62+GI62+GM62+GN62+GO62+GP62+GR62+GS62-GU62</f>
        <v>49.8866765244619</v>
      </c>
      <c r="HG62" s="13">
        <v>44563</v>
      </c>
    </row>
    <row r="63" spans="1:215">
      <c r="A63" t="str">
        <f t="shared" si="8"/>
        <v>HOSKL120310_129010</v>
      </c>
      <c r="B63" s="1">
        <v>62</v>
      </c>
      <c r="C63" s="1" t="s">
        <v>200</v>
      </c>
      <c r="E63" s="1" t="s">
        <v>247</v>
      </c>
      <c r="F63" s="1" t="s">
        <v>222</v>
      </c>
      <c r="H63" s="1" t="s">
        <v>336</v>
      </c>
      <c r="I63" s="1" t="s">
        <v>336</v>
      </c>
      <c r="N63" s="1">
        <v>4</v>
      </c>
      <c r="R63"/>
      <c r="AF63" s="8"/>
      <c r="AG63" s="1" t="s">
        <v>285</v>
      </c>
      <c r="AH63" s="1">
        <v>29010</v>
      </c>
      <c r="AV63" s="10"/>
      <c r="AX63" s="1" t="s">
        <v>205</v>
      </c>
      <c r="AY63" s="1" t="s">
        <v>225</v>
      </c>
      <c r="AZ63" s="1">
        <v>2.52</v>
      </c>
      <c r="BN63" s="2"/>
      <c r="BS63" s="1"/>
      <c r="ET63" s="12"/>
      <c r="FR63" s="12"/>
      <c r="FS63" s="12"/>
      <c r="GH63" s="12"/>
      <c r="HF63" s="10"/>
      <c r="HG63" s="13">
        <v>44563</v>
      </c>
    </row>
    <row r="64" spans="1:215">
      <c r="A64" t="str">
        <f t="shared" si="8"/>
        <v>HOSKL12031021677</v>
      </c>
      <c r="B64" s="1">
        <v>63</v>
      </c>
      <c r="C64" s="1" t="s">
        <v>200</v>
      </c>
      <c r="D64" s="1">
        <v>0</v>
      </c>
      <c r="E64" s="1" t="s">
        <v>247</v>
      </c>
      <c r="F64" s="1" t="s">
        <v>202</v>
      </c>
      <c r="H64" s="1" t="s">
        <v>334</v>
      </c>
      <c r="I64" s="1" t="s">
        <v>335</v>
      </c>
      <c r="M64" s="1" t="s">
        <v>205</v>
      </c>
      <c r="N64" s="1">
        <v>1</v>
      </c>
      <c r="O64" s="1" t="s">
        <v>337</v>
      </c>
      <c r="Q64" s="1" t="s">
        <v>219</v>
      </c>
      <c r="R64" t="s">
        <v>208</v>
      </c>
      <c r="S64" s="1" t="s">
        <v>338</v>
      </c>
      <c r="T64" s="1" t="s">
        <v>210</v>
      </c>
      <c r="V64" s="1" t="b">
        <v>0</v>
      </c>
      <c r="AA64" s="1">
        <v>0.2205</v>
      </c>
      <c r="AC64" s="1">
        <v>0.219</v>
      </c>
      <c r="AD64" s="1">
        <v>100</v>
      </c>
      <c r="AF64" s="8">
        <v>0.0015</v>
      </c>
      <c r="AG64" s="1" t="s">
        <v>278</v>
      </c>
      <c r="AH64" s="1">
        <v>21677</v>
      </c>
      <c r="AI64" s="1">
        <v>100</v>
      </c>
      <c r="AJ64" s="1">
        <v>110.65</v>
      </c>
      <c r="AL64" s="1">
        <f t="shared" si="11"/>
        <v>110.65</v>
      </c>
      <c r="AO64" s="1">
        <f t="shared" si="12"/>
        <v>110.65</v>
      </c>
      <c r="AP64" s="1">
        <v>20</v>
      </c>
      <c r="AV64" s="10">
        <f>((AO64*((100-GX64)/100)+GY64))*(AA64+AS64+AU64+AB64)-(AP64*(AA64+AS64-AC64+AB64)*AD64/100)</f>
        <v>24.368325</v>
      </c>
      <c r="AW64" s="1">
        <f>(AV64)*N64</f>
        <v>24.368325</v>
      </c>
      <c r="AZ64" s="1">
        <f>BA64+BE64</f>
        <v>9.4365</v>
      </c>
      <c r="BA64" s="1">
        <f>AZ65*N65+AZ66*N66</f>
        <v>9.32</v>
      </c>
      <c r="BB64" s="1" t="s">
        <v>221</v>
      </c>
      <c r="BC64" s="1">
        <f>BA64</f>
        <v>9.32</v>
      </c>
      <c r="BD64" s="1">
        <v>1.25</v>
      </c>
      <c r="BE64" s="1">
        <f>BA64*(BD64/100)</f>
        <v>0.1165</v>
      </c>
      <c r="BK64" s="1">
        <v>2</v>
      </c>
      <c r="BL64" s="1">
        <v>587.5</v>
      </c>
      <c r="BM64" s="1" t="s">
        <v>212</v>
      </c>
      <c r="BN64" s="2">
        <f t="shared" si="13"/>
        <v>7.30080409356725</v>
      </c>
      <c r="BO64" s="2">
        <v>470</v>
      </c>
      <c r="BP64" s="1">
        <f t="shared" si="14"/>
        <v>7.30080409356725</v>
      </c>
      <c r="BQ64" s="1">
        <f>BP64*N64</f>
        <v>7.30080409356725</v>
      </c>
      <c r="BS64" s="1"/>
      <c r="EQ64" s="1">
        <f t="shared" ref="EQ64:EQ125" si="18">IF(ISERROR(SEARCH("TRUE",BV64)),BU64,0)+IF(ISERROR(SEARCH("TRUE",CA64)),BZ64,0)+IF(ISERROR(SEARCH("TRUE",CF64)),CE64,0)+IF(ISERROR(SEARCH("TRUE",CK64)),CJ64,0)+IF(ISERROR(SEARCH("TRUE",CP64)),CO64,0)+IF(ISERROR(SEARCH("TRUE",CU64)),CT64,0)+IF(ISERROR(SEARCH("TRUE",CZ64)),CY64,0)+IF(ISERROR(SEARCH("TRUE",DE64)),DD64,0)+IF(ISERROR(SEARCH("TRUE",DJ64)),DI64,0)+IF(ISERROR(SEARCH("TRUE",DO64)),DN64,0)+IF(ISERROR(SEARCH("TRUE",DT64)),DS64,0)+IF(ISERROR(SEARCH("TRUE",DY64)),DX64,0)+IF(ISERROR(SEARCH("TRUE",ED64)),EC64,0)+IF(ISERROR(SEARCH("TRUE",EI64)),EH64,0)+IF(ISERROR(SEARCH("TRUE",EN64)),EM64,0)</f>
        <v>0</v>
      </c>
      <c r="ER64" s="1">
        <f>EQ64*N64</f>
        <v>0</v>
      </c>
      <c r="ES64" s="1">
        <f>IF(ISERROR(SEARCH("FALSE",BV64)),BU64,0)+IF(ISERROR(SEARCH("FALSE",CA64)),BZ64,0)+IF(ISERROR(SEARCH("FALSE",CF64)),CE64,0)+IF(ISERROR(SEARCH("FALSE",CK64)),CJ64,0)+IF(ISERROR(SEARCH("FALSE",CP64)),CO64,0)+IF(ISERROR(SEARCH("FALSE",CU64)),CT64,0)+IF(ISERROR(SEARCH("FALSE",CZ64)),CY64,0)+IF(ISERROR(SEARCH("FALSE",DE64)),DD64,0)+IF(ISERROR(SEARCH("FALSE",DJ64)),DI64,0)+IF(ISERROR(SEARCH("FALSE",DO64)),DN64,0)+IF(ISERROR(SEARCH("FALSE",DT64)),DS64,0)+IF(ISERROR(SEARCH("FALSE",DY64)),DX64,0)+IF(ISERROR(SEARCH("FALSE",ED64)),EC64,0)+IF(ISERROR(SEARCH("FALSE",EI64)),EH64,0)+IF(ISERROR(SEARCH("FALSE",EN64)),EM64,0)*N64</f>
        <v>0</v>
      </c>
      <c r="ET64" s="12">
        <f>ES64+ER64+BP64</f>
        <v>7.30080409356725</v>
      </c>
      <c r="FP64" s="1" t="s">
        <v>213</v>
      </c>
      <c r="FQ64" s="1">
        <v>1.25</v>
      </c>
      <c r="FR64" s="12">
        <f t="shared" si="10"/>
        <v>31.6691290935672</v>
      </c>
      <c r="FS64" s="12">
        <f t="shared" si="15"/>
        <v>0.395864113669591</v>
      </c>
      <c r="GE64" s="1" t="s">
        <v>214</v>
      </c>
      <c r="GF64" s="1" t="s">
        <v>213</v>
      </c>
      <c r="GG64" s="1">
        <v>11</v>
      </c>
      <c r="GH64" s="12">
        <f t="shared" si="16"/>
        <v>31.6691290935672</v>
      </c>
      <c r="GI64" s="1">
        <f t="shared" si="17"/>
        <v>3.4836042002924</v>
      </c>
      <c r="GJ64" s="1" t="s">
        <v>215</v>
      </c>
      <c r="GM64" s="1">
        <v>0.145962732919255</v>
      </c>
      <c r="GO64" s="1">
        <v>0.20952380952381</v>
      </c>
      <c r="GP64" s="1">
        <v>0.2</v>
      </c>
      <c r="HB64" s="1">
        <v>2</v>
      </c>
      <c r="HC64" s="1">
        <v>85</v>
      </c>
      <c r="HD64" s="1">
        <v>95</v>
      </c>
      <c r="HE64" s="1">
        <f>(3600/HC64)*HD64*HB64/100</f>
        <v>80.4705882352941</v>
      </c>
      <c r="HF64" s="10">
        <f>AW64+AZ64+ET64+FD64+FG64+FK64+FS64-FY64+GD64+FT64+GI64+GM64+GN64+GO64+GP64+GR64+GS64-GU64</f>
        <v>45.5405839499723</v>
      </c>
      <c r="HG64" s="13">
        <v>44928</v>
      </c>
    </row>
    <row r="65" spans="1:215">
      <c r="A65" t="str">
        <f t="shared" si="8"/>
        <v>HOSKL120310_121677</v>
      </c>
      <c r="B65" s="1">
        <v>64</v>
      </c>
      <c r="C65" s="1" t="s">
        <v>200</v>
      </c>
      <c r="E65" s="1" t="s">
        <v>247</v>
      </c>
      <c r="F65" s="1" t="s">
        <v>222</v>
      </c>
      <c r="H65" s="1" t="s">
        <v>336</v>
      </c>
      <c r="I65" s="1" t="s">
        <v>336</v>
      </c>
      <c r="N65" s="1">
        <v>1</v>
      </c>
      <c r="R65"/>
      <c r="AF65" s="8"/>
      <c r="AG65" s="1" t="s">
        <v>278</v>
      </c>
      <c r="AH65" s="1">
        <v>21677</v>
      </c>
      <c r="AV65" s="10"/>
      <c r="AX65" s="1" t="s">
        <v>205</v>
      </c>
      <c r="AY65" s="1" t="s">
        <v>225</v>
      </c>
      <c r="AZ65" s="1">
        <v>0.2</v>
      </c>
      <c r="BN65" s="2"/>
      <c r="BS65" s="1"/>
      <c r="ET65" s="12"/>
      <c r="FR65" s="12"/>
      <c r="FS65" s="12"/>
      <c r="GH65" s="12"/>
      <c r="HF65" s="10"/>
      <c r="HG65" s="13">
        <v>44928</v>
      </c>
    </row>
    <row r="66" spans="1:215">
      <c r="A66" t="str">
        <f t="shared" si="8"/>
        <v>HOSN9123290_121677</v>
      </c>
      <c r="B66" s="1">
        <v>65</v>
      </c>
      <c r="C66" s="1" t="s">
        <v>200</v>
      </c>
      <c r="E66" s="1" t="s">
        <v>247</v>
      </c>
      <c r="F66" s="1" t="s">
        <v>222</v>
      </c>
      <c r="H66" t="s">
        <v>339</v>
      </c>
      <c r="I66" t="s">
        <v>340</v>
      </c>
      <c r="N66" s="1">
        <v>4</v>
      </c>
      <c r="R66"/>
      <c r="AF66" s="8"/>
      <c r="AG66" s="1" t="s">
        <v>278</v>
      </c>
      <c r="AH66" s="1">
        <v>21677</v>
      </c>
      <c r="AV66" s="10"/>
      <c r="AX66" s="1" t="s">
        <v>205</v>
      </c>
      <c r="AY66" s="1" t="s">
        <v>225</v>
      </c>
      <c r="AZ66" s="1">
        <v>2.28</v>
      </c>
      <c r="BN66" s="2"/>
      <c r="BS66" s="1"/>
      <c r="ET66" s="12"/>
      <c r="FR66" s="12"/>
      <c r="FS66" s="12"/>
      <c r="GH66" s="12"/>
      <c r="HF66" s="10"/>
      <c r="HG66" s="13">
        <v>44928</v>
      </c>
    </row>
    <row r="67" spans="1:215">
      <c r="A67" t="str">
        <f t="shared" ref="A67:A130" si="19">_xlfn.CONCAT(E67,H67,AH67)</f>
        <v>HOSKL12048029010</v>
      </c>
      <c r="B67" s="1">
        <v>66</v>
      </c>
      <c r="C67" s="1" t="s">
        <v>200</v>
      </c>
      <c r="D67" s="1">
        <v>0</v>
      </c>
      <c r="E67" s="1" t="s">
        <v>247</v>
      </c>
      <c r="F67" s="1" t="s">
        <v>202</v>
      </c>
      <c r="H67" s="1" t="s">
        <v>341</v>
      </c>
      <c r="I67" s="1" t="s">
        <v>342</v>
      </c>
      <c r="M67" s="1" t="s">
        <v>205</v>
      </c>
      <c r="N67" s="1">
        <v>1</v>
      </c>
      <c r="O67" s="1" t="s">
        <v>228</v>
      </c>
      <c r="Q67" s="1" t="s">
        <v>207</v>
      </c>
      <c r="R67" t="s">
        <v>208</v>
      </c>
      <c r="S67" s="1" t="s">
        <v>229</v>
      </c>
      <c r="T67" s="1" t="s">
        <v>210</v>
      </c>
      <c r="V67" s="1" t="b">
        <v>0</v>
      </c>
      <c r="AA67" s="1">
        <v>0.041</v>
      </c>
      <c r="AC67" s="1">
        <v>0.034</v>
      </c>
      <c r="AD67" s="1">
        <v>90</v>
      </c>
      <c r="AF67" s="8">
        <v>0.0063</v>
      </c>
      <c r="AG67" s="1" t="s">
        <v>285</v>
      </c>
      <c r="AH67" s="1">
        <v>29010</v>
      </c>
      <c r="AI67" s="1">
        <v>100</v>
      </c>
      <c r="AJ67" s="1">
        <v>199.6</v>
      </c>
      <c r="AL67" s="1">
        <f t="shared" si="11"/>
        <v>199.6</v>
      </c>
      <c r="AO67" s="1">
        <f t="shared" si="12"/>
        <v>199.6</v>
      </c>
      <c r="AP67" s="1">
        <v>20</v>
      </c>
      <c r="AV67" s="10">
        <f>((AO67*((100-GX67)/100)+GY67))*(AA67+AS67+AU67+AB67)-(AP67*(AA67+AS67-AC67+AB67)*AD67/100)</f>
        <v>8.0576</v>
      </c>
      <c r="AW67" s="1">
        <f>(AV67)*N67</f>
        <v>8.0576</v>
      </c>
      <c r="AZ67" s="1">
        <f>BA67+BE67</f>
        <v>2.5515</v>
      </c>
      <c r="BA67" s="1">
        <f>AZ68*N68</f>
        <v>2.52</v>
      </c>
      <c r="BB67" s="1" t="s">
        <v>221</v>
      </c>
      <c r="BC67" s="1">
        <f>BA67</f>
        <v>2.52</v>
      </c>
      <c r="BD67" s="1">
        <v>1.25</v>
      </c>
      <c r="BE67" s="1">
        <f>BA67*(BD67/100)</f>
        <v>0.0315</v>
      </c>
      <c r="BK67" s="1">
        <v>2</v>
      </c>
      <c r="BL67" s="1">
        <v>187.5</v>
      </c>
      <c r="BM67" s="1" t="s">
        <v>212</v>
      </c>
      <c r="BN67" s="2">
        <f t="shared" si="13"/>
        <v>1.39802631578947</v>
      </c>
      <c r="BO67" s="2">
        <v>150</v>
      </c>
      <c r="BP67" s="1">
        <f t="shared" si="14"/>
        <v>1.39802631578947</v>
      </c>
      <c r="BQ67" s="1">
        <f>BP67*N67</f>
        <v>1.39802631578947</v>
      </c>
      <c r="BS67" s="1"/>
      <c r="EQ67" s="1">
        <f t="shared" si="18"/>
        <v>0</v>
      </c>
      <c r="ER67" s="1">
        <f>EQ67*N67</f>
        <v>0</v>
      </c>
      <c r="ES67" s="1">
        <f>IF(ISERROR(SEARCH("FALSE",BV67)),BU67,0)+IF(ISERROR(SEARCH("FALSE",CA67)),BZ67,0)+IF(ISERROR(SEARCH("FALSE",CF67)),CE67,0)+IF(ISERROR(SEARCH("FALSE",CK67)),CJ67,0)+IF(ISERROR(SEARCH("FALSE",CP67)),CO67,0)+IF(ISERROR(SEARCH("FALSE",CU67)),CT67,0)+IF(ISERROR(SEARCH("FALSE",CZ67)),CY67,0)+IF(ISERROR(SEARCH("FALSE",DE67)),DD67,0)+IF(ISERROR(SEARCH("FALSE",DJ67)),DI67,0)+IF(ISERROR(SEARCH("FALSE",DO67)),DN67,0)+IF(ISERROR(SEARCH("FALSE",DT67)),DS67,0)+IF(ISERROR(SEARCH("FALSE",DY67)),DX67,0)+IF(ISERROR(SEARCH("FALSE",ED67)),EC67,0)+IF(ISERROR(SEARCH("FALSE",EI67)),EH67,0)+IF(ISERROR(SEARCH("FALSE",EN67)),EM67,0)*N67</f>
        <v>0</v>
      </c>
      <c r="ET67" s="12">
        <f>ES67+ER67+BP67</f>
        <v>1.39802631578947</v>
      </c>
      <c r="FP67" s="1" t="s">
        <v>213</v>
      </c>
      <c r="FQ67" s="1">
        <v>1.25</v>
      </c>
      <c r="FR67" s="12">
        <f t="shared" ref="FR67:FR125" si="20">AW67+ET67-ES67</f>
        <v>9.45562631578948</v>
      </c>
      <c r="FS67" s="12">
        <f t="shared" si="15"/>
        <v>0.118195328947368</v>
      </c>
      <c r="GE67" s="1" t="s">
        <v>214</v>
      </c>
      <c r="GF67" s="1" t="s">
        <v>213</v>
      </c>
      <c r="GG67" s="1">
        <v>11</v>
      </c>
      <c r="GH67" s="12">
        <f t="shared" si="16"/>
        <v>9.45562631578948</v>
      </c>
      <c r="GI67" s="1">
        <f t="shared" si="17"/>
        <v>1.04011889473684</v>
      </c>
      <c r="GJ67" s="1" t="s">
        <v>215</v>
      </c>
      <c r="GM67" s="1">
        <v>0.0279589934762349</v>
      </c>
      <c r="GO67" s="1">
        <v>0.080625</v>
      </c>
      <c r="GP67" s="1">
        <v>0.0231481481481481</v>
      </c>
      <c r="GQ67" s="1" t="s">
        <v>280</v>
      </c>
      <c r="GR67" s="1">
        <v>0.265941733009561</v>
      </c>
      <c r="HB67" s="1">
        <v>2</v>
      </c>
      <c r="HC67" s="1">
        <v>51</v>
      </c>
      <c r="HD67" s="1">
        <v>95</v>
      </c>
      <c r="HE67" s="1">
        <f>(3600/HC67)*HD67*HB67/100</f>
        <v>134.117647058824</v>
      </c>
      <c r="HF67" s="10">
        <f>AW67+AZ67+ET67+FD67+FG67+FK67+FS67-FY67+GD67+FT67+GI67+GM67+GN67+GO67+GP67+GR67+GS67-GU67</f>
        <v>13.5631144141076</v>
      </c>
      <c r="HG67" s="13">
        <v>44563</v>
      </c>
    </row>
    <row r="68" spans="1:215">
      <c r="A68" t="str">
        <f t="shared" si="19"/>
        <v>HOSKL120480_129010</v>
      </c>
      <c r="B68" s="1">
        <v>67</v>
      </c>
      <c r="C68" s="1" t="s">
        <v>200</v>
      </c>
      <c r="E68" s="1" t="s">
        <v>247</v>
      </c>
      <c r="F68" s="1" t="s">
        <v>222</v>
      </c>
      <c r="H68" s="1" t="s">
        <v>343</v>
      </c>
      <c r="I68" s="1" t="s">
        <v>343</v>
      </c>
      <c r="N68" s="1">
        <v>1</v>
      </c>
      <c r="R68"/>
      <c r="AF68" s="8"/>
      <c r="AG68" s="1" t="s">
        <v>285</v>
      </c>
      <c r="AH68" s="1">
        <v>29010</v>
      </c>
      <c r="AV68" s="10"/>
      <c r="AX68" s="1" t="s">
        <v>205</v>
      </c>
      <c r="AY68" s="1" t="s">
        <v>225</v>
      </c>
      <c r="AZ68" s="1">
        <v>2.52</v>
      </c>
      <c r="BN68" s="2"/>
      <c r="BS68" s="1"/>
      <c r="ET68" s="12"/>
      <c r="FR68" s="12"/>
      <c r="FS68" s="12"/>
      <c r="GH68" s="12"/>
      <c r="HF68" s="10"/>
      <c r="HG68" s="13">
        <v>44563</v>
      </c>
    </row>
    <row r="69" spans="1:215">
      <c r="A69" t="str">
        <f t="shared" si="19"/>
        <v>HOSKL18022029010</v>
      </c>
      <c r="B69" s="1">
        <v>68</v>
      </c>
      <c r="C69" s="1" t="s">
        <v>200</v>
      </c>
      <c r="D69" s="1">
        <v>0</v>
      </c>
      <c r="E69" s="1" t="s">
        <v>247</v>
      </c>
      <c r="F69" s="1" t="s">
        <v>202</v>
      </c>
      <c r="H69" s="1" t="s">
        <v>344</v>
      </c>
      <c r="I69" s="1" t="s">
        <v>345</v>
      </c>
      <c r="M69" s="1" t="s">
        <v>205</v>
      </c>
      <c r="N69" s="1">
        <v>1</v>
      </c>
      <c r="O69" s="1" t="s">
        <v>265</v>
      </c>
      <c r="Q69" s="1" t="s">
        <v>219</v>
      </c>
      <c r="R69" t="s">
        <v>208</v>
      </c>
      <c r="S69" s="1" t="s">
        <v>266</v>
      </c>
      <c r="T69" s="1" t="s">
        <v>210</v>
      </c>
      <c r="V69" s="1" t="b">
        <v>0</v>
      </c>
      <c r="AA69" s="1">
        <v>0.081</v>
      </c>
      <c r="AC69" s="1">
        <v>0.079</v>
      </c>
      <c r="AD69" s="1">
        <v>0</v>
      </c>
      <c r="AF69" s="8">
        <v>0</v>
      </c>
      <c r="AG69" s="1" t="s">
        <v>285</v>
      </c>
      <c r="AH69" s="1">
        <v>29010</v>
      </c>
      <c r="AI69" s="1">
        <v>100</v>
      </c>
      <c r="AJ69" s="1">
        <v>127.56</v>
      </c>
      <c r="AL69" s="1">
        <f t="shared" si="11"/>
        <v>127.56</v>
      </c>
      <c r="AO69" s="1">
        <f t="shared" si="12"/>
        <v>127.56</v>
      </c>
      <c r="AP69" s="1">
        <v>122.56</v>
      </c>
      <c r="AV69" s="10">
        <f>((AO69*((100-GX69)/100)+GY69))*(AA69+AS69+AU69+AB69)-(AP69*(AA69+AS69-AC69+AB69)*AD69/100)</f>
        <v>10.33236</v>
      </c>
      <c r="AW69" s="1">
        <f>(AV69)*N69</f>
        <v>10.33236</v>
      </c>
      <c r="AZ69" s="1">
        <f>BA69+BE69</f>
        <v>0.26325</v>
      </c>
      <c r="BA69" s="1">
        <f>AZ70*N70</f>
        <v>0.26</v>
      </c>
      <c r="BB69" s="1" t="s">
        <v>221</v>
      </c>
      <c r="BC69" s="1">
        <f>BA69</f>
        <v>0.26</v>
      </c>
      <c r="BD69" s="1">
        <v>1.25</v>
      </c>
      <c r="BE69" s="1">
        <f>BA69*(BD69/100)</f>
        <v>0.00325</v>
      </c>
      <c r="BK69" s="1">
        <v>1</v>
      </c>
      <c r="BL69" s="1">
        <v>187.5</v>
      </c>
      <c r="BM69" s="1" t="s">
        <v>212</v>
      </c>
      <c r="BN69" s="2">
        <f t="shared" si="13"/>
        <v>3.01535087719298</v>
      </c>
      <c r="BP69" s="1">
        <f t="shared" si="14"/>
        <v>3.01535087719298</v>
      </c>
      <c r="BQ69" s="1">
        <f>BP69*N69</f>
        <v>3.01535087719298</v>
      </c>
      <c r="BS69" s="1"/>
      <c r="EQ69" s="1">
        <f t="shared" si="18"/>
        <v>0</v>
      </c>
      <c r="ER69" s="1">
        <f>EQ69*N69</f>
        <v>0</v>
      </c>
      <c r="ES69" s="1">
        <f>IF(ISERROR(SEARCH("FALSE",BV69)),BU69,0)+IF(ISERROR(SEARCH("FALSE",CA69)),BZ69,0)+IF(ISERROR(SEARCH("FALSE",CF69)),CE69,0)+IF(ISERROR(SEARCH("FALSE",CK69)),CJ69,0)+IF(ISERROR(SEARCH("FALSE",CP69)),CO69,0)+IF(ISERROR(SEARCH("FALSE",CU69)),CT69,0)+IF(ISERROR(SEARCH("FALSE",CZ69)),CY69,0)+IF(ISERROR(SEARCH("FALSE",DE69)),DD69,0)+IF(ISERROR(SEARCH("FALSE",DJ69)),DI69,0)+IF(ISERROR(SEARCH("FALSE",DO69)),DN69,0)+IF(ISERROR(SEARCH("FALSE",DT69)),DS69,0)+IF(ISERROR(SEARCH("FALSE",DY69)),DX69,0)+IF(ISERROR(SEARCH("FALSE",ED69)),EC69,0)+IF(ISERROR(SEARCH("FALSE",EI69)),EH69,0)+IF(ISERROR(SEARCH("FALSE",EN69)),EM69,0)*N69</f>
        <v>0</v>
      </c>
      <c r="ET69" s="12">
        <f>ES69+ER69+BP69</f>
        <v>3.01535087719298</v>
      </c>
      <c r="FP69" s="1" t="s">
        <v>213</v>
      </c>
      <c r="FQ69" s="1">
        <v>1.25</v>
      </c>
      <c r="FR69" s="12">
        <f t="shared" si="20"/>
        <v>13.347710877193</v>
      </c>
      <c r="FS69" s="12">
        <f t="shared" si="15"/>
        <v>0.166846385964912</v>
      </c>
      <c r="GE69" s="1" t="s">
        <v>214</v>
      </c>
      <c r="GF69" s="1" t="s">
        <v>213</v>
      </c>
      <c r="GG69" s="1">
        <v>11</v>
      </c>
      <c r="GH69" s="12">
        <f t="shared" si="16"/>
        <v>13.347710877193</v>
      </c>
      <c r="GI69" s="1">
        <f t="shared" si="17"/>
        <v>1.46824819649123</v>
      </c>
      <c r="GJ69" s="1" t="s">
        <v>215</v>
      </c>
      <c r="GM69" s="1">
        <v>0.0603621730382294</v>
      </c>
      <c r="GO69" s="1">
        <v>0.385729166666667</v>
      </c>
      <c r="GP69" s="1">
        <v>0.0964506172839506</v>
      </c>
      <c r="GQ69" s="1" t="s">
        <v>280</v>
      </c>
      <c r="GR69" s="1">
        <v>0.315768860375189</v>
      </c>
      <c r="HB69" s="1">
        <v>1</v>
      </c>
      <c r="HC69" s="1">
        <v>55</v>
      </c>
      <c r="HD69" s="1">
        <v>95</v>
      </c>
      <c r="HE69" s="1">
        <f>(3600/HC69)*HD69*HB69/100</f>
        <v>62.1818181818182</v>
      </c>
      <c r="HF69" s="10">
        <f>AW69+AZ69+ET69+FD69+FG69+FK69+FS69-FY69+GD69+FT69+GI69+GM69+GN69+GO69+GP69+GR69+GS69-GU69</f>
        <v>16.1043662770132</v>
      </c>
      <c r="HG69" s="13">
        <v>45384</v>
      </c>
    </row>
    <row r="70" spans="1:215">
      <c r="A70" t="str">
        <f t="shared" si="19"/>
        <v>HOSKL180220_129010</v>
      </c>
      <c r="B70" s="1">
        <v>69</v>
      </c>
      <c r="C70" s="1" t="s">
        <v>200</v>
      </c>
      <c r="E70" s="1" t="s">
        <v>247</v>
      </c>
      <c r="F70" s="1" t="s">
        <v>222</v>
      </c>
      <c r="H70" s="1" t="s">
        <v>346</v>
      </c>
      <c r="I70" s="1" t="s">
        <v>346</v>
      </c>
      <c r="N70" s="1">
        <v>1</v>
      </c>
      <c r="R70"/>
      <c r="AF70" s="8"/>
      <c r="AG70" s="1" t="s">
        <v>285</v>
      </c>
      <c r="AH70" s="1">
        <v>29010</v>
      </c>
      <c r="AV70" s="10"/>
      <c r="AX70" s="1" t="s">
        <v>205</v>
      </c>
      <c r="AY70" s="1" t="s">
        <v>225</v>
      </c>
      <c r="AZ70" s="1">
        <v>0.26</v>
      </c>
      <c r="BN70" s="2"/>
      <c r="BS70" s="1"/>
      <c r="ET70" s="12"/>
      <c r="FR70" s="12"/>
      <c r="FS70" s="12"/>
      <c r="GH70" s="12"/>
      <c r="HF70" s="10"/>
      <c r="HG70" s="13">
        <v>45384</v>
      </c>
    </row>
    <row r="71" spans="1:215">
      <c r="A71" t="str">
        <f t="shared" si="19"/>
        <v>HOSKL18022021677</v>
      </c>
      <c r="B71" s="1">
        <v>70</v>
      </c>
      <c r="C71" s="1" t="s">
        <v>200</v>
      </c>
      <c r="D71" s="1">
        <v>0</v>
      </c>
      <c r="E71" s="1" t="s">
        <v>247</v>
      </c>
      <c r="F71" s="1" t="s">
        <v>202</v>
      </c>
      <c r="H71" s="1" t="s">
        <v>344</v>
      </c>
      <c r="I71" s="1" t="s">
        <v>345</v>
      </c>
      <c r="M71" s="1" t="s">
        <v>205</v>
      </c>
      <c r="N71" s="1">
        <v>1</v>
      </c>
      <c r="O71" s="1" t="s">
        <v>347</v>
      </c>
      <c r="Q71" s="1" t="s">
        <v>219</v>
      </c>
      <c r="R71" t="s">
        <v>208</v>
      </c>
      <c r="S71" s="1" t="s">
        <v>348</v>
      </c>
      <c r="T71" s="1" t="s">
        <v>210</v>
      </c>
      <c r="V71" s="1" t="b">
        <v>0</v>
      </c>
      <c r="AA71" s="1">
        <v>0.082</v>
      </c>
      <c r="AC71" s="1">
        <v>0.08</v>
      </c>
      <c r="AD71" s="1">
        <v>100</v>
      </c>
      <c r="AF71" s="8">
        <v>0.002</v>
      </c>
      <c r="AG71" s="1" t="s">
        <v>278</v>
      </c>
      <c r="AH71" s="1">
        <v>21677</v>
      </c>
      <c r="AI71" s="1">
        <v>100</v>
      </c>
      <c r="AJ71" s="1">
        <v>134.28</v>
      </c>
      <c r="AL71" s="1">
        <f>AK71+AJ71</f>
        <v>134.28</v>
      </c>
      <c r="AO71" s="1">
        <f>AL71+AM71</f>
        <v>134.28</v>
      </c>
      <c r="AP71" s="1">
        <v>20</v>
      </c>
      <c r="AV71" s="10">
        <f>((AO71*((100-GX71)/100)+GY71))*(AA71+AS71+AU71+AB71)-(AP71*(AA71+AS71-AC71+AB71)*AD71/100)</f>
        <v>10.97096</v>
      </c>
      <c r="AW71" s="1">
        <f>(AV71)*N71</f>
        <v>10.97096</v>
      </c>
      <c r="AZ71" s="1">
        <f>BA71+BE71</f>
        <v>0.2025</v>
      </c>
      <c r="BA71" s="1">
        <f>AZ72*N72</f>
        <v>0.2</v>
      </c>
      <c r="BB71" s="1" t="s">
        <v>221</v>
      </c>
      <c r="BC71" s="1">
        <f>BA71</f>
        <v>0.2</v>
      </c>
      <c r="BD71" s="1">
        <v>1.25</v>
      </c>
      <c r="BE71" s="1">
        <f>BA71*(BD71/100)</f>
        <v>0.0025</v>
      </c>
      <c r="BK71" s="1">
        <v>1</v>
      </c>
      <c r="BL71" s="1">
        <v>187.5</v>
      </c>
      <c r="BM71" s="1" t="s">
        <v>212</v>
      </c>
      <c r="BN71" s="2">
        <f>BL71/HE71</f>
        <v>3.01535087719298</v>
      </c>
      <c r="BO71" s="2">
        <v>150</v>
      </c>
      <c r="BP71" s="1">
        <f>BN71+BI71</f>
        <v>3.01535087719298</v>
      </c>
      <c r="BQ71" s="1">
        <f>BP71*N71</f>
        <v>3.01535087719298</v>
      </c>
      <c r="BS71" s="1"/>
      <c r="EQ71" s="1">
        <f t="shared" si="18"/>
        <v>0</v>
      </c>
      <c r="ER71" s="1">
        <f>EQ71*N71</f>
        <v>0</v>
      </c>
      <c r="ES71" s="1">
        <f>IF(ISERROR(SEARCH("FALSE",BV71)),BU71,0)+IF(ISERROR(SEARCH("FALSE",CA71)),BZ71,0)+IF(ISERROR(SEARCH("FALSE",CF71)),CE71,0)+IF(ISERROR(SEARCH("FALSE",CK71)),CJ71,0)+IF(ISERROR(SEARCH("FALSE",CP71)),CO71,0)+IF(ISERROR(SEARCH("FALSE",CU71)),CT71,0)+IF(ISERROR(SEARCH("FALSE",CZ71)),CY71,0)+IF(ISERROR(SEARCH("FALSE",DE71)),DD71,0)+IF(ISERROR(SEARCH("FALSE",DJ71)),DI71,0)+IF(ISERROR(SEARCH("FALSE",DO71)),DN71,0)+IF(ISERROR(SEARCH("FALSE",DT71)),DS71,0)+IF(ISERROR(SEARCH("FALSE",DY71)),DX71,0)+IF(ISERROR(SEARCH("FALSE",ED71)),EC71,0)+IF(ISERROR(SEARCH("FALSE",EI71)),EH71,0)+IF(ISERROR(SEARCH("FALSE",EN71)),EM71,0)*N71</f>
        <v>0</v>
      </c>
      <c r="ET71" s="12">
        <f>ES71+ER71+BP71</f>
        <v>3.01535087719298</v>
      </c>
      <c r="FP71" s="1" t="s">
        <v>213</v>
      </c>
      <c r="FQ71" s="1">
        <v>1.25</v>
      </c>
      <c r="FR71" s="12">
        <f t="shared" si="20"/>
        <v>13.986310877193</v>
      </c>
      <c r="FS71" s="12">
        <f>FR71*FQ71/100</f>
        <v>0.174828885964912</v>
      </c>
      <c r="GE71" s="1" t="s">
        <v>214</v>
      </c>
      <c r="GF71" s="1" t="s">
        <v>213</v>
      </c>
      <c r="GG71" s="1">
        <v>11</v>
      </c>
      <c r="GH71" s="12">
        <f>AW71+ET71-ES71+FD71+FG71</f>
        <v>13.986310877193</v>
      </c>
      <c r="GI71" s="1">
        <f>GH71*(GG71/100)</f>
        <v>1.53849419649123</v>
      </c>
      <c r="GJ71" s="1" t="s">
        <v>215</v>
      </c>
      <c r="GM71" s="1">
        <v>0.0603621730382294</v>
      </c>
      <c r="GO71" s="1">
        <v>0.154761904761905</v>
      </c>
      <c r="GP71" s="1">
        <v>0.277777777777778</v>
      </c>
      <c r="HB71" s="1">
        <v>1</v>
      </c>
      <c r="HC71" s="1">
        <v>55</v>
      </c>
      <c r="HD71" s="1">
        <v>95</v>
      </c>
      <c r="HE71" s="1">
        <f>(3600/HC71)*HD71*HB71/100</f>
        <v>62.1818181818182</v>
      </c>
      <c r="HF71" s="10">
        <f>AW71+AZ71+ET71+FD71+FG71+FK71+FS71-FY71+GD71+FT71+GI71+GM71+GN71+GO71+GP71+GR71+GS71-GU71</f>
        <v>16.395035815227</v>
      </c>
      <c r="HG71" s="13">
        <v>44563</v>
      </c>
    </row>
    <row r="72" spans="1:215">
      <c r="A72" t="str">
        <f t="shared" si="19"/>
        <v>HOSKL180220_121677</v>
      </c>
      <c r="B72" s="1">
        <v>71</v>
      </c>
      <c r="C72" s="1" t="s">
        <v>200</v>
      </c>
      <c r="E72" s="1" t="s">
        <v>247</v>
      </c>
      <c r="F72" s="1" t="s">
        <v>222</v>
      </c>
      <c r="H72" s="1" t="s">
        <v>346</v>
      </c>
      <c r="I72" s="1" t="s">
        <v>346</v>
      </c>
      <c r="N72" s="1">
        <v>1</v>
      </c>
      <c r="R72"/>
      <c r="AF72" s="8"/>
      <c r="AG72" s="1" t="s">
        <v>278</v>
      </c>
      <c r="AH72" s="1">
        <v>21677</v>
      </c>
      <c r="AV72" s="10"/>
      <c r="AX72" s="1" t="s">
        <v>205</v>
      </c>
      <c r="AY72" s="1" t="s">
        <v>225</v>
      </c>
      <c r="AZ72" s="1">
        <v>0.2</v>
      </c>
      <c r="BN72" s="2"/>
      <c r="BS72" s="1"/>
      <c r="ET72" s="12"/>
      <c r="FR72" s="12"/>
      <c r="FS72" s="12"/>
      <c r="GH72" s="12"/>
      <c r="HF72" s="10"/>
      <c r="HG72" s="13">
        <v>44563</v>
      </c>
    </row>
    <row r="73" spans="1:215">
      <c r="A73" t="str">
        <f t="shared" si="19"/>
        <v>HOSKL22052921480</v>
      </c>
      <c r="B73" s="1">
        <v>72</v>
      </c>
      <c r="C73" s="1" t="s">
        <v>200</v>
      </c>
      <c r="D73" s="1">
        <v>0</v>
      </c>
      <c r="E73" s="1" t="s">
        <v>247</v>
      </c>
      <c r="F73" s="1" t="s">
        <v>202</v>
      </c>
      <c r="H73" s="1" t="s">
        <v>349</v>
      </c>
      <c r="I73" s="1" t="s">
        <v>350</v>
      </c>
      <c r="M73" s="1" t="s">
        <v>205</v>
      </c>
      <c r="N73" s="1">
        <v>1</v>
      </c>
      <c r="O73" s="1" t="s">
        <v>270</v>
      </c>
      <c r="Q73" s="1" t="s">
        <v>271</v>
      </c>
      <c r="R73" t="s">
        <v>208</v>
      </c>
      <c r="S73" s="1" t="s">
        <v>272</v>
      </c>
      <c r="T73" s="1" t="s">
        <v>210</v>
      </c>
      <c r="V73" s="1" t="b">
        <v>0</v>
      </c>
      <c r="AA73" s="1">
        <v>0.269</v>
      </c>
      <c r="AC73" s="1">
        <v>0.259</v>
      </c>
      <c r="AD73" s="1">
        <v>100</v>
      </c>
      <c r="AF73" s="8">
        <v>0.01</v>
      </c>
      <c r="AG73" s="1" t="s">
        <v>211</v>
      </c>
      <c r="AH73" s="1">
        <v>21480</v>
      </c>
      <c r="AI73" s="1">
        <v>100</v>
      </c>
      <c r="AJ73" s="1">
        <v>196.21</v>
      </c>
      <c r="AL73" s="1">
        <f>AK73+AJ73</f>
        <v>196.21</v>
      </c>
      <c r="AO73" s="1">
        <f>AL73+AM73</f>
        <v>196.21</v>
      </c>
      <c r="AP73" s="1">
        <v>20</v>
      </c>
      <c r="AV73" s="10">
        <f>((AO73*((100-GX73)/100)+GY73))*(AA73+AS73+AU73+AB73)-(AP73*(AA73+AS73-AC73+AB73)*AD73/100)</f>
        <v>52.58049</v>
      </c>
      <c r="AW73" s="1">
        <f>(AV73)*N73</f>
        <v>52.58049</v>
      </c>
      <c r="BK73" s="1">
        <v>2</v>
      </c>
      <c r="BL73" s="1">
        <v>812.5</v>
      </c>
      <c r="BM73" s="1" t="s">
        <v>212</v>
      </c>
      <c r="BN73" s="2">
        <f>BL73/HE73</f>
        <v>8.79020467836257</v>
      </c>
      <c r="BO73" s="2">
        <v>650</v>
      </c>
      <c r="BP73" s="1">
        <f>BN73+BI73</f>
        <v>8.79020467836257</v>
      </c>
      <c r="BQ73" s="1">
        <f>BP73*N73</f>
        <v>8.79020467836257</v>
      </c>
      <c r="BS73" s="1"/>
      <c r="EQ73" s="1">
        <f t="shared" si="18"/>
        <v>0</v>
      </c>
      <c r="ER73" s="1">
        <f>EQ73*N73</f>
        <v>0</v>
      </c>
      <c r="ES73" s="1">
        <f>IF(ISERROR(SEARCH("FALSE",BV73)),BU73,0)+IF(ISERROR(SEARCH("FALSE",CA73)),BZ73,0)+IF(ISERROR(SEARCH("FALSE",CF73)),CE73,0)+IF(ISERROR(SEARCH("FALSE",CK73)),CJ73,0)+IF(ISERROR(SEARCH("FALSE",CP73)),CO73,0)+IF(ISERROR(SEARCH("FALSE",CU73)),CT73,0)+IF(ISERROR(SEARCH("FALSE",CZ73)),CY73,0)+IF(ISERROR(SEARCH("FALSE",DE73)),DD73,0)+IF(ISERROR(SEARCH("FALSE",DJ73)),DI73,0)+IF(ISERROR(SEARCH("FALSE",DO73)),DN73,0)+IF(ISERROR(SEARCH("FALSE",DT73)),DS73,0)+IF(ISERROR(SEARCH("FALSE",DY73)),DX73,0)+IF(ISERROR(SEARCH("FALSE",ED73)),EC73,0)+IF(ISERROR(SEARCH("FALSE",EI73)),EH73,0)+IF(ISERROR(SEARCH("FALSE",EN73)),EM73,0)*N73</f>
        <v>0</v>
      </c>
      <c r="ET73" s="12">
        <f>ES73+ER73+BP73</f>
        <v>8.79020467836257</v>
      </c>
      <c r="FP73" s="1" t="s">
        <v>213</v>
      </c>
      <c r="FQ73" s="1">
        <v>1.25</v>
      </c>
      <c r="FR73" s="12">
        <f t="shared" si="20"/>
        <v>61.3706946783626</v>
      </c>
      <c r="FS73" s="12">
        <f>FR73*FQ73/100</f>
        <v>0.767133683479532</v>
      </c>
      <c r="GE73" s="1" t="s">
        <v>252</v>
      </c>
      <c r="GF73" s="1" t="s">
        <v>213</v>
      </c>
      <c r="GG73" s="1">
        <v>11</v>
      </c>
      <c r="GH73" s="12">
        <f>AW73+ET73-ES73+FD73+FG73</f>
        <v>61.3706946783626</v>
      </c>
      <c r="GI73" s="1">
        <f>GH73*(GG73/100)</f>
        <v>6.75077641461988</v>
      </c>
      <c r="GJ73" s="1" t="s">
        <v>215</v>
      </c>
      <c r="GM73" s="1">
        <v>0.175913396481732</v>
      </c>
      <c r="GO73" s="1">
        <v>2.28645833333333</v>
      </c>
      <c r="GP73" s="1">
        <v>0.822368421052632</v>
      </c>
      <c r="GQ73" s="1" t="s">
        <v>280</v>
      </c>
      <c r="GR73" s="1">
        <v>0.429999999999993</v>
      </c>
      <c r="HB73" s="1">
        <v>2</v>
      </c>
      <c r="HC73" s="1">
        <v>74</v>
      </c>
      <c r="HD73" s="1">
        <v>95</v>
      </c>
      <c r="HE73" s="1">
        <f>(3600/HC73)*HD73*HB73/100</f>
        <v>92.4324324324324</v>
      </c>
      <c r="HF73" s="10">
        <f>AW73+AZ73+ET73+FD73+FG73+FK73+FS73-FY73+GD73+FT73+GI73+GM73+GN73+GO73+GP73+GR73+GS73-GU73</f>
        <v>72.6033449273297</v>
      </c>
      <c r="HG73" s="13">
        <v>44563</v>
      </c>
    </row>
    <row r="74" spans="1:215">
      <c r="A74" t="str">
        <f t="shared" si="19"/>
        <v>HOSKL22052929010</v>
      </c>
      <c r="B74" s="1">
        <v>73</v>
      </c>
      <c r="C74" s="1" t="s">
        <v>200</v>
      </c>
      <c r="D74" s="1">
        <v>0</v>
      </c>
      <c r="E74" s="1" t="s">
        <v>247</v>
      </c>
      <c r="F74" s="1" t="s">
        <v>202</v>
      </c>
      <c r="H74" s="1" t="s">
        <v>349</v>
      </c>
      <c r="I74" s="1" t="s">
        <v>350</v>
      </c>
      <c r="M74" s="1" t="s">
        <v>205</v>
      </c>
      <c r="N74" s="1">
        <v>1</v>
      </c>
      <c r="O74" s="1" t="s">
        <v>270</v>
      </c>
      <c r="Q74" s="1" t="s">
        <v>271</v>
      </c>
      <c r="R74" t="s">
        <v>208</v>
      </c>
      <c r="S74" s="1" t="s">
        <v>272</v>
      </c>
      <c r="T74" s="1" t="s">
        <v>210</v>
      </c>
      <c r="V74" s="1" t="b">
        <v>0</v>
      </c>
      <c r="AA74" s="1">
        <v>0.256</v>
      </c>
      <c r="AC74" s="1">
        <v>0.242</v>
      </c>
      <c r="AD74" s="1">
        <v>100</v>
      </c>
      <c r="AF74" s="8">
        <v>0.014</v>
      </c>
      <c r="AG74" s="1" t="s">
        <v>285</v>
      </c>
      <c r="AH74" s="1">
        <v>29010</v>
      </c>
      <c r="AI74" s="1">
        <v>100</v>
      </c>
      <c r="AJ74" s="1">
        <v>196.14</v>
      </c>
      <c r="AL74" s="1">
        <f>AK74+AJ74</f>
        <v>196.14</v>
      </c>
      <c r="AO74" s="1">
        <f>AL74+AM74</f>
        <v>196.14</v>
      </c>
      <c r="AP74" s="1">
        <v>20</v>
      </c>
      <c r="AV74" s="10">
        <f>((AO74*((100-GX74)/100)+GY74))*(AA74+AS74+AU74+AB74)-(AP74*(AA74+AS74-AC74+AB74)*AD74/100)</f>
        <v>49.93184</v>
      </c>
      <c r="AW74" s="1">
        <f>(AV74)*N74</f>
        <v>49.93184</v>
      </c>
      <c r="AZ74" s="1">
        <f>BA74+BE74</f>
        <v>0.212625</v>
      </c>
      <c r="BA74" s="1">
        <f>AZ75*N75</f>
        <v>0.21</v>
      </c>
      <c r="BB74" s="1" t="s">
        <v>221</v>
      </c>
      <c r="BC74" s="1">
        <f>BA74</f>
        <v>0.21</v>
      </c>
      <c r="BD74" s="1">
        <v>1.25</v>
      </c>
      <c r="BE74" s="1">
        <f>BA74*(BD74/100)</f>
        <v>0.002625</v>
      </c>
      <c r="BK74" s="1">
        <v>2</v>
      </c>
      <c r="BL74" s="1">
        <v>715</v>
      </c>
      <c r="BM74" s="1" t="s">
        <v>212</v>
      </c>
      <c r="BN74" s="2">
        <f>BL74/HE74</f>
        <v>7.3172514619883</v>
      </c>
      <c r="BO74" s="2">
        <v>650</v>
      </c>
      <c r="BP74" s="1">
        <f>BN74+BI74</f>
        <v>7.3172514619883</v>
      </c>
      <c r="BQ74" s="1">
        <f>BP74*N74</f>
        <v>7.3172514619883</v>
      </c>
      <c r="BS74" s="1"/>
      <c r="EQ74" s="1">
        <f t="shared" si="18"/>
        <v>0</v>
      </c>
      <c r="ER74" s="1">
        <f>EQ74*N74</f>
        <v>0</v>
      </c>
      <c r="ES74" s="1">
        <f>IF(ISERROR(SEARCH("FALSE",BV74)),BU74,0)+IF(ISERROR(SEARCH("FALSE",CA74)),BZ74,0)+IF(ISERROR(SEARCH("FALSE",CF74)),CE74,0)+IF(ISERROR(SEARCH("FALSE",CK74)),CJ74,0)+IF(ISERROR(SEARCH("FALSE",CP74)),CO74,0)+IF(ISERROR(SEARCH("FALSE",CU74)),CT74,0)+IF(ISERROR(SEARCH("FALSE",CZ74)),CY74,0)+IF(ISERROR(SEARCH("FALSE",DE74)),DD74,0)+IF(ISERROR(SEARCH("FALSE",DJ74)),DI74,0)+IF(ISERROR(SEARCH("FALSE",DO74)),DN74,0)+IF(ISERROR(SEARCH("FALSE",DT74)),DS74,0)+IF(ISERROR(SEARCH("FALSE",DY74)),DX74,0)+IF(ISERROR(SEARCH("FALSE",ED74)),EC74,0)+IF(ISERROR(SEARCH("FALSE",EI74)),EH74,0)+IF(ISERROR(SEARCH("FALSE",EN74)),EM74,0)*N74</f>
        <v>0</v>
      </c>
      <c r="ET74" s="12">
        <f>ES74+ER74+BP74</f>
        <v>7.3172514619883</v>
      </c>
      <c r="FP74" s="1" t="s">
        <v>213</v>
      </c>
      <c r="FQ74" s="1">
        <v>1.25</v>
      </c>
      <c r="FR74" s="12">
        <f t="shared" si="20"/>
        <v>57.2490914619883</v>
      </c>
      <c r="FS74" s="12">
        <f>FR74*FQ74/100</f>
        <v>0.715613643274854</v>
      </c>
      <c r="GE74" s="1" t="s">
        <v>214</v>
      </c>
      <c r="GF74" s="1" t="s">
        <v>213</v>
      </c>
      <c r="GG74" s="1">
        <v>11</v>
      </c>
      <c r="GH74" s="12">
        <f>AW74+ET74-ES74+FD74+FG74</f>
        <v>57.2490914619883</v>
      </c>
      <c r="GI74" s="1">
        <f>GH74*(GG74/100)</f>
        <v>6.29740006081871</v>
      </c>
      <c r="GJ74" s="1" t="s">
        <v>215</v>
      </c>
      <c r="GM74" s="1">
        <v>0.146291560102302</v>
      </c>
      <c r="GN74" s="1">
        <v>0.22</v>
      </c>
      <c r="GO74" s="1">
        <v>0.944444444444444</v>
      </c>
      <c r="GP74" s="1">
        <v>0.694444444444444</v>
      </c>
      <c r="GQ74" s="1" t="s">
        <v>280</v>
      </c>
      <c r="GR74" s="1">
        <v>0.664742846597329</v>
      </c>
      <c r="HB74" s="1">
        <v>2</v>
      </c>
      <c r="HC74" s="1">
        <v>70</v>
      </c>
      <c r="HD74" s="1">
        <v>95</v>
      </c>
      <c r="HE74" s="1">
        <f>(3600/HC74)*HD74*HB74/100</f>
        <v>97.7142857142857</v>
      </c>
      <c r="HF74" s="10">
        <f>AW74+AZ74+ET74+FD74+FG74+FK74+FS74-FY74+GD74+FT74+GI74+GM74+GN74+GO74+GP74+GR74+GS74-GU74</f>
        <v>67.1446534616704</v>
      </c>
      <c r="HG74" s="13">
        <v>45384</v>
      </c>
    </row>
    <row r="75" spans="1:215">
      <c r="A75" t="str">
        <f t="shared" si="19"/>
        <v>HOSKL220529_129010</v>
      </c>
      <c r="B75" s="1">
        <v>74</v>
      </c>
      <c r="C75" s="1" t="s">
        <v>200</v>
      </c>
      <c r="E75" s="1" t="s">
        <v>247</v>
      </c>
      <c r="F75" s="1" t="s">
        <v>222</v>
      </c>
      <c r="H75" s="1" t="s">
        <v>351</v>
      </c>
      <c r="I75" s="1" t="s">
        <v>351</v>
      </c>
      <c r="N75" s="1">
        <v>1</v>
      </c>
      <c r="R75"/>
      <c r="AF75" s="8"/>
      <c r="AG75" s="1" t="s">
        <v>285</v>
      </c>
      <c r="AH75" s="1">
        <v>29010</v>
      </c>
      <c r="AV75" s="10"/>
      <c r="AX75" s="1" t="s">
        <v>205</v>
      </c>
      <c r="AY75" s="1" t="s">
        <v>225</v>
      </c>
      <c r="AZ75" s="1">
        <v>0.21</v>
      </c>
      <c r="BN75" s="2"/>
      <c r="BS75" s="1"/>
      <c r="ET75" s="12"/>
      <c r="FR75" s="12"/>
      <c r="FS75" s="12"/>
      <c r="GH75" s="12"/>
      <c r="HF75" s="10"/>
      <c r="HG75" s="13">
        <v>45384</v>
      </c>
    </row>
    <row r="76" spans="1:215">
      <c r="A76" t="str">
        <f t="shared" si="19"/>
        <v>HOSKL22055021677</v>
      </c>
      <c r="B76" s="1">
        <v>75</v>
      </c>
      <c r="C76" s="1" t="s">
        <v>200</v>
      </c>
      <c r="D76" s="1">
        <v>0</v>
      </c>
      <c r="E76" s="1" t="s">
        <v>247</v>
      </c>
      <c r="F76" s="1" t="s">
        <v>202</v>
      </c>
      <c r="H76" s="1" t="s">
        <v>263</v>
      </c>
      <c r="I76" s="1" t="s">
        <v>264</v>
      </c>
      <c r="M76" s="1" t="s">
        <v>205</v>
      </c>
      <c r="N76" s="1">
        <v>1</v>
      </c>
      <c r="O76" s="1" t="s">
        <v>265</v>
      </c>
      <c r="Q76" s="1" t="s">
        <v>219</v>
      </c>
      <c r="R76" t="s">
        <v>208</v>
      </c>
      <c r="S76" s="1" t="s">
        <v>266</v>
      </c>
      <c r="T76" s="1" t="s">
        <v>210</v>
      </c>
      <c r="V76" s="1" t="b">
        <v>0</v>
      </c>
      <c r="AA76" s="1">
        <v>0.6725</v>
      </c>
      <c r="AC76" s="1">
        <v>0.672</v>
      </c>
      <c r="AD76" s="1">
        <v>100</v>
      </c>
      <c r="AF76" s="8">
        <v>0.000499999999999945</v>
      </c>
      <c r="AG76" s="1" t="s">
        <v>278</v>
      </c>
      <c r="AH76" s="1">
        <v>21677</v>
      </c>
      <c r="AI76" s="1">
        <v>100</v>
      </c>
      <c r="AJ76" s="1">
        <v>127.56</v>
      </c>
      <c r="AL76" s="1">
        <f>AK76+AJ76</f>
        <v>127.56</v>
      </c>
      <c r="AO76" s="1">
        <f>AL76+AM76</f>
        <v>127.56</v>
      </c>
      <c r="AP76" s="1">
        <v>20</v>
      </c>
      <c r="AV76" s="10">
        <f>((AO76*((100-GX76)/100)+GY76))*(AA76+AS76+AU76+AB76)-(AP76*(AA76+AS76-AC76+AB76)*AD76/100)</f>
        <v>85.7741</v>
      </c>
      <c r="AW76" s="1">
        <f>(AV76)*N76</f>
        <v>85.7741</v>
      </c>
      <c r="BK76" s="1">
        <v>1</v>
      </c>
      <c r="BL76" s="1">
        <v>812.5</v>
      </c>
      <c r="BM76" s="1" t="s">
        <v>212</v>
      </c>
      <c r="BN76" s="2">
        <f>BL76/HE76</f>
        <v>17.1052631578947</v>
      </c>
      <c r="BO76" s="2">
        <v>650</v>
      </c>
      <c r="BP76" s="1">
        <f>BN76+BI76</f>
        <v>17.1052631578947</v>
      </c>
      <c r="BQ76" s="1">
        <f>BP76*N76</f>
        <v>17.1052631578947</v>
      </c>
      <c r="BS76" s="1"/>
      <c r="EQ76" s="1">
        <f t="shared" si="18"/>
        <v>0</v>
      </c>
      <c r="ER76" s="1">
        <f>EQ76*N76</f>
        <v>0</v>
      </c>
      <c r="ES76" s="1">
        <f>IF(ISERROR(SEARCH("FALSE",BV76)),BU76,0)+IF(ISERROR(SEARCH("FALSE",CA76)),BZ76,0)+IF(ISERROR(SEARCH("FALSE",CF76)),CE76,0)+IF(ISERROR(SEARCH("FALSE",CK76)),CJ76,0)+IF(ISERROR(SEARCH("FALSE",CP76)),CO76,0)+IF(ISERROR(SEARCH("FALSE",CU76)),CT76,0)+IF(ISERROR(SEARCH("FALSE",CZ76)),CY76,0)+IF(ISERROR(SEARCH("FALSE",DE76)),DD76,0)+IF(ISERROR(SEARCH("FALSE",DJ76)),DI76,0)+IF(ISERROR(SEARCH("FALSE",DO76)),DN76,0)+IF(ISERROR(SEARCH("FALSE",DT76)),DS76,0)+IF(ISERROR(SEARCH("FALSE",DY76)),DX76,0)+IF(ISERROR(SEARCH("FALSE",ED76)),EC76,0)+IF(ISERROR(SEARCH("FALSE",EI76)),EH76,0)+IF(ISERROR(SEARCH("FALSE",EN76)),EM76,0)*N76</f>
        <v>0</v>
      </c>
      <c r="ET76" s="12">
        <f>ES76+ER76+BP76</f>
        <v>17.1052631578947</v>
      </c>
      <c r="FP76" s="1" t="s">
        <v>213</v>
      </c>
      <c r="FQ76" s="1">
        <v>1.25</v>
      </c>
      <c r="FR76" s="12">
        <f t="shared" si="20"/>
        <v>102.879363157895</v>
      </c>
      <c r="FS76" s="12">
        <f>FR76*FQ76/100</f>
        <v>1.28599203947368</v>
      </c>
      <c r="GE76" s="1" t="s">
        <v>214</v>
      </c>
      <c r="GF76" s="1" t="s">
        <v>213</v>
      </c>
      <c r="GG76" s="1">
        <v>11</v>
      </c>
      <c r="GH76" s="12">
        <f>AW76+ET76-ES76+FD76+FG76</f>
        <v>102.879363157895</v>
      </c>
      <c r="GI76" s="1">
        <f>GH76*(GG76/100)</f>
        <v>11.3167299473684</v>
      </c>
      <c r="GJ76" s="1" t="s">
        <v>215</v>
      </c>
      <c r="GM76" s="1">
        <v>0.342105263157895</v>
      </c>
      <c r="GO76" s="1">
        <v>3.27380952380952</v>
      </c>
      <c r="GP76" s="1">
        <v>1.78571428571429</v>
      </c>
      <c r="HB76" s="1">
        <v>1</v>
      </c>
      <c r="HC76" s="1">
        <v>72</v>
      </c>
      <c r="HD76" s="1">
        <v>95</v>
      </c>
      <c r="HE76" s="1">
        <f>(3600/HC76)*HD76*HB76/100</f>
        <v>47.5</v>
      </c>
      <c r="HF76" s="10">
        <f>AW76+AZ76+ET76+FD76+FG76+FK76+FS76-FY76+GD76+FT76+GI76+GM76+GN76+GO76+GP76+GR76+GS76-GU76</f>
        <v>120.883714217419</v>
      </c>
      <c r="HG76" s="13">
        <v>45293</v>
      </c>
    </row>
    <row r="77" spans="1:215">
      <c r="A77" t="str">
        <f t="shared" si="19"/>
        <v>HOSKL22057921677</v>
      </c>
      <c r="B77" s="1">
        <v>76</v>
      </c>
      <c r="C77" s="1" t="s">
        <v>200</v>
      </c>
      <c r="D77" s="1">
        <v>0</v>
      </c>
      <c r="E77" s="1" t="s">
        <v>247</v>
      </c>
      <c r="F77" s="1" t="s">
        <v>202</v>
      </c>
      <c r="H77" s="1" t="s">
        <v>268</v>
      </c>
      <c r="I77" s="1" t="s">
        <v>269</v>
      </c>
      <c r="M77" s="1" t="s">
        <v>205</v>
      </c>
      <c r="N77" s="1">
        <v>1</v>
      </c>
      <c r="O77" s="1" t="s">
        <v>270</v>
      </c>
      <c r="Q77" s="1" t="s">
        <v>271</v>
      </c>
      <c r="R77" t="s">
        <v>208</v>
      </c>
      <c r="S77" s="1" t="s">
        <v>272</v>
      </c>
      <c r="T77" s="1" t="s">
        <v>210</v>
      </c>
      <c r="V77" s="1" t="b">
        <v>0</v>
      </c>
      <c r="AA77" s="1">
        <v>0.381</v>
      </c>
      <c r="AC77" s="1">
        <v>0.376</v>
      </c>
      <c r="AD77" s="1">
        <v>100</v>
      </c>
      <c r="AF77" s="8">
        <v>0.005</v>
      </c>
      <c r="AG77" s="1" t="s">
        <v>278</v>
      </c>
      <c r="AH77" s="1">
        <v>21677</v>
      </c>
      <c r="AI77" s="1">
        <v>100</v>
      </c>
      <c r="AJ77" s="1">
        <v>126.68</v>
      </c>
      <c r="AL77" s="1">
        <f>AK77+AJ77</f>
        <v>126.68</v>
      </c>
      <c r="AO77" s="1">
        <f>AL77+AM77</f>
        <v>126.68</v>
      </c>
      <c r="AP77" s="1">
        <v>20</v>
      </c>
      <c r="AV77" s="10">
        <f>((AO77*((100-GX77)/100)+GY77))*(AA77+AS77+AU77+AB77)-(AP77*(AA77+AS77-AC77+AB77)*AD77/100)</f>
        <v>48.16508</v>
      </c>
      <c r="AW77" s="1">
        <f>(AV77)*N77</f>
        <v>48.16508</v>
      </c>
      <c r="AZ77" s="1">
        <f>BA77+BE77</f>
        <v>4.05</v>
      </c>
      <c r="BA77" s="1">
        <f>AZ78*N78</f>
        <v>4</v>
      </c>
      <c r="BB77" s="1" t="s">
        <v>221</v>
      </c>
      <c r="BC77" s="1">
        <f>BA77</f>
        <v>4</v>
      </c>
      <c r="BD77" s="1">
        <v>1.25</v>
      </c>
      <c r="BE77" s="1">
        <f>BA77*(BD77/100)</f>
        <v>0.05</v>
      </c>
      <c r="BK77" s="1">
        <v>1</v>
      </c>
      <c r="BL77" s="1">
        <v>625</v>
      </c>
      <c r="BM77" s="1" t="s">
        <v>212</v>
      </c>
      <c r="BN77" s="2">
        <f>BL77/HE77</f>
        <v>14.6198830409357</v>
      </c>
      <c r="BO77" s="2">
        <v>500</v>
      </c>
      <c r="BP77" s="1">
        <f>BN77+BI77</f>
        <v>14.6198830409357</v>
      </c>
      <c r="BQ77" s="1">
        <f>BP77*N77</f>
        <v>14.6198830409357</v>
      </c>
      <c r="BS77" s="1"/>
      <c r="EQ77" s="1">
        <f t="shared" si="18"/>
        <v>0</v>
      </c>
      <c r="ER77" s="1">
        <f>EQ77*N77</f>
        <v>0</v>
      </c>
      <c r="ES77" s="1">
        <f>IF(ISERROR(SEARCH("FALSE",BV77)),BU77,0)+IF(ISERROR(SEARCH("FALSE",CA77)),BZ77,0)+IF(ISERROR(SEARCH("FALSE",CF77)),CE77,0)+IF(ISERROR(SEARCH("FALSE",CK77)),CJ77,0)+IF(ISERROR(SEARCH("FALSE",CP77)),CO77,0)+IF(ISERROR(SEARCH("FALSE",CU77)),CT77,0)+IF(ISERROR(SEARCH("FALSE",CZ77)),CY77,0)+IF(ISERROR(SEARCH("FALSE",DE77)),DD77,0)+IF(ISERROR(SEARCH("FALSE",DJ77)),DI77,0)+IF(ISERROR(SEARCH("FALSE",DO77)),DN77,0)+IF(ISERROR(SEARCH("FALSE",DT77)),DS77,0)+IF(ISERROR(SEARCH("FALSE",DY77)),DX77,0)+IF(ISERROR(SEARCH("FALSE",ED77)),EC77,0)+IF(ISERROR(SEARCH("FALSE",EI77)),EH77,0)+IF(ISERROR(SEARCH("FALSE",EN77)),EM77,0)*N77</f>
        <v>0</v>
      </c>
      <c r="ET77" s="12">
        <f>ES77+ER77+BP77</f>
        <v>14.6198830409357</v>
      </c>
      <c r="FP77" s="1" t="s">
        <v>213</v>
      </c>
      <c r="FQ77" s="1">
        <v>1.25</v>
      </c>
      <c r="FR77" s="12">
        <f t="shared" si="20"/>
        <v>62.7849630409357</v>
      </c>
      <c r="FS77" s="12">
        <f>FR77*FQ77/100</f>
        <v>0.784812038011696</v>
      </c>
      <c r="GE77" s="1" t="s">
        <v>214</v>
      </c>
      <c r="GF77" s="1" t="s">
        <v>213</v>
      </c>
      <c r="GG77" s="1">
        <v>11</v>
      </c>
      <c r="GH77" s="12">
        <f>AW77+ET77-ES77+FD77+FG77</f>
        <v>62.7849630409357</v>
      </c>
      <c r="GI77" s="1">
        <f>GH77*(GG77/100)</f>
        <v>6.90634593450292</v>
      </c>
      <c r="GJ77" s="1" t="s">
        <v>215</v>
      </c>
      <c r="GM77" s="1">
        <v>0.292397660818713</v>
      </c>
      <c r="GO77" s="1">
        <v>2.29166666666667</v>
      </c>
      <c r="GP77" s="1">
        <v>1.25</v>
      </c>
      <c r="HB77" s="1">
        <v>1</v>
      </c>
      <c r="HC77" s="1">
        <v>80</v>
      </c>
      <c r="HD77" s="1">
        <v>95</v>
      </c>
      <c r="HE77" s="1">
        <f>(3600/HC77)*HD77*HB77/100</f>
        <v>42.75</v>
      </c>
      <c r="HF77" s="10">
        <f>AW77+AZ77+ET77+FD77+FG77+FK77+FS77-FY77+GD77+FT77+GI77+GM77+GN77+GO77+GP77+GR77+GS77-GU77</f>
        <v>78.3601853409357</v>
      </c>
      <c r="HG77" s="13">
        <v>43923</v>
      </c>
    </row>
    <row r="78" spans="1:215">
      <c r="A78" t="str">
        <f t="shared" si="19"/>
        <v>HOSKL220579_121677</v>
      </c>
      <c r="B78" s="1">
        <v>77</v>
      </c>
      <c r="C78" s="1" t="s">
        <v>200</v>
      </c>
      <c r="E78" s="1" t="s">
        <v>247</v>
      </c>
      <c r="F78" s="1" t="s">
        <v>222</v>
      </c>
      <c r="H78" s="1" t="s">
        <v>273</v>
      </c>
      <c r="I78" s="1" t="s">
        <v>273</v>
      </c>
      <c r="N78" s="1">
        <v>2</v>
      </c>
      <c r="R78"/>
      <c r="AF78" s="8"/>
      <c r="AG78" s="1" t="s">
        <v>278</v>
      </c>
      <c r="AH78" s="1">
        <v>21677</v>
      </c>
      <c r="AV78" s="10"/>
      <c r="AX78" s="1" t="s">
        <v>205</v>
      </c>
      <c r="AY78" s="1" t="s">
        <v>225</v>
      </c>
      <c r="AZ78" s="1">
        <v>2</v>
      </c>
      <c r="BN78" s="2"/>
      <c r="BS78" s="1"/>
      <c r="ET78" s="12"/>
      <c r="FR78" s="12"/>
      <c r="FS78" s="12"/>
      <c r="GH78" s="12"/>
      <c r="HF78" s="10"/>
      <c r="HG78" s="13">
        <v>43923</v>
      </c>
    </row>
    <row r="79" spans="1:215">
      <c r="A79" t="str">
        <f t="shared" si="19"/>
        <v>HOSKL22058029010</v>
      </c>
      <c r="B79" s="1">
        <v>78</v>
      </c>
      <c r="C79" s="1" t="s">
        <v>200</v>
      </c>
      <c r="D79" s="1">
        <v>0</v>
      </c>
      <c r="E79" s="1" t="s">
        <v>247</v>
      </c>
      <c r="F79" s="1" t="s">
        <v>202</v>
      </c>
      <c r="H79" s="1" t="s">
        <v>352</v>
      </c>
      <c r="I79" s="1" t="s">
        <v>353</v>
      </c>
      <c r="M79" s="1" t="s">
        <v>205</v>
      </c>
      <c r="N79" s="1">
        <v>1</v>
      </c>
      <c r="O79" s="1" t="s">
        <v>265</v>
      </c>
      <c r="Q79" s="1" t="s">
        <v>219</v>
      </c>
      <c r="R79" t="s">
        <v>208</v>
      </c>
      <c r="S79" s="1" t="s">
        <v>266</v>
      </c>
      <c r="T79" s="1" t="s">
        <v>210</v>
      </c>
      <c r="V79" s="1" t="b">
        <v>0</v>
      </c>
      <c r="AA79" s="1">
        <v>0.485</v>
      </c>
      <c r="AC79" s="1">
        <v>0.475</v>
      </c>
      <c r="AD79" s="1">
        <v>90</v>
      </c>
      <c r="AF79" s="8">
        <v>0.00900000000000001</v>
      </c>
      <c r="AG79" s="1" t="s">
        <v>285</v>
      </c>
      <c r="AH79" s="1">
        <v>29010</v>
      </c>
      <c r="AI79" s="1">
        <v>100</v>
      </c>
      <c r="AJ79" s="1">
        <v>111.78</v>
      </c>
      <c r="AL79" s="1">
        <f>AK79+AJ79</f>
        <v>111.78</v>
      </c>
      <c r="AO79" s="1">
        <f>AL79+AM79</f>
        <v>111.78</v>
      </c>
      <c r="AP79" s="1">
        <v>106.78</v>
      </c>
      <c r="AV79" s="10">
        <f>((AO79*((100-GX79)/100)+GY79))*(AA79+AS79+AU79+AB79)-(AP79*(AA79+AS79-AC79+AB79)*AD79/100)</f>
        <v>53.25228</v>
      </c>
      <c r="AW79" s="1">
        <f>(AV79)*N79</f>
        <v>53.25228</v>
      </c>
      <c r="BK79" s="1">
        <v>1</v>
      </c>
      <c r="BL79" s="1">
        <v>632.5</v>
      </c>
      <c r="BM79" s="1" t="s">
        <v>212</v>
      </c>
      <c r="BN79" s="2">
        <f>BL79/HE79</f>
        <v>12.0211988304094</v>
      </c>
      <c r="BO79" s="2">
        <v>550</v>
      </c>
      <c r="BP79" s="1">
        <f>BN79+BI79</f>
        <v>12.0211988304094</v>
      </c>
      <c r="BQ79" s="1">
        <f>BP79*N79</f>
        <v>12.0211988304094</v>
      </c>
      <c r="BS79" s="1"/>
      <c r="EQ79" s="1">
        <f t="shared" si="18"/>
        <v>0</v>
      </c>
      <c r="ER79" s="1">
        <f>EQ79*N79</f>
        <v>0</v>
      </c>
      <c r="ES79" s="1">
        <f>IF(ISERROR(SEARCH("FALSE",BV79)),BU79,0)+IF(ISERROR(SEARCH("FALSE",CA79)),BZ79,0)+IF(ISERROR(SEARCH("FALSE",CF79)),CE79,0)+IF(ISERROR(SEARCH("FALSE",CK79)),CJ79,0)+IF(ISERROR(SEARCH("FALSE",CP79)),CO79,0)+IF(ISERROR(SEARCH("FALSE",CU79)),CT79,0)+IF(ISERROR(SEARCH("FALSE",CZ79)),CY79,0)+IF(ISERROR(SEARCH("FALSE",DE79)),DD79,0)+IF(ISERROR(SEARCH("FALSE",DJ79)),DI79,0)+IF(ISERROR(SEARCH("FALSE",DO79)),DN79,0)+IF(ISERROR(SEARCH("FALSE",DT79)),DS79,0)+IF(ISERROR(SEARCH("FALSE",DY79)),DX79,0)+IF(ISERROR(SEARCH("FALSE",ED79)),EC79,0)+IF(ISERROR(SEARCH("FALSE",EI79)),EH79,0)+IF(ISERROR(SEARCH("FALSE",EN79)),EM79,0)*N79</f>
        <v>0</v>
      </c>
      <c r="ET79" s="12">
        <f>ES79+ER79+BP79</f>
        <v>12.0211988304094</v>
      </c>
      <c r="FP79" s="1" t="s">
        <v>213</v>
      </c>
      <c r="FQ79" s="1">
        <v>1.25</v>
      </c>
      <c r="FR79" s="12">
        <f t="shared" si="20"/>
        <v>65.2734788304094</v>
      </c>
      <c r="FS79" s="12">
        <f>FR79*FQ79/100</f>
        <v>0.815918485380117</v>
      </c>
      <c r="GE79" s="1" t="s">
        <v>214</v>
      </c>
      <c r="GF79" s="1" t="s">
        <v>213</v>
      </c>
      <c r="GG79" s="1">
        <v>11</v>
      </c>
      <c r="GH79" s="12">
        <f>AW79+ET79-ES79+FD79+FG79</f>
        <v>65.2734788304094</v>
      </c>
      <c r="GI79" s="1">
        <f>GH79*(GG79/100)</f>
        <v>7.18008267134503</v>
      </c>
      <c r="GJ79" s="1" t="s">
        <v>215</v>
      </c>
      <c r="GM79" s="1">
        <v>0.240380047505938</v>
      </c>
      <c r="GO79" s="1">
        <v>0.515079365079365</v>
      </c>
      <c r="GP79" s="1">
        <v>0.694444444444444</v>
      </c>
      <c r="HB79" s="1">
        <v>1</v>
      </c>
      <c r="HC79" s="1">
        <v>65</v>
      </c>
      <c r="HD79" s="1">
        <v>95</v>
      </c>
      <c r="HE79" s="1">
        <f>(3600/HC79)*HD79*HB79/100</f>
        <v>52.6153846153846</v>
      </c>
      <c r="HF79" s="10">
        <f>AW79+AZ79+ET79+FD79+FG79+FK79+FS79-FY79+GD79+FT79+GI79+GM79+GN79+GO79+GP79+GR79+GS79-GU79</f>
        <v>74.7193838441643</v>
      </c>
      <c r="HG79" s="13">
        <v>44928</v>
      </c>
    </row>
    <row r="80" spans="1:215">
      <c r="A80" t="str">
        <f t="shared" si="19"/>
        <v>HOSKL22058021480</v>
      </c>
      <c r="B80" s="1">
        <v>79</v>
      </c>
      <c r="C80" s="1" t="s">
        <v>200</v>
      </c>
      <c r="D80" s="1">
        <v>0</v>
      </c>
      <c r="E80" s="1" t="s">
        <v>247</v>
      </c>
      <c r="F80" s="1" t="s">
        <v>202</v>
      </c>
      <c r="H80" s="1" t="s">
        <v>352</v>
      </c>
      <c r="I80" s="1" t="s">
        <v>353</v>
      </c>
      <c r="M80" s="1" t="s">
        <v>205</v>
      </c>
      <c r="N80" s="1">
        <v>1</v>
      </c>
      <c r="O80" s="1" t="s">
        <v>265</v>
      </c>
      <c r="Q80" s="1" t="s">
        <v>219</v>
      </c>
      <c r="R80" t="s">
        <v>208</v>
      </c>
      <c r="S80" s="1" t="s">
        <v>266</v>
      </c>
      <c r="T80" s="1" t="s">
        <v>210</v>
      </c>
      <c r="V80" s="1" t="b">
        <v>0</v>
      </c>
      <c r="AA80" s="1">
        <v>0.511</v>
      </c>
      <c r="AC80" s="1">
        <v>0.49</v>
      </c>
      <c r="AD80" s="1">
        <v>100</v>
      </c>
      <c r="AF80" s="8">
        <v>0.021</v>
      </c>
      <c r="AG80" s="1" t="s">
        <v>211</v>
      </c>
      <c r="AH80" s="1">
        <v>21480</v>
      </c>
      <c r="AI80" s="1">
        <v>100</v>
      </c>
      <c r="AJ80" s="1">
        <v>118.8</v>
      </c>
      <c r="AL80" s="1">
        <f>AK80+AJ80</f>
        <v>118.8</v>
      </c>
      <c r="AO80" s="1">
        <f>AL80+AM80</f>
        <v>118.8</v>
      </c>
      <c r="AP80" s="1">
        <v>20</v>
      </c>
      <c r="AV80" s="10">
        <f>((AO80*((100-GX80)/100)+GY80))*(AA80+AS80+AU80+AB80)-(AP80*(AA80+AS80-AC80+AB80)*AD80/100)</f>
        <v>60.2868</v>
      </c>
      <c r="AW80" s="1">
        <f>(AV80)*N80</f>
        <v>60.2868</v>
      </c>
      <c r="BK80" s="1">
        <v>1</v>
      </c>
      <c r="BL80" s="1">
        <v>812.5</v>
      </c>
      <c r="BM80" s="1" t="s">
        <v>212</v>
      </c>
      <c r="BN80" s="2">
        <f>BL80/HE80</f>
        <v>15.6798245614035</v>
      </c>
      <c r="BO80" s="2">
        <v>650</v>
      </c>
      <c r="BP80" s="1">
        <f>BN80+BI80</f>
        <v>15.6798245614035</v>
      </c>
      <c r="BQ80" s="1">
        <f>BP80*N80</f>
        <v>15.6798245614035</v>
      </c>
      <c r="BS80" s="1"/>
      <c r="EQ80" s="1">
        <f t="shared" si="18"/>
        <v>0</v>
      </c>
      <c r="ER80" s="1">
        <f>EQ80*N80</f>
        <v>0</v>
      </c>
      <c r="ES80" s="1">
        <f>IF(ISERROR(SEARCH("FALSE",BV80)),BU80,0)+IF(ISERROR(SEARCH("FALSE",CA80)),BZ80,0)+IF(ISERROR(SEARCH("FALSE",CF80)),CE80,0)+IF(ISERROR(SEARCH("FALSE",CK80)),CJ80,0)+IF(ISERROR(SEARCH("FALSE",CP80)),CO80,0)+IF(ISERROR(SEARCH("FALSE",CU80)),CT80,0)+IF(ISERROR(SEARCH("FALSE",CZ80)),CY80,0)+IF(ISERROR(SEARCH("FALSE",DE80)),DD80,0)+IF(ISERROR(SEARCH("FALSE",DJ80)),DI80,0)+IF(ISERROR(SEARCH("FALSE",DO80)),DN80,0)+IF(ISERROR(SEARCH("FALSE",DT80)),DS80,0)+IF(ISERROR(SEARCH("FALSE",DY80)),DX80,0)+IF(ISERROR(SEARCH("FALSE",ED80)),EC80,0)+IF(ISERROR(SEARCH("FALSE",EI80)),EH80,0)+IF(ISERROR(SEARCH("FALSE",EN80)),EM80,0)*N80</f>
        <v>0</v>
      </c>
      <c r="ET80" s="12">
        <f>ES80+ER80+BP80</f>
        <v>15.6798245614035</v>
      </c>
      <c r="FP80" s="1" t="s">
        <v>213</v>
      </c>
      <c r="FQ80" s="1">
        <v>1.25</v>
      </c>
      <c r="FR80" s="12">
        <f t="shared" si="20"/>
        <v>75.9666245614035</v>
      </c>
      <c r="FS80" s="12">
        <f>FR80*FQ80/100</f>
        <v>0.949582807017544</v>
      </c>
      <c r="GE80" s="1" t="s">
        <v>252</v>
      </c>
      <c r="GF80" s="1" t="s">
        <v>213</v>
      </c>
      <c r="GG80" s="1">
        <v>11</v>
      </c>
      <c r="GH80" s="12">
        <f>AW80+ET80-ES80+FD80+FG80</f>
        <v>75.9666245614035</v>
      </c>
      <c r="GI80" s="1">
        <f>GH80*(GG80/100)</f>
        <v>8.35632870175439</v>
      </c>
      <c r="GJ80" s="1" t="s">
        <v>215</v>
      </c>
      <c r="GM80" s="1">
        <v>0.313253012048193</v>
      </c>
      <c r="GO80" s="1">
        <v>0.767708333333333</v>
      </c>
      <c r="GP80" s="1">
        <v>2.19298245614035</v>
      </c>
      <c r="GQ80" s="1" t="s">
        <v>280</v>
      </c>
      <c r="GR80" s="1">
        <v>0.939999999999998</v>
      </c>
      <c r="HB80" s="1">
        <v>1</v>
      </c>
      <c r="HC80" s="1">
        <v>66</v>
      </c>
      <c r="HD80" s="1">
        <v>95</v>
      </c>
      <c r="HE80" s="1">
        <f>(3600/HC80)*HD80*HB80/100</f>
        <v>51.8181818181818</v>
      </c>
      <c r="HF80" s="10">
        <f>AW80+AZ80+ET80+FD80+FG80+FK80+FS80-FY80+GD80+FT80+GI80+GM80+GN80+GO80+GP80+GR80+GS80-GU80</f>
        <v>89.4864798716973</v>
      </c>
      <c r="HG80" s="13">
        <v>44379</v>
      </c>
    </row>
    <row r="81" spans="1:215">
      <c r="A81" t="str">
        <f t="shared" si="19"/>
        <v>HOSKL22059929010</v>
      </c>
      <c r="B81" s="1">
        <v>80</v>
      </c>
      <c r="C81" s="1" t="s">
        <v>200</v>
      </c>
      <c r="D81" s="1">
        <v>0</v>
      </c>
      <c r="E81" s="1" t="s">
        <v>247</v>
      </c>
      <c r="F81" s="1" t="s">
        <v>202</v>
      </c>
      <c r="H81" s="1" t="s">
        <v>354</v>
      </c>
      <c r="I81" s="1" t="s">
        <v>355</v>
      </c>
      <c r="M81" s="1" t="s">
        <v>205</v>
      </c>
      <c r="N81" s="1">
        <v>1</v>
      </c>
      <c r="O81" s="1" t="s">
        <v>270</v>
      </c>
      <c r="Q81" s="1" t="s">
        <v>271</v>
      </c>
      <c r="R81" t="s">
        <v>208</v>
      </c>
      <c r="S81" s="1" t="s">
        <v>272</v>
      </c>
      <c r="T81" s="1" t="s">
        <v>210</v>
      </c>
      <c r="V81" s="1" t="b">
        <v>0</v>
      </c>
      <c r="AA81" s="1">
        <v>0.222</v>
      </c>
      <c r="AC81" s="1">
        <v>0.208</v>
      </c>
      <c r="AD81" s="1">
        <v>100</v>
      </c>
      <c r="AF81" s="8">
        <v>0.014</v>
      </c>
      <c r="AG81" s="1" t="s">
        <v>285</v>
      </c>
      <c r="AH81" s="1">
        <v>29010</v>
      </c>
      <c r="AI81" s="1">
        <v>100</v>
      </c>
      <c r="AJ81" s="1">
        <v>196.14</v>
      </c>
      <c r="AL81" s="1">
        <f>AK81+AJ81</f>
        <v>196.14</v>
      </c>
      <c r="AO81" s="1">
        <f>AL81+AM81</f>
        <v>196.14</v>
      </c>
      <c r="AP81" s="1">
        <v>20</v>
      </c>
      <c r="AV81" s="10">
        <f>((AO81*((100-GX81)/100)+GY81))*(AA81+AS81+AU81+AB81)-(AP81*(AA81+AS81-AC81+AB81)*AD81/100)</f>
        <v>43.26308</v>
      </c>
      <c r="AW81" s="1">
        <f>(AV81)*N81</f>
        <v>43.26308</v>
      </c>
      <c r="AZ81" s="1">
        <f>BA81+BE81</f>
        <v>0.212625</v>
      </c>
      <c r="BA81" s="1">
        <f>AZ82*N82</f>
        <v>0.21</v>
      </c>
      <c r="BB81" s="1" t="s">
        <v>221</v>
      </c>
      <c r="BC81" s="1">
        <f>BA81</f>
        <v>0.21</v>
      </c>
      <c r="BD81" s="1">
        <v>1.25</v>
      </c>
      <c r="BE81" s="1">
        <f>BA81*(BD81/100)</f>
        <v>0.002625</v>
      </c>
      <c r="BK81" s="1">
        <v>2</v>
      </c>
      <c r="BL81" s="1">
        <v>715</v>
      </c>
      <c r="BM81" s="1" t="s">
        <v>212</v>
      </c>
      <c r="BN81" s="2">
        <f>BL81/HE81</f>
        <v>7.3172514619883</v>
      </c>
      <c r="BO81" s="2">
        <v>650</v>
      </c>
      <c r="BP81" s="1">
        <f>BN81+BI81</f>
        <v>7.3172514619883</v>
      </c>
      <c r="BQ81" s="1">
        <f>BP81*N81</f>
        <v>7.3172514619883</v>
      </c>
      <c r="BS81" s="1"/>
      <c r="EQ81" s="1">
        <f t="shared" si="18"/>
        <v>0</v>
      </c>
      <c r="ER81" s="1">
        <f>EQ81*N81</f>
        <v>0</v>
      </c>
      <c r="ES81" s="1">
        <f>IF(ISERROR(SEARCH("FALSE",BV81)),BU81,0)+IF(ISERROR(SEARCH("FALSE",CA81)),BZ81,0)+IF(ISERROR(SEARCH("FALSE",CF81)),CE81,0)+IF(ISERROR(SEARCH("FALSE",CK81)),CJ81,0)+IF(ISERROR(SEARCH("FALSE",CP81)),CO81,0)+IF(ISERROR(SEARCH("FALSE",CU81)),CT81,0)+IF(ISERROR(SEARCH("FALSE",CZ81)),CY81,0)+IF(ISERROR(SEARCH("FALSE",DE81)),DD81,0)+IF(ISERROR(SEARCH("FALSE",DJ81)),DI81,0)+IF(ISERROR(SEARCH("FALSE",DO81)),DN81,0)+IF(ISERROR(SEARCH("FALSE",DT81)),DS81,0)+IF(ISERROR(SEARCH("FALSE",DY81)),DX81,0)+IF(ISERROR(SEARCH("FALSE",ED81)),EC81,0)+IF(ISERROR(SEARCH("FALSE",EI81)),EH81,0)+IF(ISERROR(SEARCH("FALSE",EN81)),EM81,0)*N81</f>
        <v>0</v>
      </c>
      <c r="ET81" s="12">
        <f>ES81+ER81+BP81</f>
        <v>7.3172514619883</v>
      </c>
      <c r="FP81" s="1" t="s">
        <v>213</v>
      </c>
      <c r="FQ81" s="1">
        <v>1.25</v>
      </c>
      <c r="FR81" s="12">
        <f t="shared" si="20"/>
        <v>50.5803314619883</v>
      </c>
      <c r="FS81" s="12">
        <f>FR81*FQ81/100</f>
        <v>0.632254143274854</v>
      </c>
      <c r="GE81" s="1" t="s">
        <v>214</v>
      </c>
      <c r="GF81" s="1" t="s">
        <v>213</v>
      </c>
      <c r="GG81" s="1">
        <v>11</v>
      </c>
      <c r="GH81" s="12">
        <f>AW81+ET81-ES81+FD81+FG81</f>
        <v>50.5803314619883</v>
      </c>
      <c r="GI81" s="1">
        <f>GH81*(GG81/100)</f>
        <v>5.56383646081871</v>
      </c>
      <c r="GJ81" s="1" t="s">
        <v>215</v>
      </c>
      <c r="GM81" s="1">
        <v>0.146291560102302</v>
      </c>
      <c r="GN81" s="1">
        <v>0.218830128205128</v>
      </c>
      <c r="GO81" s="1">
        <v>0.944444444444444</v>
      </c>
      <c r="GP81" s="1">
        <v>0.694444444444444</v>
      </c>
      <c r="GQ81" s="1" t="s">
        <v>280</v>
      </c>
      <c r="GR81" s="1">
        <v>0.58987431687938</v>
      </c>
      <c r="HB81" s="1">
        <v>2</v>
      </c>
      <c r="HC81" s="1">
        <v>70</v>
      </c>
      <c r="HD81" s="1">
        <v>95</v>
      </c>
      <c r="HE81" s="1">
        <f>(3600/HC81)*HD81*HB81/100</f>
        <v>97.7142857142857</v>
      </c>
      <c r="HF81" s="10">
        <f>AW81+AZ81+ET81+FD81+FG81+FK81+FS81-FY81+GD81+FT81+GI81+GM81+GN81+GO81+GP81+GR81+GS81-GU81</f>
        <v>59.5829319601576</v>
      </c>
      <c r="HG81" s="13">
        <v>44928</v>
      </c>
    </row>
    <row r="82" spans="1:215">
      <c r="A82" t="str">
        <f t="shared" si="19"/>
        <v>HOSKL220599_129010</v>
      </c>
      <c r="B82" s="1">
        <v>81</v>
      </c>
      <c r="C82" s="1" t="s">
        <v>200</v>
      </c>
      <c r="E82" s="1" t="s">
        <v>247</v>
      </c>
      <c r="F82" s="1" t="s">
        <v>222</v>
      </c>
      <c r="H82" s="1" t="s">
        <v>356</v>
      </c>
      <c r="I82" s="1" t="s">
        <v>356</v>
      </c>
      <c r="N82" s="1">
        <v>1</v>
      </c>
      <c r="R82"/>
      <c r="AF82" s="8"/>
      <c r="AG82" s="1" t="s">
        <v>285</v>
      </c>
      <c r="AH82" s="1">
        <v>29010</v>
      </c>
      <c r="AV82" s="10"/>
      <c r="AX82" s="1" t="s">
        <v>205</v>
      </c>
      <c r="AY82" s="1" t="s">
        <v>225</v>
      </c>
      <c r="AZ82" s="1">
        <v>0.21</v>
      </c>
      <c r="BN82" s="2"/>
      <c r="BS82" s="1"/>
      <c r="ET82" s="12"/>
      <c r="FR82" s="12"/>
      <c r="FS82" s="12"/>
      <c r="GH82" s="12"/>
      <c r="HF82" s="10"/>
      <c r="HG82" s="13">
        <v>44928</v>
      </c>
    </row>
    <row r="83" spans="1:215">
      <c r="A83" t="str">
        <f t="shared" si="19"/>
        <v>HOSKL22061929010</v>
      </c>
      <c r="B83" s="1">
        <v>82</v>
      </c>
      <c r="C83" s="1" t="s">
        <v>200</v>
      </c>
      <c r="D83" s="1">
        <v>0</v>
      </c>
      <c r="E83" s="1" t="s">
        <v>247</v>
      </c>
      <c r="F83" s="1" t="s">
        <v>202</v>
      </c>
      <c r="H83" s="1" t="s">
        <v>357</v>
      </c>
      <c r="I83" s="1" t="s">
        <v>358</v>
      </c>
      <c r="M83" s="1" t="s">
        <v>205</v>
      </c>
      <c r="N83" s="1">
        <v>1</v>
      </c>
      <c r="O83" s="1" t="s">
        <v>270</v>
      </c>
      <c r="Q83" s="1" t="s">
        <v>271</v>
      </c>
      <c r="R83" t="s">
        <v>208</v>
      </c>
      <c r="S83" s="1" t="s">
        <v>272</v>
      </c>
      <c r="T83" s="1" t="s">
        <v>210</v>
      </c>
      <c r="V83" s="1" t="b">
        <v>0</v>
      </c>
      <c r="AA83" s="1">
        <v>0.34</v>
      </c>
      <c r="AC83" s="1">
        <v>0.327</v>
      </c>
      <c r="AD83" s="1">
        <v>90</v>
      </c>
      <c r="AF83" s="8">
        <v>0.0117</v>
      </c>
      <c r="AG83" s="1" t="s">
        <v>285</v>
      </c>
      <c r="AH83" s="1">
        <v>29010</v>
      </c>
      <c r="AI83" s="1">
        <v>100</v>
      </c>
      <c r="AJ83" s="1">
        <v>204</v>
      </c>
      <c r="AL83" s="1">
        <f>AK83+AJ83</f>
        <v>204</v>
      </c>
      <c r="AO83" s="1">
        <f>AL83+AM83</f>
        <v>204</v>
      </c>
      <c r="AP83" s="1">
        <v>199</v>
      </c>
      <c r="AV83" s="10">
        <f>((AO83*((100-GX83)/100)+GY83))*(AA83+AS83+AU83+AB83)-(AP83*(AA83+AS83-AC83+AB83)*AD83/100)</f>
        <v>67.0317</v>
      </c>
      <c r="AW83" s="1">
        <f>(AV83)*N83</f>
        <v>67.0317</v>
      </c>
      <c r="BK83" s="1">
        <v>1</v>
      </c>
      <c r="BL83" s="1">
        <v>517.5</v>
      </c>
      <c r="BM83" s="1" t="s">
        <v>212</v>
      </c>
      <c r="BN83" s="2">
        <f>BL83/HE83</f>
        <v>9.53289473684211</v>
      </c>
      <c r="BO83" s="2">
        <v>450</v>
      </c>
      <c r="BP83" s="1">
        <f>BN83+BI83</f>
        <v>9.53289473684211</v>
      </c>
      <c r="BQ83" s="1">
        <f>BP83*N83</f>
        <v>9.53289473684211</v>
      </c>
      <c r="BS83" s="1"/>
      <c r="EQ83" s="1">
        <f t="shared" si="18"/>
        <v>0</v>
      </c>
      <c r="ER83" s="1">
        <f>EQ83*N83</f>
        <v>0</v>
      </c>
      <c r="ES83" s="1">
        <f>IF(ISERROR(SEARCH("FALSE",BV83)),BU83,0)+IF(ISERROR(SEARCH("FALSE",CA83)),BZ83,0)+IF(ISERROR(SEARCH("FALSE",CF83)),CE83,0)+IF(ISERROR(SEARCH("FALSE",CK83)),CJ83,0)+IF(ISERROR(SEARCH("FALSE",CP83)),CO83,0)+IF(ISERROR(SEARCH("FALSE",CU83)),CT83,0)+IF(ISERROR(SEARCH("FALSE",CZ83)),CY83,0)+IF(ISERROR(SEARCH("FALSE",DE83)),DD83,0)+IF(ISERROR(SEARCH("FALSE",DJ83)),DI83,0)+IF(ISERROR(SEARCH("FALSE",DO83)),DN83,0)+IF(ISERROR(SEARCH("FALSE",DT83)),DS83,0)+IF(ISERROR(SEARCH("FALSE",DY83)),DX83,0)+IF(ISERROR(SEARCH("FALSE",ED83)),EC83,0)+IF(ISERROR(SEARCH("FALSE",EI83)),EH83,0)+IF(ISERROR(SEARCH("FALSE",EN83)),EM83,0)*N83</f>
        <v>0</v>
      </c>
      <c r="ET83" s="12">
        <f>ES83+ER83+BP83</f>
        <v>9.53289473684211</v>
      </c>
      <c r="FP83" s="1" t="s">
        <v>213</v>
      </c>
      <c r="FQ83" s="1">
        <v>1.25</v>
      </c>
      <c r="FR83" s="12">
        <f t="shared" si="20"/>
        <v>76.5645947368421</v>
      </c>
      <c r="FS83" s="12">
        <f>FR83*FQ83/100</f>
        <v>0.957057434210526</v>
      </c>
      <c r="GE83" s="1" t="s">
        <v>214</v>
      </c>
      <c r="GF83" s="1" t="s">
        <v>213</v>
      </c>
      <c r="GG83" s="1">
        <v>11</v>
      </c>
      <c r="GH83" s="12">
        <f>AW83+ET83-ES83+FD83+FG83</f>
        <v>76.5645947368421</v>
      </c>
      <c r="GI83" s="1">
        <f>GH83*(GG83/100)</f>
        <v>8.42210542105263</v>
      </c>
      <c r="GJ83" s="1" t="s">
        <v>215</v>
      </c>
      <c r="GM83" s="1">
        <v>0.190783410138249</v>
      </c>
      <c r="GO83" s="1">
        <v>1.45833333333333</v>
      </c>
      <c r="GP83" s="1">
        <v>1.19047619047619</v>
      </c>
      <c r="GQ83" s="1" t="s">
        <v>280</v>
      </c>
      <c r="GR83" s="1">
        <v>1.77575198644393</v>
      </c>
      <c r="HB83" s="1">
        <v>1</v>
      </c>
      <c r="HC83" s="1">
        <v>63</v>
      </c>
      <c r="HD83" s="1">
        <v>95</v>
      </c>
      <c r="HE83" s="1">
        <f>(3600/HC83)*HD83*HB83/100</f>
        <v>54.2857142857143</v>
      </c>
      <c r="HF83" s="10">
        <f>AW83+AZ83+ET83+FD83+FG83+FK83+FS83-FY83+GD83+FT83+GI83+GM83+GN83+GO83+GP83+GR83+GS83-GU83</f>
        <v>90.559102512497</v>
      </c>
      <c r="HG83" s="13">
        <v>44563</v>
      </c>
    </row>
    <row r="84" spans="1:215">
      <c r="A84" t="str">
        <f t="shared" si="19"/>
        <v>HOSKL22061921480</v>
      </c>
      <c r="B84" s="1">
        <v>83</v>
      </c>
      <c r="C84" s="1" t="s">
        <v>200</v>
      </c>
      <c r="D84" s="1">
        <v>0</v>
      </c>
      <c r="E84" s="1" t="s">
        <v>247</v>
      </c>
      <c r="F84" s="1" t="s">
        <v>202</v>
      </c>
      <c r="H84" s="1" t="s">
        <v>357</v>
      </c>
      <c r="I84" s="1" t="s">
        <v>358</v>
      </c>
      <c r="M84" s="1" t="s">
        <v>205</v>
      </c>
      <c r="N84" s="1">
        <v>1</v>
      </c>
      <c r="O84" s="1" t="s">
        <v>270</v>
      </c>
      <c r="Q84" s="1" t="s">
        <v>271</v>
      </c>
      <c r="R84" t="s">
        <v>208</v>
      </c>
      <c r="S84" s="1" t="s">
        <v>272</v>
      </c>
      <c r="T84" s="1" t="s">
        <v>210</v>
      </c>
      <c r="V84" s="1" t="b">
        <v>0</v>
      </c>
      <c r="AA84" s="1">
        <v>0.328</v>
      </c>
      <c r="AC84" s="1">
        <v>0.315</v>
      </c>
      <c r="AD84" s="1">
        <v>100</v>
      </c>
      <c r="AF84" s="8">
        <v>0.013</v>
      </c>
      <c r="AG84" s="1" t="s">
        <v>211</v>
      </c>
      <c r="AH84" s="1">
        <v>21480</v>
      </c>
      <c r="AI84" s="1">
        <v>100</v>
      </c>
      <c r="AJ84" s="1">
        <v>188.63</v>
      </c>
      <c r="AL84" s="1">
        <f>AK84+AJ84</f>
        <v>188.63</v>
      </c>
      <c r="AO84" s="1">
        <f>AL84+AM84</f>
        <v>188.63</v>
      </c>
      <c r="AP84" s="1">
        <v>20</v>
      </c>
      <c r="AV84" s="10">
        <f>((AO84*((100-GX84)/100)+GY84))*(AA84+AS84+AU84+AB84)-(AP84*(AA84+AS84-AC84+AB84)*AD84/100)</f>
        <v>61.61064</v>
      </c>
      <c r="AW84" s="1">
        <f>(AV84)*N84</f>
        <v>61.61064</v>
      </c>
      <c r="AZ84" s="1">
        <f>BA84+BE84</f>
        <v>0.405</v>
      </c>
      <c r="BA84" s="1">
        <f>AZ85*N85</f>
        <v>0.4</v>
      </c>
      <c r="BB84" s="1" t="s">
        <v>221</v>
      </c>
      <c r="BC84" s="1">
        <f>BA84</f>
        <v>0.4</v>
      </c>
      <c r="BD84" s="1">
        <v>1.25</v>
      </c>
      <c r="BE84" s="1">
        <f>BA84*(BD84/100)</f>
        <v>0.005</v>
      </c>
      <c r="BK84" s="1">
        <v>1</v>
      </c>
      <c r="BL84" s="1">
        <v>562.5</v>
      </c>
      <c r="BM84" s="1" t="s">
        <v>212</v>
      </c>
      <c r="BN84" s="2">
        <f>BL84/HE84</f>
        <v>10.3618421052632</v>
      </c>
      <c r="BO84" s="2">
        <v>450</v>
      </c>
      <c r="BP84" s="1">
        <f>BN84+BI84</f>
        <v>10.3618421052632</v>
      </c>
      <c r="BQ84" s="1">
        <f>BP84*N84</f>
        <v>10.3618421052632</v>
      </c>
      <c r="BS84" s="1"/>
      <c r="EQ84" s="1">
        <f t="shared" si="18"/>
        <v>0</v>
      </c>
      <c r="ER84" s="1">
        <f>EQ84*N84</f>
        <v>0</v>
      </c>
      <c r="ES84" s="1">
        <f>IF(ISERROR(SEARCH("FALSE",BV84)),BU84,0)+IF(ISERROR(SEARCH("FALSE",CA84)),BZ84,0)+IF(ISERROR(SEARCH("FALSE",CF84)),CE84,0)+IF(ISERROR(SEARCH("FALSE",CK84)),CJ84,0)+IF(ISERROR(SEARCH("FALSE",CP84)),CO84,0)+IF(ISERROR(SEARCH("FALSE",CU84)),CT84,0)+IF(ISERROR(SEARCH("FALSE",CZ84)),CY84,0)+IF(ISERROR(SEARCH("FALSE",DE84)),DD84,0)+IF(ISERROR(SEARCH("FALSE",DJ84)),DI84,0)+IF(ISERROR(SEARCH("FALSE",DO84)),DN84,0)+IF(ISERROR(SEARCH("FALSE",DT84)),DS84,0)+IF(ISERROR(SEARCH("FALSE",DY84)),DX84,0)+IF(ISERROR(SEARCH("FALSE",ED84)),EC84,0)+IF(ISERROR(SEARCH("FALSE",EI84)),EH84,0)+IF(ISERROR(SEARCH("FALSE",EN84)),EM84,0)*N84</f>
        <v>0</v>
      </c>
      <c r="ET84" s="12">
        <f>ES84+ER84+BP84</f>
        <v>10.3618421052632</v>
      </c>
      <c r="FP84" s="1" t="s">
        <v>213</v>
      </c>
      <c r="FQ84" s="1">
        <v>1.25</v>
      </c>
      <c r="FR84" s="12">
        <f t="shared" si="20"/>
        <v>71.9724821052632</v>
      </c>
      <c r="FS84" s="12">
        <f>FR84*FQ84/100</f>
        <v>0.89965602631579</v>
      </c>
      <c r="GE84" s="1" t="s">
        <v>252</v>
      </c>
      <c r="GF84" s="1" t="s">
        <v>213</v>
      </c>
      <c r="GG84" s="1">
        <v>11</v>
      </c>
      <c r="GH84" s="12">
        <f>AW84+ET84-ES84+FD84+FG84</f>
        <v>71.9724821052632</v>
      </c>
      <c r="GI84" s="1">
        <f>GH84*(GG84/100)</f>
        <v>7.91697303157895</v>
      </c>
      <c r="GJ84" s="1" t="s">
        <v>215</v>
      </c>
      <c r="GM84" s="1">
        <v>0.207373271889401</v>
      </c>
      <c r="GO84" s="1">
        <v>2.38095238095238</v>
      </c>
      <c r="GP84" s="1">
        <v>1.98412698412698</v>
      </c>
      <c r="HB84" s="1">
        <v>1</v>
      </c>
      <c r="HC84" s="1">
        <v>63</v>
      </c>
      <c r="HD84" s="1">
        <v>95</v>
      </c>
      <c r="HE84" s="1">
        <f>(3600/HC84)*HD84*HB84/100</f>
        <v>54.2857142857143</v>
      </c>
      <c r="HF84" s="10">
        <f>AW84+AZ84+ET84+FD84+FG84+FK84+FS84-FY84+GD84+FT84+GI84+GM84+GN84+GO84+GP84+GR84+GS84-GU84</f>
        <v>85.7665638001267</v>
      </c>
      <c r="HG84" s="13">
        <v>44928</v>
      </c>
    </row>
    <row r="85" spans="1:215">
      <c r="A85" t="str">
        <f t="shared" si="19"/>
        <v>HOSKL220619_121480</v>
      </c>
      <c r="B85" s="1">
        <v>84</v>
      </c>
      <c r="C85" s="1" t="s">
        <v>200</v>
      </c>
      <c r="E85" s="1" t="s">
        <v>247</v>
      </c>
      <c r="F85" s="1" t="s">
        <v>222</v>
      </c>
      <c r="H85" s="1" t="s">
        <v>359</v>
      </c>
      <c r="I85" s="1" t="s">
        <v>359</v>
      </c>
      <c r="N85" s="1">
        <v>2</v>
      </c>
      <c r="R85"/>
      <c r="AF85" s="8"/>
      <c r="AG85" s="1" t="s">
        <v>211</v>
      </c>
      <c r="AH85" s="1">
        <v>21480</v>
      </c>
      <c r="AV85" s="10"/>
      <c r="AX85" s="1" t="s">
        <v>205</v>
      </c>
      <c r="AY85" s="1" t="s">
        <v>225</v>
      </c>
      <c r="AZ85" s="1">
        <v>0.2</v>
      </c>
      <c r="BN85" s="2"/>
      <c r="BS85" s="1"/>
      <c r="ET85" s="12"/>
      <c r="FR85" s="12"/>
      <c r="FS85" s="12"/>
      <c r="GH85" s="12"/>
      <c r="HF85" s="10"/>
      <c r="HG85" s="13">
        <v>44928</v>
      </c>
    </row>
    <row r="86" spans="1:215">
      <c r="A86" t="str">
        <f t="shared" si="19"/>
        <v>HOSKL22064929010</v>
      </c>
      <c r="B86" s="1">
        <v>85</v>
      </c>
      <c r="C86" s="1" t="s">
        <v>200</v>
      </c>
      <c r="D86" s="1">
        <v>0</v>
      </c>
      <c r="E86" s="1" t="s">
        <v>247</v>
      </c>
      <c r="F86" s="1" t="s">
        <v>202</v>
      </c>
      <c r="H86" s="1" t="s">
        <v>360</v>
      </c>
      <c r="I86" s="1" t="s">
        <v>361</v>
      </c>
      <c r="M86" s="1" t="s">
        <v>205</v>
      </c>
      <c r="N86" s="1">
        <v>1</v>
      </c>
      <c r="O86" s="1" t="s">
        <v>270</v>
      </c>
      <c r="Q86" s="1" t="s">
        <v>271</v>
      </c>
      <c r="R86" t="s">
        <v>208</v>
      </c>
      <c r="S86" s="1" t="s">
        <v>272</v>
      </c>
      <c r="T86" s="1" t="s">
        <v>210</v>
      </c>
      <c r="V86" s="1" t="b">
        <v>0</v>
      </c>
      <c r="AA86" s="1">
        <v>0.331</v>
      </c>
      <c r="AC86" s="1">
        <v>0.324</v>
      </c>
      <c r="AD86" s="1">
        <v>90</v>
      </c>
      <c r="AF86" s="8">
        <v>0.00630000000000001</v>
      </c>
      <c r="AG86" s="1" t="s">
        <v>285</v>
      </c>
      <c r="AH86" s="1">
        <v>29010</v>
      </c>
      <c r="AI86" s="1">
        <v>100</v>
      </c>
      <c r="AJ86" s="1">
        <v>204</v>
      </c>
      <c r="AL86" s="1">
        <f>AK86+AJ86</f>
        <v>204</v>
      </c>
      <c r="AO86" s="1">
        <f>AL86+AM86</f>
        <v>204</v>
      </c>
      <c r="AP86" s="1">
        <v>199</v>
      </c>
      <c r="AV86" s="10">
        <f>((AO86*((100-GX86)/100)+GY86))*(AA86+AS86+AU86+AB86)-(AP86*(AA86+AS86-AC86+AB86)*AD86/100)</f>
        <v>66.2703</v>
      </c>
      <c r="AW86" s="1">
        <f>(AV86)*N86</f>
        <v>66.2703</v>
      </c>
      <c r="AZ86" s="1">
        <f>BA86+BE86</f>
        <v>4.02975</v>
      </c>
      <c r="BA86" s="1">
        <f>AZ87*N87</f>
        <v>3.98</v>
      </c>
      <c r="BB86" s="1" t="s">
        <v>221</v>
      </c>
      <c r="BC86" s="1">
        <f>BA86</f>
        <v>3.98</v>
      </c>
      <c r="BD86" s="1">
        <v>1.25</v>
      </c>
      <c r="BE86" s="1">
        <f>BA86*(BD86/100)</f>
        <v>0.04975</v>
      </c>
      <c r="BK86" s="1">
        <v>1</v>
      </c>
      <c r="BL86" s="1">
        <v>517.5</v>
      </c>
      <c r="BM86" s="1" t="s">
        <v>212</v>
      </c>
      <c r="BN86" s="2">
        <f>BL86/HE86</f>
        <v>10.5921052631579</v>
      </c>
      <c r="BO86" s="2">
        <v>450</v>
      </c>
      <c r="BP86" s="1">
        <f>BN86+BI86</f>
        <v>10.5921052631579</v>
      </c>
      <c r="BQ86" s="1">
        <f>BP86*N86</f>
        <v>10.5921052631579</v>
      </c>
      <c r="BS86" s="1"/>
      <c r="EQ86" s="1">
        <f t="shared" si="18"/>
        <v>0</v>
      </c>
      <c r="ER86" s="1">
        <f>EQ86*N86</f>
        <v>0</v>
      </c>
      <c r="ES86" s="1">
        <f>IF(ISERROR(SEARCH("FALSE",BV86)),BU86,0)+IF(ISERROR(SEARCH("FALSE",CA86)),BZ86,0)+IF(ISERROR(SEARCH("FALSE",CF86)),CE86,0)+IF(ISERROR(SEARCH("FALSE",CK86)),CJ86,0)+IF(ISERROR(SEARCH("FALSE",CP86)),CO86,0)+IF(ISERROR(SEARCH("FALSE",CU86)),CT86,0)+IF(ISERROR(SEARCH("FALSE",CZ86)),CY86,0)+IF(ISERROR(SEARCH("FALSE",DE86)),DD86,0)+IF(ISERROR(SEARCH("FALSE",DJ86)),DI86,0)+IF(ISERROR(SEARCH("FALSE",DO86)),DN86,0)+IF(ISERROR(SEARCH("FALSE",DT86)),DS86,0)+IF(ISERROR(SEARCH("FALSE",DY86)),DX86,0)+IF(ISERROR(SEARCH("FALSE",ED86)),EC86,0)+IF(ISERROR(SEARCH("FALSE",EI86)),EH86,0)+IF(ISERROR(SEARCH("FALSE",EN86)),EM86,0)*N86</f>
        <v>0</v>
      </c>
      <c r="ET86" s="12">
        <f>ES86+ER86+BP86</f>
        <v>10.5921052631579</v>
      </c>
      <c r="FP86" s="1" t="s">
        <v>213</v>
      </c>
      <c r="FQ86" s="1">
        <v>1.25</v>
      </c>
      <c r="FR86" s="12">
        <f t="shared" si="20"/>
        <v>76.8624052631579</v>
      </c>
      <c r="FS86" s="12">
        <f>FR86*FQ86/100</f>
        <v>0.960780065789474</v>
      </c>
      <c r="GE86" s="1" t="s">
        <v>214</v>
      </c>
      <c r="GF86" s="1" t="s">
        <v>213</v>
      </c>
      <c r="GG86" s="1">
        <v>11</v>
      </c>
      <c r="GH86" s="12">
        <f>AW86+ET86-ES86+FD86+FG86</f>
        <v>76.8624052631579</v>
      </c>
      <c r="GI86" s="1">
        <f>GH86*(GG86/100)</f>
        <v>8.45486457894737</v>
      </c>
      <c r="GJ86" s="1" t="s">
        <v>215</v>
      </c>
      <c r="GM86" s="1">
        <v>0.211764705882353</v>
      </c>
      <c r="GO86" s="1">
        <v>2.46486111111111</v>
      </c>
      <c r="GP86" s="1">
        <v>0.578703703703704</v>
      </c>
      <c r="GQ86" s="1" t="s">
        <v>280</v>
      </c>
      <c r="GR86" s="1">
        <v>1.87109193011983</v>
      </c>
      <c r="HB86" s="1">
        <v>1</v>
      </c>
      <c r="HC86" s="1">
        <v>70</v>
      </c>
      <c r="HD86" s="1">
        <v>95</v>
      </c>
      <c r="HE86" s="1">
        <f>(3600/HC86)*HD86*HB86/100</f>
        <v>48.8571428571429</v>
      </c>
      <c r="HF86" s="10">
        <f>AW86+AZ86+ET86+FD86+FG86+FK86+FS86-FY86+GD86+FT86+GI86+GM86+GN86+GO86+GP86+GR86+GS86-GU86</f>
        <v>95.4342213587117</v>
      </c>
      <c r="HG86" s="13">
        <v>44563</v>
      </c>
    </row>
    <row r="87" spans="1:215">
      <c r="A87" t="str">
        <f t="shared" si="19"/>
        <v>HOSKL220579_129010</v>
      </c>
      <c r="B87" s="1">
        <v>86</v>
      </c>
      <c r="C87" s="1" t="s">
        <v>200</v>
      </c>
      <c r="E87" s="1" t="s">
        <v>247</v>
      </c>
      <c r="F87" s="1" t="s">
        <v>222</v>
      </c>
      <c r="H87" s="1" t="s">
        <v>273</v>
      </c>
      <c r="I87" s="1" t="s">
        <v>362</v>
      </c>
      <c r="N87" s="1">
        <v>2</v>
      </c>
      <c r="R87"/>
      <c r="AF87" s="8"/>
      <c r="AG87" s="1" t="s">
        <v>285</v>
      </c>
      <c r="AH87" s="1">
        <v>29010</v>
      </c>
      <c r="AV87" s="10"/>
      <c r="AX87" s="1" t="s">
        <v>205</v>
      </c>
      <c r="AY87" s="1" t="s">
        <v>225</v>
      </c>
      <c r="AZ87" s="1">
        <v>1.99</v>
      </c>
      <c r="BN87" s="2"/>
      <c r="BS87" s="1"/>
      <c r="ET87" s="12"/>
      <c r="FR87" s="12"/>
      <c r="FS87" s="12"/>
      <c r="GH87" s="12"/>
      <c r="HF87" s="10"/>
      <c r="HG87" s="13">
        <v>44563</v>
      </c>
    </row>
    <row r="88" spans="1:215">
      <c r="A88" t="str">
        <f t="shared" si="19"/>
        <v>HOSKL22064921480</v>
      </c>
      <c r="B88" s="1">
        <v>87</v>
      </c>
      <c r="C88" s="1" t="s">
        <v>200</v>
      </c>
      <c r="D88" s="1">
        <v>0</v>
      </c>
      <c r="E88" s="1" t="s">
        <v>247</v>
      </c>
      <c r="F88" s="1" t="s">
        <v>202</v>
      </c>
      <c r="H88" s="1" t="s">
        <v>360</v>
      </c>
      <c r="I88" s="1" t="s">
        <v>361</v>
      </c>
      <c r="M88" s="1" t="s">
        <v>205</v>
      </c>
      <c r="N88" s="1">
        <v>1</v>
      </c>
      <c r="O88" s="1" t="s">
        <v>270</v>
      </c>
      <c r="Q88" s="1" t="s">
        <v>271</v>
      </c>
      <c r="R88" t="s">
        <v>208</v>
      </c>
      <c r="S88" s="1" t="s">
        <v>272</v>
      </c>
      <c r="T88" s="1" t="s">
        <v>210</v>
      </c>
      <c r="V88" s="1" t="b">
        <v>0</v>
      </c>
      <c r="AA88" s="1">
        <v>0.327</v>
      </c>
      <c r="AC88" s="1">
        <v>0.32</v>
      </c>
      <c r="AD88" s="1">
        <v>100</v>
      </c>
      <c r="AF88" s="8">
        <v>0.00700000000000001</v>
      </c>
      <c r="AG88" s="1" t="s">
        <v>211</v>
      </c>
      <c r="AH88" s="1">
        <v>21480</v>
      </c>
      <c r="AI88" s="1">
        <v>100</v>
      </c>
      <c r="AJ88" s="1">
        <v>188.63</v>
      </c>
      <c r="AL88" s="1">
        <f>AK88+AJ88</f>
        <v>188.63</v>
      </c>
      <c r="AO88" s="1">
        <f>AL88+AM88</f>
        <v>188.63</v>
      </c>
      <c r="AP88" s="1">
        <v>20</v>
      </c>
      <c r="AV88" s="10">
        <f>((AO88*((100-GX88)/100)+GY88))*(AA88+AS88+AU88+AB88)-(AP88*(AA88+AS88-AC88+AB88)*AD88/100)</f>
        <v>61.54201</v>
      </c>
      <c r="AW88" s="1">
        <f>(AV88)*N88</f>
        <v>61.54201</v>
      </c>
      <c r="AZ88" s="1">
        <f>BA88+BE88</f>
        <v>3.8934</v>
      </c>
      <c r="BA88" s="1">
        <f>AZ89*N89</f>
        <v>3.78</v>
      </c>
      <c r="BB88" s="1" t="s">
        <v>221</v>
      </c>
      <c r="BC88" s="1">
        <f>BA88</f>
        <v>3.78</v>
      </c>
      <c r="BD88" s="1">
        <v>3</v>
      </c>
      <c r="BE88" s="1">
        <f>BA88*(BD88/100)</f>
        <v>0.1134</v>
      </c>
      <c r="BK88" s="1">
        <v>1</v>
      </c>
      <c r="BL88" s="1">
        <v>562.5</v>
      </c>
      <c r="BM88" s="1" t="s">
        <v>212</v>
      </c>
      <c r="BN88" s="2">
        <f>BL88/HE88</f>
        <v>11.5131578947368</v>
      </c>
      <c r="BO88" s="2">
        <v>450</v>
      </c>
      <c r="BP88" s="1">
        <f>BN88+BI88</f>
        <v>11.5131578947368</v>
      </c>
      <c r="BQ88" s="1">
        <f>BP88*N88</f>
        <v>11.5131578947368</v>
      </c>
      <c r="BS88" s="1"/>
      <c r="EQ88" s="1">
        <f t="shared" si="18"/>
        <v>0</v>
      </c>
      <c r="ER88" s="1">
        <f>EQ88*N88</f>
        <v>0</v>
      </c>
      <c r="ES88" s="1">
        <f>IF(ISERROR(SEARCH("FALSE",BV88)),BU88,0)+IF(ISERROR(SEARCH("FALSE",CA88)),BZ88,0)+IF(ISERROR(SEARCH("FALSE",CF88)),CE88,0)+IF(ISERROR(SEARCH("FALSE",CK88)),CJ88,0)+IF(ISERROR(SEARCH("FALSE",CP88)),CO88,0)+IF(ISERROR(SEARCH("FALSE",CU88)),CT88,0)+IF(ISERROR(SEARCH("FALSE",CZ88)),CY88,0)+IF(ISERROR(SEARCH("FALSE",DE88)),DD88,0)+IF(ISERROR(SEARCH("FALSE",DJ88)),DI88,0)+IF(ISERROR(SEARCH("FALSE",DO88)),DN88,0)+IF(ISERROR(SEARCH("FALSE",DT88)),DS88,0)+IF(ISERROR(SEARCH("FALSE",DY88)),DX88,0)+IF(ISERROR(SEARCH("FALSE",ED88)),EC88,0)+IF(ISERROR(SEARCH("FALSE",EI88)),EH88,0)+IF(ISERROR(SEARCH("FALSE",EN88)),EM88,0)*N88</f>
        <v>0</v>
      </c>
      <c r="ET88" s="12">
        <f>ES88+ER88+BP88</f>
        <v>11.5131578947368</v>
      </c>
      <c r="FP88" s="1" t="s">
        <v>213</v>
      </c>
      <c r="FQ88" s="1">
        <v>1.25</v>
      </c>
      <c r="FR88" s="12">
        <f t="shared" si="20"/>
        <v>73.0551678947368</v>
      </c>
      <c r="FS88" s="12">
        <f>FR88*FQ88/100</f>
        <v>0.91318959868421</v>
      </c>
      <c r="GE88" s="1" t="s">
        <v>252</v>
      </c>
      <c r="GF88" s="1" t="s">
        <v>213</v>
      </c>
      <c r="GG88" s="1">
        <v>11</v>
      </c>
      <c r="GH88" s="12">
        <f>AW88+ET88-ES88+FD88+FG88</f>
        <v>73.0551678947368</v>
      </c>
      <c r="GI88" s="1">
        <f>GH88*(GG88/100)</f>
        <v>8.03606846842105</v>
      </c>
      <c r="GJ88" s="1" t="s">
        <v>215</v>
      </c>
      <c r="GM88" s="1">
        <v>0.230179028132992</v>
      </c>
      <c r="GO88" s="1">
        <v>1.62857142857143</v>
      </c>
      <c r="GP88" s="1">
        <v>1.05218855218855</v>
      </c>
      <c r="HB88" s="1">
        <v>1</v>
      </c>
      <c r="HC88" s="1">
        <v>70</v>
      </c>
      <c r="HD88" s="1">
        <v>95</v>
      </c>
      <c r="HE88" s="1">
        <f>(3600/HC88)*HD88*HB88/100</f>
        <v>48.8571428571429</v>
      </c>
      <c r="HF88" s="10">
        <f>AW88+AZ88+ET88+FD88+FG88+FK88+FS88-FY88+GD88+FT88+GI88+GM88+GN88+GO88+GP88+GR88+GS88-GU88</f>
        <v>88.8087649707351</v>
      </c>
      <c r="HG88" s="13">
        <v>44928</v>
      </c>
    </row>
    <row r="89" spans="1:215">
      <c r="A89" t="str">
        <f t="shared" si="19"/>
        <v>HOSKL220649_121480</v>
      </c>
      <c r="B89" s="1">
        <v>88</v>
      </c>
      <c r="C89" s="1" t="s">
        <v>200</v>
      </c>
      <c r="E89" s="1" t="s">
        <v>247</v>
      </c>
      <c r="F89" s="1" t="s">
        <v>222</v>
      </c>
      <c r="H89" s="1" t="s">
        <v>363</v>
      </c>
      <c r="I89" s="1" t="s">
        <v>363</v>
      </c>
      <c r="N89" s="1">
        <v>1</v>
      </c>
      <c r="R89"/>
      <c r="AF89" s="8"/>
      <c r="AG89" s="1" t="s">
        <v>211</v>
      </c>
      <c r="AH89" s="1">
        <v>21480</v>
      </c>
      <c r="AV89" s="10"/>
      <c r="AX89" s="1" t="s">
        <v>205</v>
      </c>
      <c r="AY89" s="1" t="s">
        <v>225</v>
      </c>
      <c r="AZ89" s="1">
        <v>3.78</v>
      </c>
      <c r="BN89" s="2"/>
      <c r="BS89" s="1"/>
      <c r="ET89" s="12"/>
      <c r="FR89" s="12"/>
      <c r="FS89" s="12"/>
      <c r="GH89" s="12"/>
      <c r="HF89" s="10"/>
      <c r="HG89" s="13">
        <v>44928</v>
      </c>
    </row>
    <row r="90" spans="1:215">
      <c r="A90" t="str">
        <f t="shared" si="19"/>
        <v>HOSKL22065029010</v>
      </c>
      <c r="B90" s="1">
        <v>89</v>
      </c>
      <c r="C90" s="1" t="s">
        <v>200</v>
      </c>
      <c r="D90" s="1">
        <v>0</v>
      </c>
      <c r="E90" s="1" t="s">
        <v>247</v>
      </c>
      <c r="F90" s="1" t="s">
        <v>202</v>
      </c>
      <c r="H90" s="1" t="s">
        <v>364</v>
      </c>
      <c r="I90" s="1" t="s">
        <v>365</v>
      </c>
      <c r="M90" s="1" t="s">
        <v>205</v>
      </c>
      <c r="N90" s="1">
        <v>1</v>
      </c>
      <c r="O90" s="1" t="s">
        <v>366</v>
      </c>
      <c r="Q90" s="1" t="s">
        <v>293</v>
      </c>
      <c r="R90" t="s">
        <v>208</v>
      </c>
      <c r="S90" s="1" t="s">
        <v>367</v>
      </c>
      <c r="T90" s="1" t="s">
        <v>210</v>
      </c>
      <c r="V90" s="1" t="b">
        <v>0</v>
      </c>
      <c r="AA90" s="1">
        <v>0.101</v>
      </c>
      <c r="AC90" s="1">
        <v>0.096</v>
      </c>
      <c r="AD90" s="1">
        <v>100</v>
      </c>
      <c r="AF90" s="8">
        <v>0.005</v>
      </c>
      <c r="AG90" s="1" t="s">
        <v>285</v>
      </c>
      <c r="AH90" s="1">
        <v>29010</v>
      </c>
      <c r="AI90" s="1">
        <v>100</v>
      </c>
      <c r="AJ90" s="1">
        <v>367</v>
      </c>
      <c r="AL90" s="1">
        <f>AK90+AJ90</f>
        <v>367</v>
      </c>
      <c r="AO90" s="1">
        <f>AL90+AM90</f>
        <v>367</v>
      </c>
      <c r="AP90" s="1">
        <v>20</v>
      </c>
      <c r="AV90" s="10">
        <f>((AO90*((100-GX90)/100)+GY90))*(AA90+AS90+AU90+AB90)-(AP90*(AA90+AS90-AC90+AB90)*AD90/100)</f>
        <v>36.967</v>
      </c>
      <c r="AW90" s="1">
        <f>(AV90)*N90</f>
        <v>36.967</v>
      </c>
      <c r="BK90" s="1">
        <v>2</v>
      </c>
      <c r="BL90" s="1">
        <v>250</v>
      </c>
      <c r="BM90" s="1" t="s">
        <v>212</v>
      </c>
      <c r="BN90" s="2">
        <f>BL90/HE90</f>
        <v>1.90058479532164</v>
      </c>
      <c r="BO90" s="2">
        <v>200</v>
      </c>
      <c r="BP90" s="1">
        <f>BN90+BI90</f>
        <v>1.90058479532164</v>
      </c>
      <c r="BQ90" s="1">
        <f>BP90*N90</f>
        <v>1.90058479532164</v>
      </c>
      <c r="BS90" s="1"/>
      <c r="EQ90" s="1">
        <f t="shared" si="18"/>
        <v>0</v>
      </c>
      <c r="ER90" s="1">
        <f>EQ90*N90</f>
        <v>0</v>
      </c>
      <c r="ES90" s="1">
        <f>IF(ISERROR(SEARCH("FALSE",BV90)),BU90,0)+IF(ISERROR(SEARCH("FALSE",CA90)),BZ90,0)+IF(ISERROR(SEARCH("FALSE",CF90)),CE90,0)+IF(ISERROR(SEARCH("FALSE",CK90)),CJ90,0)+IF(ISERROR(SEARCH("FALSE",CP90)),CO90,0)+IF(ISERROR(SEARCH("FALSE",CU90)),CT90,0)+IF(ISERROR(SEARCH("FALSE",CZ90)),CY90,0)+IF(ISERROR(SEARCH("FALSE",DE90)),DD90,0)+IF(ISERROR(SEARCH("FALSE",DJ90)),DI90,0)+IF(ISERROR(SEARCH("FALSE",DO90)),DN90,0)+IF(ISERROR(SEARCH("FALSE",DT90)),DS90,0)+IF(ISERROR(SEARCH("FALSE",DY90)),DX90,0)+IF(ISERROR(SEARCH("FALSE",ED90)),EC90,0)+IF(ISERROR(SEARCH("FALSE",EI90)),EH90,0)+IF(ISERROR(SEARCH("FALSE",EN90)),EM90,0)*N90</f>
        <v>0</v>
      </c>
      <c r="ET90" s="12">
        <f>ES90+ER90+BP90</f>
        <v>1.90058479532164</v>
      </c>
      <c r="FP90" s="1" t="s">
        <v>213</v>
      </c>
      <c r="FQ90" s="1">
        <v>1.25</v>
      </c>
      <c r="FR90" s="12">
        <f t="shared" si="20"/>
        <v>38.8675847953216</v>
      </c>
      <c r="FS90" s="12">
        <f>FR90*FQ90/100</f>
        <v>0.48584480994152</v>
      </c>
      <c r="GE90" s="1" t="s">
        <v>214</v>
      </c>
      <c r="GF90" s="1" t="s">
        <v>213</v>
      </c>
      <c r="GG90" s="1">
        <v>11</v>
      </c>
      <c r="GH90" s="12">
        <f>AW90+ET90-ES90+FD90+FG90</f>
        <v>38.8675847953216</v>
      </c>
      <c r="GI90" s="1">
        <f>GH90*(GG90/100)</f>
        <v>4.27543432748538</v>
      </c>
      <c r="GJ90" s="1" t="s">
        <v>215</v>
      </c>
      <c r="GM90" s="1">
        <v>0.0380228136882129</v>
      </c>
      <c r="GO90" s="1">
        <v>3.7625</v>
      </c>
      <c r="GP90" s="1">
        <v>0.194035947712418</v>
      </c>
      <c r="GQ90" s="1" t="s">
        <v>280</v>
      </c>
      <c r="GR90" s="1">
        <v>0.952571024087329</v>
      </c>
      <c r="HB90" s="1">
        <v>2</v>
      </c>
      <c r="HC90" s="1">
        <v>52</v>
      </c>
      <c r="HD90" s="1">
        <v>95</v>
      </c>
      <c r="HE90" s="1">
        <f>(3600/HC90)*HD90*HB90/100</f>
        <v>131.538461538462</v>
      </c>
      <c r="HF90" s="10">
        <f>AW90+AZ90+ET90+FD90+FG90+FK90+FS90-FY90+GD90+FT90+GI90+GM90+GN90+GO90+GP90+GR90+GS90-GU90</f>
        <v>48.5759937182365</v>
      </c>
      <c r="HG90" s="13">
        <v>44563</v>
      </c>
    </row>
    <row r="91" spans="1:215">
      <c r="A91" t="str">
        <f t="shared" si="19"/>
        <v>HOSKL22070929010</v>
      </c>
      <c r="B91" s="1">
        <v>90</v>
      </c>
      <c r="C91" s="1" t="s">
        <v>200</v>
      </c>
      <c r="D91" s="1">
        <v>0</v>
      </c>
      <c r="E91" s="1" t="s">
        <v>247</v>
      </c>
      <c r="F91" s="1" t="s">
        <v>202</v>
      </c>
      <c r="H91" s="1" t="s">
        <v>368</v>
      </c>
      <c r="I91" s="1" t="s">
        <v>369</v>
      </c>
      <c r="M91" s="1" t="s">
        <v>205</v>
      </c>
      <c r="N91" s="1">
        <v>1</v>
      </c>
      <c r="O91" s="1" t="s">
        <v>270</v>
      </c>
      <c r="Q91" s="1" t="s">
        <v>271</v>
      </c>
      <c r="R91" t="s">
        <v>208</v>
      </c>
      <c r="S91" s="1" t="s">
        <v>272</v>
      </c>
      <c r="T91" s="1" t="s">
        <v>210</v>
      </c>
      <c r="V91" s="1" t="b">
        <v>0</v>
      </c>
      <c r="AA91" s="1">
        <v>0.241</v>
      </c>
      <c r="AC91" s="1">
        <v>0.236</v>
      </c>
      <c r="AD91" s="1">
        <v>90</v>
      </c>
      <c r="AF91" s="8">
        <v>0.0045</v>
      </c>
      <c r="AG91" s="1" t="s">
        <v>285</v>
      </c>
      <c r="AH91" s="1">
        <v>29010</v>
      </c>
      <c r="AI91" s="1">
        <v>100</v>
      </c>
      <c r="AJ91" s="1">
        <v>204</v>
      </c>
      <c r="AL91" s="1">
        <f>AK91+AJ91</f>
        <v>204</v>
      </c>
      <c r="AO91" s="1">
        <f>AL91+AM91</f>
        <v>204</v>
      </c>
      <c r="AP91" s="1">
        <v>199</v>
      </c>
      <c r="AV91" s="10">
        <f>((AO91*((100-GX91)/100)+GY91))*(AA91+AS91+AU91+AB91)-(AP91*(AA91+AS91-AC91+AB91)*AD91/100)</f>
        <v>48.2685</v>
      </c>
      <c r="AW91" s="1">
        <f>(AV91)*N91</f>
        <v>48.2685</v>
      </c>
      <c r="BK91" s="1">
        <v>1</v>
      </c>
      <c r="BL91" s="1">
        <v>483</v>
      </c>
      <c r="BM91" s="1" t="s">
        <v>212</v>
      </c>
      <c r="BN91" s="2">
        <f>BL91/HE91</f>
        <v>8.75614035087719</v>
      </c>
      <c r="BO91" s="2">
        <v>420</v>
      </c>
      <c r="BP91" s="1">
        <f>BN91+BI91</f>
        <v>8.75614035087719</v>
      </c>
      <c r="BQ91" s="1">
        <f>BP91*N91</f>
        <v>8.75614035087719</v>
      </c>
      <c r="BS91" s="1"/>
      <c r="EQ91" s="1">
        <f t="shared" si="18"/>
        <v>0</v>
      </c>
      <c r="ER91" s="1">
        <f>EQ91*N91</f>
        <v>0</v>
      </c>
      <c r="ES91" s="1">
        <f>IF(ISERROR(SEARCH("FALSE",BV91)),BU91,0)+IF(ISERROR(SEARCH("FALSE",CA91)),BZ91,0)+IF(ISERROR(SEARCH("FALSE",CF91)),CE91,0)+IF(ISERROR(SEARCH("FALSE",CK91)),CJ91,0)+IF(ISERROR(SEARCH("FALSE",CP91)),CO91,0)+IF(ISERROR(SEARCH("FALSE",CU91)),CT91,0)+IF(ISERROR(SEARCH("FALSE",CZ91)),CY91,0)+IF(ISERROR(SEARCH("FALSE",DE91)),DD91,0)+IF(ISERROR(SEARCH("FALSE",DJ91)),DI91,0)+IF(ISERROR(SEARCH("FALSE",DO91)),DN91,0)+IF(ISERROR(SEARCH("FALSE",DT91)),DS91,0)+IF(ISERROR(SEARCH("FALSE",DY91)),DX91,0)+IF(ISERROR(SEARCH("FALSE",ED91)),EC91,0)+IF(ISERROR(SEARCH("FALSE",EI91)),EH91,0)+IF(ISERROR(SEARCH("FALSE",EN91)),EM91,0)*N91</f>
        <v>0</v>
      </c>
      <c r="ET91" s="12">
        <f>ES91+ER91+BP91</f>
        <v>8.75614035087719</v>
      </c>
      <c r="FP91" s="1" t="s">
        <v>213</v>
      </c>
      <c r="FQ91" s="1">
        <v>1.25</v>
      </c>
      <c r="FR91" s="12">
        <f t="shared" si="20"/>
        <v>57.0246403508772</v>
      </c>
      <c r="FS91" s="12">
        <f>FR91*FQ91/100</f>
        <v>0.712808004385965</v>
      </c>
      <c r="GE91" s="1" t="s">
        <v>214</v>
      </c>
      <c r="GF91" s="1" t="s">
        <v>213</v>
      </c>
      <c r="GG91" s="1">
        <v>11</v>
      </c>
      <c r="GH91" s="12">
        <f>AW91+ET91-ES91+FD91+FG91</f>
        <v>57.0246403508772</v>
      </c>
      <c r="GI91" s="1">
        <f>GH91*(GG91/100)</f>
        <v>6.27271043859649</v>
      </c>
      <c r="GJ91" s="1" t="s">
        <v>215</v>
      </c>
      <c r="GM91" s="1">
        <v>0.175238095238095</v>
      </c>
      <c r="GO91" s="1">
        <v>1.70111111111111</v>
      </c>
      <c r="GP91" s="1">
        <v>0.347222222222222</v>
      </c>
      <c r="GQ91" s="1" t="s">
        <v>280</v>
      </c>
      <c r="GR91" s="1">
        <v>1.324737125</v>
      </c>
      <c r="HB91" s="1">
        <v>1</v>
      </c>
      <c r="HC91" s="1">
        <v>62</v>
      </c>
      <c r="HD91" s="1">
        <v>95</v>
      </c>
      <c r="HE91" s="1">
        <f>(3600/HC91)*HD91*HB91/100</f>
        <v>55.1612903225806</v>
      </c>
      <c r="HF91" s="10">
        <f>AW91+AZ91+ET91+FD91+FG91+FK91+FS91-FY91+GD91+FT91+GI91+GM91+GN91+GO91+GP91+GR91+GS91-GU91</f>
        <v>67.5584673474311</v>
      </c>
      <c r="HG91" s="13">
        <v>44563</v>
      </c>
    </row>
    <row r="92" spans="1:215">
      <c r="A92" t="str">
        <f t="shared" si="19"/>
        <v>HOSKL22070921677</v>
      </c>
      <c r="B92" s="1">
        <v>91</v>
      </c>
      <c r="C92" s="1" t="s">
        <v>200</v>
      </c>
      <c r="D92" s="1">
        <v>0</v>
      </c>
      <c r="E92" s="1" t="s">
        <v>247</v>
      </c>
      <c r="F92" s="1" t="s">
        <v>202</v>
      </c>
      <c r="H92" s="1" t="s">
        <v>368</v>
      </c>
      <c r="I92" s="1" t="s">
        <v>369</v>
      </c>
      <c r="M92" s="1" t="s">
        <v>205</v>
      </c>
      <c r="N92" s="1">
        <v>1</v>
      </c>
      <c r="O92" s="1" t="s">
        <v>270</v>
      </c>
      <c r="Q92" s="1" t="s">
        <v>271</v>
      </c>
      <c r="R92" t="s">
        <v>208</v>
      </c>
      <c r="S92" s="1" t="s">
        <v>272</v>
      </c>
      <c r="T92" s="1" t="s">
        <v>210</v>
      </c>
      <c r="V92" s="1" t="b">
        <v>0</v>
      </c>
      <c r="AA92" s="1">
        <v>0.235</v>
      </c>
      <c r="AC92" s="1">
        <v>0.23</v>
      </c>
      <c r="AD92" s="1">
        <v>100</v>
      </c>
      <c r="AF92" s="8">
        <v>0.00499999999999998</v>
      </c>
      <c r="AG92" s="1" t="s">
        <v>278</v>
      </c>
      <c r="AH92" s="1">
        <v>21677</v>
      </c>
      <c r="AI92" s="1">
        <v>100</v>
      </c>
      <c r="AJ92" s="1">
        <v>188.79</v>
      </c>
      <c r="AL92" s="1">
        <f>AK92+AJ92</f>
        <v>188.79</v>
      </c>
      <c r="AO92" s="1">
        <f>AL92+AM92</f>
        <v>188.79</v>
      </c>
      <c r="AP92" s="1">
        <v>20</v>
      </c>
      <c r="AV92" s="10">
        <f>((AO92*((100-GX92)/100)+GY92))*(AA92+AS92+AU92+AB92)-(AP92*(AA92+AS92-AC92+AB92)*AD92/100)</f>
        <v>44.26565</v>
      </c>
      <c r="AW92" s="1">
        <f>(AV92)*N92</f>
        <v>44.26565</v>
      </c>
      <c r="AZ92" s="1">
        <f>BA92+BE92</f>
        <v>0.2025</v>
      </c>
      <c r="BA92" s="1">
        <f>AZ93*N93</f>
        <v>0.2</v>
      </c>
      <c r="BB92" s="1" t="s">
        <v>221</v>
      </c>
      <c r="BC92" s="1">
        <f>BA92</f>
        <v>0.2</v>
      </c>
      <c r="BD92" s="1">
        <v>1.25</v>
      </c>
      <c r="BE92" s="1">
        <f>BA92*(BD92/100)</f>
        <v>0.0025</v>
      </c>
      <c r="BK92" s="1">
        <v>1</v>
      </c>
      <c r="BL92" s="1">
        <v>525</v>
      </c>
      <c r="BM92" s="1" t="s">
        <v>212</v>
      </c>
      <c r="BN92" s="2">
        <f>BL92/HE92</f>
        <v>9.82456140350877</v>
      </c>
      <c r="BO92" s="2">
        <v>420</v>
      </c>
      <c r="BP92" s="1">
        <f>BN92+BI92</f>
        <v>9.82456140350877</v>
      </c>
      <c r="BQ92" s="1">
        <f>BP92*N92</f>
        <v>9.82456140350877</v>
      </c>
      <c r="BS92" s="1"/>
      <c r="EQ92" s="1">
        <f t="shared" si="18"/>
        <v>0</v>
      </c>
      <c r="ER92" s="1">
        <f>EQ92*N92</f>
        <v>0</v>
      </c>
      <c r="ES92" s="1">
        <f>IF(ISERROR(SEARCH("FALSE",BV92)),BU92,0)+IF(ISERROR(SEARCH("FALSE",CA92)),BZ92,0)+IF(ISERROR(SEARCH("FALSE",CF92)),CE92,0)+IF(ISERROR(SEARCH("FALSE",CK92)),CJ92,0)+IF(ISERROR(SEARCH("FALSE",CP92)),CO92,0)+IF(ISERROR(SEARCH("FALSE",CU92)),CT92,0)+IF(ISERROR(SEARCH("FALSE",CZ92)),CY92,0)+IF(ISERROR(SEARCH("FALSE",DE92)),DD92,0)+IF(ISERROR(SEARCH("FALSE",DJ92)),DI92,0)+IF(ISERROR(SEARCH("FALSE",DO92)),DN92,0)+IF(ISERROR(SEARCH("FALSE",DT92)),DS92,0)+IF(ISERROR(SEARCH("FALSE",DY92)),DX92,0)+IF(ISERROR(SEARCH("FALSE",ED92)),EC92,0)+IF(ISERROR(SEARCH("FALSE",EI92)),EH92,0)+IF(ISERROR(SEARCH("FALSE",EN92)),EM92,0)*N92</f>
        <v>0</v>
      </c>
      <c r="ET92" s="12">
        <f>ES92+ER92+BP92</f>
        <v>9.82456140350877</v>
      </c>
      <c r="FP92" s="1" t="s">
        <v>213</v>
      </c>
      <c r="FQ92" s="1">
        <v>1.25</v>
      </c>
      <c r="FR92" s="12">
        <f t="shared" si="20"/>
        <v>54.0902114035088</v>
      </c>
      <c r="FS92" s="12">
        <f>FR92*FQ92/100</f>
        <v>0.67612764254386</v>
      </c>
      <c r="GE92" s="1" t="s">
        <v>214</v>
      </c>
      <c r="GF92" s="1" t="s">
        <v>213</v>
      </c>
      <c r="GG92" s="1">
        <v>11</v>
      </c>
      <c r="GH92" s="12">
        <f>AW92+ET92-ES92+FD92+FG92</f>
        <v>54.0902114035088</v>
      </c>
      <c r="GI92" s="1">
        <f>GH92*(GG92/100)</f>
        <v>5.94992325438596</v>
      </c>
      <c r="GJ92" s="1" t="s">
        <v>215</v>
      </c>
      <c r="GM92" s="1">
        <v>0.2</v>
      </c>
      <c r="GO92" s="1">
        <v>2.53711484593838</v>
      </c>
      <c r="GP92" s="1">
        <v>0.714285714285714</v>
      </c>
      <c r="HB92" s="1">
        <v>1</v>
      </c>
      <c r="HC92" s="1">
        <v>64</v>
      </c>
      <c r="HD92" s="1">
        <v>95</v>
      </c>
      <c r="HE92" s="1">
        <f>(3600/HC92)*HD92*HB92/100</f>
        <v>53.4375</v>
      </c>
      <c r="HF92" s="10">
        <f>AW92+AZ92+ET92+FD92+FG92+FK92+FS92-FY92+GD92+FT92+GI92+GM92+GN92+GO92+GP92+GR92+GS92-GU92</f>
        <v>64.3701628606627</v>
      </c>
      <c r="HG92" s="13">
        <v>44928</v>
      </c>
    </row>
    <row r="93" spans="1:215">
      <c r="A93" t="str">
        <f t="shared" si="19"/>
        <v>HOSKL220709_121677</v>
      </c>
      <c r="B93" s="1">
        <v>92</v>
      </c>
      <c r="C93" s="1" t="s">
        <v>200</v>
      </c>
      <c r="E93" s="1" t="s">
        <v>247</v>
      </c>
      <c r="F93" s="1" t="s">
        <v>222</v>
      </c>
      <c r="H93" s="1" t="s">
        <v>370</v>
      </c>
      <c r="I93" s="1" t="s">
        <v>370</v>
      </c>
      <c r="N93" s="1">
        <v>1</v>
      </c>
      <c r="R93"/>
      <c r="AF93" s="8"/>
      <c r="AG93" s="1" t="s">
        <v>278</v>
      </c>
      <c r="AH93" s="1">
        <v>21677</v>
      </c>
      <c r="AV93" s="10"/>
      <c r="AX93" s="1" t="s">
        <v>205</v>
      </c>
      <c r="AY93" s="1" t="s">
        <v>225</v>
      </c>
      <c r="AZ93" s="1">
        <v>0.2</v>
      </c>
      <c r="BN93" s="2"/>
      <c r="BS93" s="1"/>
      <c r="ET93" s="12"/>
      <c r="FR93" s="12"/>
      <c r="FS93" s="12"/>
      <c r="GH93" s="12"/>
      <c r="HF93" s="10"/>
      <c r="HG93" s="13">
        <v>44928</v>
      </c>
    </row>
    <row r="94" spans="1:215">
      <c r="A94" t="str">
        <f t="shared" si="19"/>
        <v>HOSKL22071929010</v>
      </c>
      <c r="B94" s="1">
        <v>93</v>
      </c>
      <c r="C94" s="1" t="s">
        <v>200</v>
      </c>
      <c r="D94" s="1">
        <v>0</v>
      </c>
      <c r="E94" s="1" t="s">
        <v>247</v>
      </c>
      <c r="F94" s="1" t="s">
        <v>202</v>
      </c>
      <c r="H94" s="1" t="s">
        <v>371</v>
      </c>
      <c r="I94" s="1" t="s">
        <v>372</v>
      </c>
      <c r="M94" s="1" t="s">
        <v>205</v>
      </c>
      <c r="N94" s="1">
        <v>1</v>
      </c>
      <c r="O94" s="1" t="s">
        <v>270</v>
      </c>
      <c r="Q94" s="1" t="s">
        <v>271</v>
      </c>
      <c r="R94" t="s">
        <v>208</v>
      </c>
      <c r="S94" s="1" t="s">
        <v>272</v>
      </c>
      <c r="T94" s="1" t="s">
        <v>210</v>
      </c>
      <c r="V94" s="1" t="b">
        <v>0</v>
      </c>
      <c r="AA94" s="1">
        <v>0.082</v>
      </c>
      <c r="AC94" s="1">
        <v>0.075</v>
      </c>
      <c r="AD94" s="1">
        <v>90</v>
      </c>
      <c r="AF94" s="8">
        <v>0.00630000000000001</v>
      </c>
      <c r="AG94" s="1" t="s">
        <v>285</v>
      </c>
      <c r="AH94" s="1">
        <v>29010</v>
      </c>
      <c r="AI94" s="1">
        <v>100</v>
      </c>
      <c r="AJ94" s="1">
        <v>204</v>
      </c>
      <c r="AL94" s="1">
        <f>AK94+AJ94</f>
        <v>204</v>
      </c>
      <c r="AO94" s="1">
        <f>AL94+AM94</f>
        <v>204</v>
      </c>
      <c r="AP94" s="1">
        <v>199</v>
      </c>
      <c r="AV94" s="10">
        <f>((AO94*((100-GX94)/100)+GY94))*(AA94+AS94+AU94+AB94)-(AP94*(AA94+AS94-AC94+AB94)*AD94/100)</f>
        <v>15.4743</v>
      </c>
      <c r="AW94" s="1">
        <f>(AV94)*N94</f>
        <v>15.4743</v>
      </c>
      <c r="BK94" s="1">
        <v>2</v>
      </c>
      <c r="BL94" s="1">
        <v>275</v>
      </c>
      <c r="BM94" s="1" t="s">
        <v>212</v>
      </c>
      <c r="BN94" s="2">
        <f>BL94/HE94</f>
        <v>2.0906432748538</v>
      </c>
      <c r="BO94" s="2">
        <v>220</v>
      </c>
      <c r="BP94" s="1">
        <f>BN94+BI94</f>
        <v>2.0906432748538</v>
      </c>
      <c r="BQ94" s="1">
        <f>BP94*N94</f>
        <v>2.0906432748538</v>
      </c>
      <c r="BS94" s="1"/>
      <c r="EQ94" s="1">
        <f t="shared" si="18"/>
        <v>0</v>
      </c>
      <c r="ER94" s="1">
        <f>EQ94*N94</f>
        <v>0</v>
      </c>
      <c r="ES94" s="1">
        <f>IF(ISERROR(SEARCH("FALSE",BV94)),BU94,0)+IF(ISERROR(SEARCH("FALSE",CA94)),BZ94,0)+IF(ISERROR(SEARCH("FALSE",CF94)),CE94,0)+IF(ISERROR(SEARCH("FALSE",CK94)),CJ94,0)+IF(ISERROR(SEARCH("FALSE",CP94)),CO94,0)+IF(ISERROR(SEARCH("FALSE",CU94)),CT94,0)+IF(ISERROR(SEARCH("FALSE",CZ94)),CY94,0)+IF(ISERROR(SEARCH("FALSE",DE94)),DD94,0)+IF(ISERROR(SEARCH("FALSE",DJ94)),DI94,0)+IF(ISERROR(SEARCH("FALSE",DO94)),DN94,0)+IF(ISERROR(SEARCH("FALSE",DT94)),DS94,0)+IF(ISERROR(SEARCH("FALSE",DY94)),DX94,0)+IF(ISERROR(SEARCH("FALSE",ED94)),EC94,0)+IF(ISERROR(SEARCH("FALSE",EI94)),EH94,0)+IF(ISERROR(SEARCH("FALSE",EN94)),EM94,0)*N94</f>
        <v>0</v>
      </c>
      <c r="ET94" s="12">
        <f>ES94+ER94+BP94</f>
        <v>2.0906432748538</v>
      </c>
      <c r="FP94" s="1" t="s">
        <v>213</v>
      </c>
      <c r="FQ94" s="1">
        <v>1.25</v>
      </c>
      <c r="FR94" s="12">
        <f t="shared" si="20"/>
        <v>17.5649432748538</v>
      </c>
      <c r="FS94" s="12">
        <f>FR94*FQ94/100</f>
        <v>0.219561790935673</v>
      </c>
      <c r="GE94" s="1" t="s">
        <v>214</v>
      </c>
      <c r="GF94" s="1" t="s">
        <v>213</v>
      </c>
      <c r="GG94" s="1">
        <v>11</v>
      </c>
      <c r="GH94" s="12">
        <f>AW94+ET94-ES94+FD94+FG94</f>
        <v>17.5649432748538</v>
      </c>
      <c r="GI94" s="1">
        <f>GH94*(GG94/100)</f>
        <v>1.93214376023392</v>
      </c>
      <c r="GJ94" s="1" t="s">
        <v>215</v>
      </c>
      <c r="GM94" s="1">
        <v>0.0418250950570342</v>
      </c>
      <c r="GO94" s="1">
        <v>0.862847222222222</v>
      </c>
      <c r="GP94" s="1">
        <v>0.108506944444444</v>
      </c>
      <c r="GQ94" s="1" t="s">
        <v>280</v>
      </c>
      <c r="GR94" s="1">
        <v>0.414566068979721</v>
      </c>
      <c r="HB94" s="1">
        <v>2</v>
      </c>
      <c r="HC94" s="1">
        <v>52</v>
      </c>
      <c r="HD94" s="1">
        <v>95</v>
      </c>
      <c r="HE94" s="1">
        <f>(3600/HC94)*HD94*HB94/100</f>
        <v>131.538461538462</v>
      </c>
      <c r="HF94" s="10">
        <f>AW94+AZ94+ET94+FD94+FG94+FK94+FS94-FY94+GD94+FT94+GI94+GM94+GN94+GO94+GP94+GR94+GS94-GU94</f>
        <v>21.1443941567268</v>
      </c>
      <c r="HG94" s="13">
        <v>44563</v>
      </c>
    </row>
    <row r="95" spans="1:215">
      <c r="A95" t="str">
        <f t="shared" si="19"/>
        <v>HOSKL22074021480</v>
      </c>
      <c r="B95" s="1">
        <v>94</v>
      </c>
      <c r="C95" s="1" t="s">
        <v>200</v>
      </c>
      <c r="D95" s="1">
        <v>0</v>
      </c>
      <c r="E95" s="1" t="s">
        <v>247</v>
      </c>
      <c r="F95" s="1" t="s">
        <v>202</v>
      </c>
      <c r="H95" s="1" t="s">
        <v>373</v>
      </c>
      <c r="I95" s="1" t="s">
        <v>374</v>
      </c>
      <c r="M95" s="1" t="s">
        <v>205</v>
      </c>
      <c r="N95" s="1">
        <v>1</v>
      </c>
      <c r="O95" s="1" t="s">
        <v>265</v>
      </c>
      <c r="Q95" s="1" t="s">
        <v>219</v>
      </c>
      <c r="R95" t="s">
        <v>208</v>
      </c>
      <c r="S95" s="1" t="s">
        <v>266</v>
      </c>
      <c r="T95" s="1" t="s">
        <v>210</v>
      </c>
      <c r="V95" s="1" t="b">
        <v>0</v>
      </c>
      <c r="AA95" s="1">
        <v>0.199</v>
      </c>
      <c r="AC95" s="1">
        <v>0.199</v>
      </c>
      <c r="AD95" s="1">
        <v>100</v>
      </c>
      <c r="AF95" s="8">
        <v>0</v>
      </c>
      <c r="AG95" s="1" t="s">
        <v>211</v>
      </c>
      <c r="AH95" s="1">
        <v>21480</v>
      </c>
      <c r="AI95" s="1">
        <v>100</v>
      </c>
      <c r="AJ95" s="1">
        <v>118.8</v>
      </c>
      <c r="AL95" s="1">
        <f>AK95+AJ95</f>
        <v>118.8</v>
      </c>
      <c r="AO95" s="1">
        <f>AL95+AM95</f>
        <v>118.8</v>
      </c>
      <c r="AP95" s="1">
        <v>20</v>
      </c>
      <c r="AV95" s="10">
        <f>((AO95*((100-GX95)/100)+GY95))*(AA95+AS95+AU95+AB95)-(AP95*(AA95+AS95-AC95+AB95)*AD95/100)</f>
        <v>23.6412</v>
      </c>
      <c r="AW95" s="1">
        <f>(AV95)*N95</f>
        <v>23.6412</v>
      </c>
      <c r="BK95" s="1">
        <v>1</v>
      </c>
      <c r="BL95" s="1">
        <v>350</v>
      </c>
      <c r="BM95" s="1" t="s">
        <v>212</v>
      </c>
      <c r="BN95" s="2">
        <f>BL95/HE95</f>
        <v>5.93567251461988</v>
      </c>
      <c r="BO95" s="2">
        <v>280</v>
      </c>
      <c r="BP95" s="1">
        <f>BN95+BI95</f>
        <v>5.93567251461988</v>
      </c>
      <c r="BQ95" s="1">
        <f>BP95*N95</f>
        <v>5.93567251461988</v>
      </c>
      <c r="BS95" s="1"/>
      <c r="EQ95" s="1">
        <f t="shared" si="18"/>
        <v>0</v>
      </c>
      <c r="ER95" s="1">
        <f>EQ95*N95</f>
        <v>0</v>
      </c>
      <c r="ES95" s="1">
        <f>IF(ISERROR(SEARCH("FALSE",BV95)),BU95,0)+IF(ISERROR(SEARCH("FALSE",CA95)),BZ95,0)+IF(ISERROR(SEARCH("FALSE",CF95)),CE95,0)+IF(ISERROR(SEARCH("FALSE",CK95)),CJ95,0)+IF(ISERROR(SEARCH("FALSE",CP95)),CO95,0)+IF(ISERROR(SEARCH("FALSE",CU95)),CT95,0)+IF(ISERROR(SEARCH("FALSE",CZ95)),CY95,0)+IF(ISERROR(SEARCH("FALSE",DE95)),DD95,0)+IF(ISERROR(SEARCH("FALSE",DJ95)),DI95,0)+IF(ISERROR(SEARCH("FALSE",DO95)),DN95,0)+IF(ISERROR(SEARCH("FALSE",DT95)),DS95,0)+IF(ISERROR(SEARCH("FALSE",DY95)),DX95,0)+IF(ISERROR(SEARCH("FALSE",ED95)),EC95,0)+IF(ISERROR(SEARCH("FALSE",EI95)),EH95,0)+IF(ISERROR(SEARCH("FALSE",EN95)),EM95,0)*N95</f>
        <v>0</v>
      </c>
      <c r="ET95" s="12">
        <f>ES95+ER95+BP95</f>
        <v>5.93567251461988</v>
      </c>
      <c r="FP95" s="1" t="s">
        <v>213</v>
      </c>
      <c r="FQ95" s="1">
        <v>1.25</v>
      </c>
      <c r="FR95" s="12">
        <f t="shared" si="20"/>
        <v>29.5768725146199</v>
      </c>
      <c r="FS95" s="12">
        <f>FR95*FQ95/100</f>
        <v>0.369710906432749</v>
      </c>
      <c r="GE95" s="1" t="s">
        <v>252</v>
      </c>
      <c r="GF95" s="1" t="s">
        <v>213</v>
      </c>
      <c r="GG95" s="1">
        <v>11</v>
      </c>
      <c r="GH95" s="12">
        <f>AW95+ET95-ES95+FD95+FG95</f>
        <v>29.5768725146199</v>
      </c>
      <c r="GI95" s="1">
        <f>GH95*(GG95/100)</f>
        <v>3.25345597660819</v>
      </c>
      <c r="GJ95" s="1" t="s">
        <v>215</v>
      </c>
      <c r="GM95" s="1">
        <v>0.11864406779661</v>
      </c>
      <c r="GO95" s="1">
        <v>0.229166666666667</v>
      </c>
      <c r="GP95" s="1">
        <v>0.520833333333333</v>
      </c>
      <c r="HB95" s="1">
        <v>1</v>
      </c>
      <c r="HC95" s="1">
        <v>58</v>
      </c>
      <c r="HD95" s="1">
        <v>95</v>
      </c>
      <c r="HE95" s="1">
        <f>(3600/HC95)*HD95*HB95/100</f>
        <v>58.9655172413793</v>
      </c>
      <c r="HF95" s="10">
        <f>AW95+AZ95+ET95+FD95+FG95+FK95+FS95-FY95+GD95+FT95+GI95+GM95+GN95+GO95+GP95+GR95+GS95-GU95</f>
        <v>34.0686834654574</v>
      </c>
      <c r="HG95" s="13">
        <v>44379</v>
      </c>
    </row>
    <row r="96" spans="1:215">
      <c r="A96" t="str">
        <f t="shared" si="19"/>
        <v>HOSKL22081921677</v>
      </c>
      <c r="B96" s="1">
        <v>95</v>
      </c>
      <c r="C96" s="1" t="s">
        <v>200</v>
      </c>
      <c r="D96" s="1">
        <v>0</v>
      </c>
      <c r="E96" s="1" t="s">
        <v>247</v>
      </c>
      <c r="F96" s="1" t="s">
        <v>202</v>
      </c>
      <c r="H96" s="1" t="s">
        <v>375</v>
      </c>
      <c r="I96" s="1" t="s">
        <v>376</v>
      </c>
      <c r="M96" s="1" t="s">
        <v>205</v>
      </c>
      <c r="N96" s="1">
        <v>1</v>
      </c>
      <c r="O96" s="1" t="s">
        <v>270</v>
      </c>
      <c r="Q96" s="1" t="s">
        <v>271</v>
      </c>
      <c r="R96" t="s">
        <v>208</v>
      </c>
      <c r="S96" s="1" t="s">
        <v>272</v>
      </c>
      <c r="T96" s="1" t="s">
        <v>210</v>
      </c>
      <c r="V96" s="1" t="b">
        <v>0</v>
      </c>
      <c r="AA96" s="1">
        <v>0.348</v>
      </c>
      <c r="AC96" s="1">
        <v>0.34</v>
      </c>
      <c r="AD96" s="1">
        <v>100</v>
      </c>
      <c r="AF96" s="8">
        <v>0.00799999999999995</v>
      </c>
      <c r="AG96" s="1" t="s">
        <v>278</v>
      </c>
      <c r="AH96" s="1">
        <v>21677</v>
      </c>
      <c r="AI96" s="1">
        <v>100</v>
      </c>
      <c r="AJ96" s="1">
        <v>197.27</v>
      </c>
      <c r="AL96" s="1">
        <f>AK96+AJ96</f>
        <v>197.27</v>
      </c>
      <c r="AO96" s="1">
        <f>AL96+AM96</f>
        <v>197.27</v>
      </c>
      <c r="AP96" s="1">
        <v>20</v>
      </c>
      <c r="AV96" s="10">
        <f>((AO96*((100-GX96)/100)+GY96))*(AA96+AS96+AU96+AB96)-(AP96*(AA96+AS96-AC96+AB96)*AD96/100)</f>
        <v>68.48996</v>
      </c>
      <c r="AW96" s="1">
        <f>(AV96)*N96</f>
        <v>68.48996</v>
      </c>
      <c r="BK96" s="1">
        <v>1</v>
      </c>
      <c r="BL96" s="1">
        <v>662.5</v>
      </c>
      <c r="BM96" s="1" t="s">
        <v>212</v>
      </c>
      <c r="BN96" s="2">
        <f>BL96/HE96</f>
        <v>14.141081871345</v>
      </c>
      <c r="BO96" s="2">
        <v>530</v>
      </c>
      <c r="BP96" s="1">
        <f>BN96+BI96</f>
        <v>14.141081871345</v>
      </c>
      <c r="BQ96" s="1">
        <f>BP96*N96</f>
        <v>14.141081871345</v>
      </c>
      <c r="BS96" s="1"/>
      <c r="CV96" s="1">
        <v>1</v>
      </c>
      <c r="CW96" s="1">
        <v>3.11</v>
      </c>
      <c r="CX96" s="1" t="s">
        <v>225</v>
      </c>
      <c r="CY96" s="1">
        <f>CV96*CW96</f>
        <v>3.11</v>
      </c>
      <c r="CZ96" s="1" t="b">
        <v>0</v>
      </c>
      <c r="EQ96" s="1">
        <f t="shared" si="18"/>
        <v>3.11</v>
      </c>
      <c r="ER96" s="1">
        <f>EQ96*N96</f>
        <v>3.11</v>
      </c>
      <c r="ES96" s="1">
        <f>IF(ISERROR(SEARCH("FALSE",BV96)),BU96,0)+IF(ISERROR(SEARCH("FALSE",CA96)),BZ96,0)+IF(ISERROR(SEARCH("FALSE",CF96)),CE96,0)+IF(ISERROR(SEARCH("FALSE",CK96)),CJ96,0)+IF(ISERROR(SEARCH("FALSE",CP96)),CO96,0)+IF(ISERROR(SEARCH("FALSE",CU96)),CT96,0)+IF(ISERROR(SEARCH("FALSE",CZ96)),CY96,0)+IF(ISERROR(SEARCH("FALSE",DE96)),DD96,0)+IF(ISERROR(SEARCH("FALSE",DJ96)),DI96,0)+IF(ISERROR(SEARCH("FALSE",DO96)),DN96,0)+IF(ISERROR(SEARCH("FALSE",DT96)),DS96,0)+IF(ISERROR(SEARCH("FALSE",DY96)),DX96,0)+IF(ISERROR(SEARCH("FALSE",ED96)),EC96,0)+IF(ISERROR(SEARCH("FALSE",EI96)),EH96,0)+IF(ISERROR(SEARCH("FALSE",EN96)),EM96,0)*N96</f>
        <v>0</v>
      </c>
      <c r="ET96" s="12">
        <f>ES96+ER96+BP96</f>
        <v>17.251081871345</v>
      </c>
      <c r="FP96" s="1" t="s">
        <v>213</v>
      </c>
      <c r="FQ96" s="1">
        <v>1.25</v>
      </c>
      <c r="FR96" s="12">
        <f t="shared" si="20"/>
        <v>85.741041871345</v>
      </c>
      <c r="FS96" s="12">
        <f>FR96*FQ96/100</f>
        <v>1.07176302339181</v>
      </c>
      <c r="GE96" s="1" t="s">
        <v>214</v>
      </c>
      <c r="GF96" s="1" t="s">
        <v>213</v>
      </c>
      <c r="GG96" s="1">
        <v>11</v>
      </c>
      <c r="GH96" s="12">
        <f>AW96+ET96-ES96+FD96+FG96</f>
        <v>85.741041871345</v>
      </c>
      <c r="GI96" s="1">
        <f>GH96*(GG96/100)</f>
        <v>9.43151460584795</v>
      </c>
      <c r="GJ96" s="1" t="s">
        <v>215</v>
      </c>
      <c r="GM96" s="1">
        <v>0.282666666666667</v>
      </c>
      <c r="GO96" s="1">
        <v>2.5462962962963</v>
      </c>
      <c r="GP96" s="1">
        <v>1.38888888888889</v>
      </c>
      <c r="HB96" s="1">
        <v>1</v>
      </c>
      <c r="HC96" s="1">
        <v>73</v>
      </c>
      <c r="HD96" s="1">
        <v>95</v>
      </c>
      <c r="HE96" s="1">
        <f>(3600/HC96)*HD96*HB96/100</f>
        <v>46.8493150684932</v>
      </c>
      <c r="HF96" s="10">
        <f>AW96+AZ96+ET96+FD96+FG96+FK96+FS96-FY96+GD96+FT96+GI96+GM96+GN96+GO96+GP96+GR96+GS96-GU96</f>
        <v>100.462171352437</v>
      </c>
      <c r="HG96" s="13">
        <v>44563</v>
      </c>
    </row>
    <row r="97" spans="1:215">
      <c r="A97" t="str">
        <f t="shared" si="19"/>
        <v>HOSKL22082021677</v>
      </c>
      <c r="B97" s="1">
        <v>96</v>
      </c>
      <c r="C97" s="1" t="s">
        <v>200</v>
      </c>
      <c r="D97" s="1">
        <v>0</v>
      </c>
      <c r="E97" s="1" t="s">
        <v>247</v>
      </c>
      <c r="F97" s="1" t="s">
        <v>202</v>
      </c>
      <c r="H97" s="1" t="s">
        <v>377</v>
      </c>
      <c r="I97" s="1" t="s">
        <v>378</v>
      </c>
      <c r="M97" s="1" t="s">
        <v>205</v>
      </c>
      <c r="N97" s="1">
        <v>1</v>
      </c>
      <c r="O97" s="1" t="s">
        <v>265</v>
      </c>
      <c r="Q97" s="1" t="s">
        <v>219</v>
      </c>
      <c r="R97" t="s">
        <v>208</v>
      </c>
      <c r="S97" s="1" t="s">
        <v>266</v>
      </c>
      <c r="T97" s="1" t="s">
        <v>210</v>
      </c>
      <c r="V97" s="1" t="b">
        <v>0</v>
      </c>
      <c r="AA97" s="1">
        <v>0.2145</v>
      </c>
      <c r="AC97" s="1">
        <v>0.21</v>
      </c>
      <c r="AD97" s="1">
        <v>100</v>
      </c>
      <c r="AF97" s="8">
        <v>0.0045</v>
      </c>
      <c r="AG97" s="1" t="s">
        <v>278</v>
      </c>
      <c r="AH97" s="1">
        <v>21677</v>
      </c>
      <c r="AI97" s="1">
        <v>100</v>
      </c>
      <c r="AJ97" s="1">
        <v>127.56</v>
      </c>
      <c r="AL97" s="1">
        <f>AK97+AJ97</f>
        <v>127.56</v>
      </c>
      <c r="AO97" s="1">
        <f>AL97+AM97</f>
        <v>127.56</v>
      </c>
      <c r="AP97" s="1">
        <v>20</v>
      </c>
      <c r="AV97" s="10">
        <f>((AO97*((100-GX97)/100)+GY97))*(AA97+AS97+AU97+AB97)-(AP97*(AA97+AS97-AC97+AB97)*AD97/100)</f>
        <v>27.27162</v>
      </c>
      <c r="AW97" s="1">
        <f>(AV97)*N97</f>
        <v>27.27162</v>
      </c>
      <c r="AZ97" s="1">
        <f>BA97+BE97</f>
        <v>3.62</v>
      </c>
      <c r="BA97" s="1">
        <f>AZ98*N98</f>
        <v>3.62</v>
      </c>
      <c r="BK97" s="1">
        <v>2</v>
      </c>
      <c r="BL97" s="1">
        <v>450</v>
      </c>
      <c r="BM97" s="1" t="s">
        <v>212</v>
      </c>
      <c r="BN97" s="2">
        <f>BL97/HE97</f>
        <v>4.60526315789474</v>
      </c>
      <c r="BO97" s="2">
        <v>360</v>
      </c>
      <c r="BP97" s="1">
        <f>BN97+BI97</f>
        <v>4.60526315789474</v>
      </c>
      <c r="BQ97" s="1">
        <f>BP97*N97</f>
        <v>4.60526315789474</v>
      </c>
      <c r="BR97" s="1">
        <v>1</v>
      </c>
      <c r="BS97" s="1">
        <v>0.6</v>
      </c>
      <c r="BT97" s="1" t="s">
        <v>225</v>
      </c>
      <c r="BU97" s="1">
        <f>BR97*BS97</f>
        <v>0.6</v>
      </c>
      <c r="BV97" s="1" t="b">
        <v>1</v>
      </c>
      <c r="EQ97" s="1">
        <f t="shared" si="18"/>
        <v>0</v>
      </c>
      <c r="ER97" s="1">
        <f>EQ97*N97</f>
        <v>0</v>
      </c>
      <c r="ES97" s="1">
        <f>IF(ISERROR(SEARCH("FALSE",BV97)),BU97,0)+IF(ISERROR(SEARCH("FALSE",CA97)),BZ97,0)+IF(ISERROR(SEARCH("FALSE",CF97)),CE97,0)+IF(ISERROR(SEARCH("FALSE",CK97)),CJ97,0)+IF(ISERROR(SEARCH("FALSE",CP97)),CO97,0)+IF(ISERROR(SEARCH("FALSE",CU97)),CT97,0)+IF(ISERROR(SEARCH("FALSE",CZ97)),CY97,0)+IF(ISERROR(SEARCH("FALSE",DE97)),DD97,0)+IF(ISERROR(SEARCH("FALSE",DJ97)),DI97,0)+IF(ISERROR(SEARCH("FALSE",DO97)),DN97,0)+IF(ISERROR(SEARCH("FALSE",DT97)),DS97,0)+IF(ISERROR(SEARCH("FALSE",DY97)),DX97,0)+IF(ISERROR(SEARCH("FALSE",ED97)),EC97,0)+IF(ISERROR(SEARCH("FALSE",EI97)),EH97,0)+IF(ISERROR(SEARCH("FALSE",EN97)),EM97,0)*N97</f>
        <v>0.6</v>
      </c>
      <c r="ET97" s="12">
        <f>ES97+ER97+BP97</f>
        <v>5.20526315789474</v>
      </c>
      <c r="FP97" s="1" t="s">
        <v>213</v>
      </c>
      <c r="FQ97" s="1">
        <v>1.25</v>
      </c>
      <c r="FR97" s="12">
        <f t="shared" si="20"/>
        <v>31.8768831578947</v>
      </c>
      <c r="FS97" s="12">
        <f>FR97*FQ97/100</f>
        <v>0.398461039473684</v>
      </c>
      <c r="GE97" s="1" t="s">
        <v>214</v>
      </c>
      <c r="GF97" s="1" t="s">
        <v>213</v>
      </c>
      <c r="GG97" s="1">
        <v>11</v>
      </c>
      <c r="GH97" s="12">
        <f>AW97+ET97-ES97+FD97+FG97</f>
        <v>31.8768831578947</v>
      </c>
      <c r="GI97" s="1">
        <f>GH97*(GG97/100)</f>
        <v>3.50645714736842</v>
      </c>
      <c r="GJ97" s="1" t="s">
        <v>215</v>
      </c>
      <c r="GM97" s="1">
        <v>0.0920716112531969</v>
      </c>
      <c r="GO97" s="1">
        <v>1.33645833333333</v>
      </c>
      <c r="GP97" s="1">
        <v>0.3125</v>
      </c>
      <c r="HB97" s="1">
        <v>2</v>
      </c>
      <c r="HC97" s="1">
        <v>70</v>
      </c>
      <c r="HD97" s="1">
        <v>95</v>
      </c>
      <c r="HE97" s="1">
        <f>(3600/HC97)*HD97*HB97/100</f>
        <v>97.7142857142857</v>
      </c>
      <c r="HF97" s="10">
        <f>AW97+AZ97+ET97+FD97+FG97+FK97+FS97-FY97+GD97+FT97+GI97+GM97+GN97+GO97+GP97+GR97+GS97-GU97</f>
        <v>41.7428312893234</v>
      </c>
      <c r="HG97" s="13">
        <v>44563</v>
      </c>
    </row>
    <row r="98" spans="1:215">
      <c r="A98" t="str">
        <f t="shared" si="19"/>
        <v>HOSKL22152021677</v>
      </c>
      <c r="B98" s="1">
        <v>97</v>
      </c>
      <c r="C98" s="1" t="s">
        <v>200</v>
      </c>
      <c r="E98" s="1" t="s">
        <v>247</v>
      </c>
      <c r="F98" s="1" t="s">
        <v>222</v>
      </c>
      <c r="H98" s="14" t="s">
        <v>379</v>
      </c>
      <c r="I98" s="14" t="s">
        <v>380</v>
      </c>
      <c r="N98" s="14">
        <v>1</v>
      </c>
      <c r="R98"/>
      <c r="AF98" s="8"/>
      <c r="AG98" s="1" t="s">
        <v>278</v>
      </c>
      <c r="AH98" s="1">
        <v>21677</v>
      </c>
      <c r="AV98" s="10"/>
      <c r="AX98" s="1" t="s">
        <v>205</v>
      </c>
      <c r="AY98" s="1" t="s">
        <v>225</v>
      </c>
      <c r="AZ98" s="14">
        <v>3.62</v>
      </c>
      <c r="BN98" s="2"/>
      <c r="BS98" s="1"/>
      <c r="ET98" s="12"/>
      <c r="FR98" s="12"/>
      <c r="FS98" s="12"/>
      <c r="GH98" s="12"/>
      <c r="HF98" s="10"/>
      <c r="HG98" s="13">
        <v>44563</v>
      </c>
    </row>
    <row r="99" spans="1:215">
      <c r="A99" t="str">
        <f t="shared" si="19"/>
        <v>HOSKL22084029010</v>
      </c>
      <c r="B99" s="1">
        <v>98</v>
      </c>
      <c r="C99" s="1" t="s">
        <v>200</v>
      </c>
      <c r="D99" s="1">
        <v>0</v>
      </c>
      <c r="E99" s="1" t="s">
        <v>247</v>
      </c>
      <c r="F99" s="1" t="s">
        <v>202</v>
      </c>
      <c r="H99" s="1" t="s">
        <v>381</v>
      </c>
      <c r="I99" s="1" t="s">
        <v>382</v>
      </c>
      <c r="M99" s="1" t="s">
        <v>205</v>
      </c>
      <c r="N99" s="1">
        <v>1</v>
      </c>
      <c r="O99" s="1" t="s">
        <v>243</v>
      </c>
      <c r="Q99" s="1" t="s">
        <v>219</v>
      </c>
      <c r="R99" t="s">
        <v>208</v>
      </c>
      <c r="S99" s="1" t="s">
        <v>244</v>
      </c>
      <c r="T99" s="1" t="s">
        <v>210</v>
      </c>
      <c r="V99" s="1" t="b">
        <v>0</v>
      </c>
      <c r="AA99" s="1">
        <v>0.265</v>
      </c>
      <c r="AC99" s="1">
        <v>0.265</v>
      </c>
      <c r="AD99" s="1">
        <v>90</v>
      </c>
      <c r="AF99" s="8">
        <v>0</v>
      </c>
      <c r="AG99" s="1" t="s">
        <v>285</v>
      </c>
      <c r="AH99" s="1">
        <v>29010</v>
      </c>
      <c r="AI99" s="1">
        <v>100</v>
      </c>
      <c r="AJ99" s="1">
        <v>102.51</v>
      </c>
      <c r="AL99" s="1">
        <f>AK99+AJ99</f>
        <v>102.51</v>
      </c>
      <c r="AO99" s="1">
        <f>AL99+AM99</f>
        <v>102.51</v>
      </c>
      <c r="AP99" s="1">
        <v>97.51</v>
      </c>
      <c r="AV99" s="10">
        <f>((AO99*((100-GX99)/100)+GY99))*(AA99+AS99+AU99+AB99)-(AP99*(AA99+AS99-AC99+AB99)*AD99/100)</f>
        <v>27.16515</v>
      </c>
      <c r="AW99" s="1">
        <f>(AV99)*N99</f>
        <v>27.16515</v>
      </c>
      <c r="BK99" s="1">
        <v>1</v>
      </c>
      <c r="BL99" s="1">
        <v>350</v>
      </c>
      <c r="BM99" s="1" t="s">
        <v>212</v>
      </c>
      <c r="BN99" s="2">
        <f>BL99/HE99</f>
        <v>6.14035087719298</v>
      </c>
      <c r="BO99" s="2">
        <v>280</v>
      </c>
      <c r="BP99" s="1">
        <f>BN99+BI99</f>
        <v>6.14035087719298</v>
      </c>
      <c r="BQ99" s="1">
        <f>BP99*N99</f>
        <v>6.14035087719298</v>
      </c>
      <c r="BS99" s="1"/>
      <c r="EQ99" s="1">
        <f t="shared" si="18"/>
        <v>0</v>
      </c>
      <c r="ER99" s="1">
        <f>EQ99*N99</f>
        <v>0</v>
      </c>
      <c r="ES99" s="1">
        <f>IF(ISERROR(SEARCH("FALSE",BV99)),BU99,0)+IF(ISERROR(SEARCH("FALSE",CA99)),BZ99,0)+IF(ISERROR(SEARCH("FALSE",CF99)),CE99,0)+IF(ISERROR(SEARCH("FALSE",CK99)),CJ99,0)+IF(ISERROR(SEARCH("FALSE",CP99)),CO99,0)+IF(ISERROR(SEARCH("FALSE",CU99)),CT99,0)+IF(ISERROR(SEARCH("FALSE",CZ99)),CY99,0)+IF(ISERROR(SEARCH("FALSE",DE99)),DD99,0)+IF(ISERROR(SEARCH("FALSE",DJ99)),DI99,0)+IF(ISERROR(SEARCH("FALSE",DO99)),DN99,0)+IF(ISERROR(SEARCH("FALSE",DT99)),DS99,0)+IF(ISERROR(SEARCH("FALSE",DY99)),DX99,0)+IF(ISERROR(SEARCH("FALSE",ED99)),EC99,0)+IF(ISERROR(SEARCH("FALSE",EI99)),EH99,0)+IF(ISERROR(SEARCH("FALSE",EN99)),EM99,0)*N99</f>
        <v>0</v>
      </c>
      <c r="ET99" s="12">
        <f>ES99+ER99+BP99</f>
        <v>6.14035087719298</v>
      </c>
      <c r="FP99" s="1" t="s">
        <v>213</v>
      </c>
      <c r="FQ99" s="1">
        <v>1.25</v>
      </c>
      <c r="FR99" s="12">
        <f t="shared" si="20"/>
        <v>33.305500877193</v>
      </c>
      <c r="FS99" s="12">
        <f>FR99*FQ99/100</f>
        <v>0.416318760964912</v>
      </c>
      <c r="GE99" s="1" t="s">
        <v>214</v>
      </c>
      <c r="GF99" s="1" t="s">
        <v>213</v>
      </c>
      <c r="GG99" s="1">
        <v>11</v>
      </c>
      <c r="GH99" s="12">
        <f>AW99+ET99-ES99+FD99+FG99</f>
        <v>33.305500877193</v>
      </c>
      <c r="GI99" s="1">
        <f>GH99*(GG99/100)</f>
        <v>3.66360509649123</v>
      </c>
      <c r="GJ99" s="1" t="s">
        <v>215</v>
      </c>
      <c r="GM99" s="1">
        <v>0.12280701754386</v>
      </c>
      <c r="GO99" s="1">
        <v>0.288095238095238</v>
      </c>
      <c r="GP99" s="1">
        <v>0.325520833333333</v>
      </c>
      <c r="HB99" s="1">
        <v>1</v>
      </c>
      <c r="HC99" s="1">
        <v>60</v>
      </c>
      <c r="HD99" s="1">
        <v>95</v>
      </c>
      <c r="HE99" s="1">
        <f>(3600/HC99)*HD99*HB99/100</f>
        <v>57</v>
      </c>
      <c r="HF99" s="10">
        <f>AW99+AZ99+ET99+FD99+FG99+FK99+FS99-FY99+GD99+FT99+GI99+GM99+GN99+GO99+GP99+GR99+GS99-GU99</f>
        <v>38.1218478236216</v>
      </c>
      <c r="HG99" s="13">
        <v>44928</v>
      </c>
    </row>
    <row r="100" spans="1:215">
      <c r="A100" t="str">
        <f t="shared" si="19"/>
        <v>HOSKL22084021480</v>
      </c>
      <c r="B100" s="1">
        <v>99</v>
      </c>
      <c r="C100" s="1" t="s">
        <v>200</v>
      </c>
      <c r="D100" s="1">
        <v>0</v>
      </c>
      <c r="E100" s="1" t="s">
        <v>247</v>
      </c>
      <c r="F100" s="1" t="s">
        <v>202</v>
      </c>
      <c r="H100" s="1" t="s">
        <v>381</v>
      </c>
      <c r="I100" s="1" t="s">
        <v>382</v>
      </c>
      <c r="M100" s="1" t="s">
        <v>205</v>
      </c>
      <c r="N100" s="1">
        <v>1</v>
      </c>
      <c r="O100" s="1" t="s">
        <v>243</v>
      </c>
      <c r="Q100" s="1" t="s">
        <v>219</v>
      </c>
      <c r="R100" t="s">
        <v>208</v>
      </c>
      <c r="S100" s="1" t="s">
        <v>244</v>
      </c>
      <c r="T100" s="1" t="s">
        <v>210</v>
      </c>
      <c r="V100" s="1" t="b">
        <v>0</v>
      </c>
      <c r="AA100" s="1">
        <v>0.274</v>
      </c>
      <c r="AC100" s="1">
        <v>0.274</v>
      </c>
      <c r="AD100" s="1">
        <v>100</v>
      </c>
      <c r="AF100" s="8">
        <v>0</v>
      </c>
      <c r="AG100" s="1" t="s">
        <v>211</v>
      </c>
      <c r="AH100" s="1">
        <v>21480</v>
      </c>
      <c r="AI100" s="1">
        <v>100</v>
      </c>
      <c r="AJ100" s="1">
        <v>109.62</v>
      </c>
      <c r="AL100" s="1">
        <f>AK100+AJ100</f>
        <v>109.62</v>
      </c>
      <c r="AO100" s="1">
        <f>AL100+AM100</f>
        <v>109.62</v>
      </c>
      <c r="AP100" s="1">
        <v>20</v>
      </c>
      <c r="AV100" s="10">
        <f>((AO100*((100-GX100)/100)+GY100))*(AA100+AS100+AU100+AB100)-(AP100*(AA100+AS100-AC100+AB100)*AD100/100)</f>
        <v>30.03588</v>
      </c>
      <c r="AW100" s="1">
        <f>(AV100)*N100</f>
        <v>30.03588</v>
      </c>
      <c r="BK100" s="1">
        <v>1</v>
      </c>
      <c r="BL100" s="1">
        <v>350</v>
      </c>
      <c r="BM100" s="1" t="s">
        <v>212</v>
      </c>
      <c r="BN100" s="2">
        <f>BL100/HE100</f>
        <v>6.14035087719298</v>
      </c>
      <c r="BO100" s="2">
        <v>280</v>
      </c>
      <c r="BP100" s="1">
        <f>BN100+BI100</f>
        <v>6.14035087719298</v>
      </c>
      <c r="BQ100" s="1">
        <f>BP100*N100</f>
        <v>6.14035087719298</v>
      </c>
      <c r="BS100" s="1"/>
      <c r="EQ100" s="1">
        <f t="shared" si="18"/>
        <v>0</v>
      </c>
      <c r="ER100" s="1">
        <f>EQ100*N100</f>
        <v>0</v>
      </c>
      <c r="ES100" s="1">
        <f>IF(ISERROR(SEARCH("FALSE",BV100)),BU100,0)+IF(ISERROR(SEARCH("FALSE",CA100)),BZ100,0)+IF(ISERROR(SEARCH("FALSE",CF100)),CE100,0)+IF(ISERROR(SEARCH("FALSE",CK100)),CJ100,0)+IF(ISERROR(SEARCH("FALSE",CP100)),CO100,0)+IF(ISERROR(SEARCH("FALSE",CU100)),CT100,0)+IF(ISERROR(SEARCH("FALSE",CZ100)),CY100,0)+IF(ISERROR(SEARCH("FALSE",DE100)),DD100,0)+IF(ISERROR(SEARCH("FALSE",DJ100)),DI100,0)+IF(ISERROR(SEARCH("FALSE",DO100)),DN100,0)+IF(ISERROR(SEARCH("FALSE",DT100)),DS100,0)+IF(ISERROR(SEARCH("FALSE",DY100)),DX100,0)+IF(ISERROR(SEARCH("FALSE",ED100)),EC100,0)+IF(ISERROR(SEARCH("FALSE",EI100)),EH100,0)+IF(ISERROR(SEARCH("FALSE",EN100)),EM100,0)*N100</f>
        <v>0</v>
      </c>
      <c r="ET100" s="12">
        <f>ES100+ER100+BP100</f>
        <v>6.14035087719298</v>
      </c>
      <c r="FP100" s="1" t="s">
        <v>213</v>
      </c>
      <c r="FQ100" s="1">
        <v>1.25</v>
      </c>
      <c r="FR100" s="12">
        <f t="shared" si="20"/>
        <v>36.176230877193</v>
      </c>
      <c r="FS100" s="12">
        <f>FR100*FQ100/100</f>
        <v>0.452202885964912</v>
      </c>
      <c r="GE100" s="1" t="s">
        <v>252</v>
      </c>
      <c r="GF100" s="1" t="s">
        <v>213</v>
      </c>
      <c r="GG100" s="1">
        <v>11</v>
      </c>
      <c r="GH100" s="12">
        <f>AW100+ET100-ES100+FD100+FG100</f>
        <v>36.176230877193</v>
      </c>
      <c r="GI100" s="1">
        <f>GH100*(GG100/100)</f>
        <v>3.97938539649123</v>
      </c>
      <c r="GJ100" s="1" t="s">
        <v>215</v>
      </c>
      <c r="GM100" s="1">
        <v>0.12280701754386</v>
      </c>
      <c r="GO100" s="1">
        <v>0.286458333333333</v>
      </c>
      <c r="GP100" s="1">
        <v>1.08</v>
      </c>
      <c r="HB100" s="1">
        <v>1</v>
      </c>
      <c r="HC100" s="1">
        <v>60</v>
      </c>
      <c r="HD100" s="1">
        <v>95</v>
      </c>
      <c r="HE100" s="1">
        <f>(3600/HC100)*HD100*HB100/100</f>
        <v>57</v>
      </c>
      <c r="HF100" s="10">
        <f>AW100+AZ100+ET100+FD100+FG100+FK100+FS100-FY100+GD100+FT100+GI100+GM100+GN100+GO100+GP100+GR100+GS100-GU100</f>
        <v>42.0970845105263</v>
      </c>
      <c r="HG100" s="13">
        <v>44379</v>
      </c>
    </row>
    <row r="101" spans="1:215">
      <c r="A101" t="str">
        <f t="shared" si="19"/>
        <v>HOSKL22089029010</v>
      </c>
      <c r="B101" s="1">
        <v>100</v>
      </c>
      <c r="C101" s="1" t="s">
        <v>200</v>
      </c>
      <c r="D101" s="1">
        <v>0</v>
      </c>
      <c r="E101" s="1" t="s">
        <v>247</v>
      </c>
      <c r="F101" s="1" t="s">
        <v>202</v>
      </c>
      <c r="H101" s="1" t="s">
        <v>383</v>
      </c>
      <c r="I101" s="1" t="s">
        <v>384</v>
      </c>
      <c r="M101" s="1" t="s">
        <v>205</v>
      </c>
      <c r="N101" s="1">
        <v>1</v>
      </c>
      <c r="O101" s="1" t="s">
        <v>337</v>
      </c>
      <c r="Q101" s="1" t="s">
        <v>219</v>
      </c>
      <c r="R101" t="s">
        <v>208</v>
      </c>
      <c r="S101" s="1" t="s">
        <v>338</v>
      </c>
      <c r="T101" s="1" t="s">
        <v>210</v>
      </c>
      <c r="V101" s="1" t="b">
        <v>0</v>
      </c>
      <c r="AA101" s="1">
        <v>1.468</v>
      </c>
      <c r="AC101" s="1">
        <v>1.468</v>
      </c>
      <c r="AD101" s="1">
        <v>90</v>
      </c>
      <c r="AF101" s="8">
        <v>0</v>
      </c>
      <c r="AG101" s="1" t="s">
        <v>285</v>
      </c>
      <c r="AH101" s="1">
        <v>29010</v>
      </c>
      <c r="AI101" s="1">
        <v>100</v>
      </c>
      <c r="AJ101" s="1">
        <v>123.68</v>
      </c>
      <c r="AL101" s="1">
        <f>AK101+AJ101</f>
        <v>123.68</v>
      </c>
      <c r="AO101" s="1">
        <f>AL101+AM101</f>
        <v>123.68</v>
      </c>
      <c r="AP101" s="1">
        <v>118.68</v>
      </c>
      <c r="AV101" s="10">
        <f>((AO101*((100-GX101)/100)+GY101))*(AA101+AS101+AU101+AB101)-(AP101*(AA101+AS101-AC101+AB101)*AD101/100)</f>
        <v>181.56224</v>
      </c>
      <c r="AW101" s="1">
        <f>(AV101)*N101</f>
        <v>181.56224</v>
      </c>
      <c r="AZ101" s="1">
        <f>BA101+BE101</f>
        <v>22.356</v>
      </c>
      <c r="BA101" s="1">
        <f>AZ102*N102+AZ103*N103+AZ104*N104</f>
        <v>22.08</v>
      </c>
      <c r="BB101" s="1" t="s">
        <v>221</v>
      </c>
      <c r="BC101" s="1">
        <f>BA101</f>
        <v>22.08</v>
      </c>
      <c r="BD101" s="1">
        <v>1.25</v>
      </c>
      <c r="BE101" s="1">
        <f>BA101*(BD101/100)</f>
        <v>0.276</v>
      </c>
      <c r="BK101" s="1">
        <v>1</v>
      </c>
      <c r="BL101" s="1">
        <v>715</v>
      </c>
      <c r="BM101" s="1" t="s">
        <v>212</v>
      </c>
      <c r="BN101" s="2">
        <f>BL101/HE101</f>
        <v>19.233918128655</v>
      </c>
      <c r="BO101" s="2">
        <v>650</v>
      </c>
      <c r="BP101" s="1">
        <f>BN101+BI101</f>
        <v>19.233918128655</v>
      </c>
      <c r="BQ101" s="1">
        <f>BP101*N101</f>
        <v>19.233918128655</v>
      </c>
      <c r="BR101" s="1">
        <v>1</v>
      </c>
      <c r="BS101" s="1">
        <v>1.3</v>
      </c>
      <c r="BT101" s="1" t="s">
        <v>225</v>
      </c>
      <c r="BU101" s="1">
        <f>BR101*BS101</f>
        <v>1.3</v>
      </c>
      <c r="BV101" s="1" t="b">
        <v>1</v>
      </c>
      <c r="EQ101" s="1">
        <f t="shared" si="18"/>
        <v>0</v>
      </c>
      <c r="ER101" s="1">
        <f>EQ101*N101</f>
        <v>0</v>
      </c>
      <c r="ES101" s="1">
        <f>IF(ISERROR(SEARCH("FALSE",BV101)),BU101,0)+IF(ISERROR(SEARCH("FALSE",CA101)),BZ101,0)+IF(ISERROR(SEARCH("FALSE",CF101)),CE101,0)+IF(ISERROR(SEARCH("FALSE",CK101)),CJ101,0)+IF(ISERROR(SEARCH("FALSE",CP101)),CO101,0)+IF(ISERROR(SEARCH("FALSE",CU101)),CT101,0)+IF(ISERROR(SEARCH("FALSE",CZ101)),CY101,0)+IF(ISERROR(SEARCH("FALSE",DE101)),DD101,0)+IF(ISERROR(SEARCH("FALSE",DJ101)),DI101,0)+IF(ISERROR(SEARCH("FALSE",DO101)),DN101,0)+IF(ISERROR(SEARCH("FALSE",DT101)),DS101,0)+IF(ISERROR(SEARCH("FALSE",DY101)),DX101,0)+IF(ISERROR(SEARCH("FALSE",ED101)),EC101,0)+IF(ISERROR(SEARCH("FALSE",EI101)),EH101,0)+IF(ISERROR(SEARCH("FALSE",EN101)),EM101,0)*N101</f>
        <v>1.3</v>
      </c>
      <c r="ET101" s="12">
        <f>ES101+ER101+BP101</f>
        <v>20.533918128655</v>
      </c>
      <c r="FP101" s="1" t="s">
        <v>213</v>
      </c>
      <c r="FQ101" s="1">
        <v>1.25</v>
      </c>
      <c r="FR101" s="12">
        <f t="shared" si="20"/>
        <v>200.796158128655</v>
      </c>
      <c r="FS101" s="12">
        <f>FR101*FQ101/100</f>
        <v>2.50995197660819</v>
      </c>
      <c r="GE101" s="1" t="s">
        <v>214</v>
      </c>
      <c r="GF101" s="1" t="s">
        <v>213</v>
      </c>
      <c r="GG101" s="1">
        <v>11</v>
      </c>
      <c r="GH101" s="12">
        <f>AW101+ET101-ES101+FD101+FG101</f>
        <v>200.796158128655</v>
      </c>
      <c r="GI101" s="1">
        <f>GH101*(GG101/100)</f>
        <v>22.087577394152</v>
      </c>
      <c r="GJ101" s="1" t="s">
        <v>215</v>
      </c>
      <c r="GM101" s="1">
        <v>0.3846783625731</v>
      </c>
      <c r="GN101" s="1">
        <v>0.154761904761905</v>
      </c>
      <c r="GO101" s="1">
        <v>2.79513888888889</v>
      </c>
      <c r="GP101" s="1">
        <v>3.47222222222222</v>
      </c>
      <c r="GQ101" s="1" t="s">
        <v>280</v>
      </c>
      <c r="GR101" s="1">
        <v>5.11725822967419</v>
      </c>
      <c r="HB101" s="1">
        <v>1</v>
      </c>
      <c r="HC101" s="1">
        <v>92</v>
      </c>
      <c r="HD101" s="1">
        <v>95</v>
      </c>
      <c r="HE101" s="1">
        <f>(3600/HC101)*HD101*HB101/100</f>
        <v>37.1739130434783</v>
      </c>
      <c r="HF101" s="10">
        <f>AW101+AZ101+ET101+FD101+FG101+FK101+FS101-FY101+GD101+FT101+GI101+GM101+GN101+GO101+GP101+GR101+GS101-GU101</f>
        <v>260.973747107536</v>
      </c>
      <c r="HG101" s="13">
        <v>43923</v>
      </c>
    </row>
    <row r="102" spans="1:215">
      <c r="A102" t="str">
        <f t="shared" si="19"/>
        <v>HOSR113010029010</v>
      </c>
      <c r="B102" s="1">
        <v>101</v>
      </c>
      <c r="C102" s="1" t="s">
        <v>200</v>
      </c>
      <c r="E102" s="1" t="s">
        <v>247</v>
      </c>
      <c r="F102" s="1" t="s">
        <v>222</v>
      </c>
      <c r="H102" s="1" t="s">
        <v>385</v>
      </c>
      <c r="I102" s="1" t="s">
        <v>386</v>
      </c>
      <c r="N102" s="1">
        <v>1</v>
      </c>
      <c r="R102"/>
      <c r="AF102" s="8"/>
      <c r="AG102" s="1" t="s">
        <v>285</v>
      </c>
      <c r="AH102" s="1">
        <v>29010</v>
      </c>
      <c r="AV102" s="10"/>
      <c r="AX102" s="1" t="s">
        <v>205</v>
      </c>
      <c r="AY102" s="1" t="s">
        <v>225</v>
      </c>
      <c r="AZ102" s="1">
        <v>13.16</v>
      </c>
      <c r="BN102" s="2"/>
      <c r="BS102" s="1"/>
      <c r="ET102" s="12"/>
      <c r="FR102" s="12"/>
      <c r="FS102" s="12"/>
      <c r="GH102" s="12"/>
      <c r="HF102" s="10"/>
      <c r="HG102" s="13">
        <v>43923</v>
      </c>
    </row>
    <row r="103" spans="1:215">
      <c r="A103" t="str">
        <f t="shared" si="19"/>
        <v>HOSR113011029010</v>
      </c>
      <c r="B103" s="1">
        <v>102</v>
      </c>
      <c r="C103" s="1" t="s">
        <v>200</v>
      </c>
      <c r="E103" s="1" t="s">
        <v>247</v>
      </c>
      <c r="F103" s="1" t="s">
        <v>222</v>
      </c>
      <c r="H103" s="1" t="s">
        <v>387</v>
      </c>
      <c r="I103" s="1" t="s">
        <v>388</v>
      </c>
      <c r="N103" s="1">
        <v>1</v>
      </c>
      <c r="R103"/>
      <c r="AF103" s="8"/>
      <c r="AG103" s="1" t="s">
        <v>285</v>
      </c>
      <c r="AH103" s="1">
        <v>29010</v>
      </c>
      <c r="AV103" s="10"/>
      <c r="AX103" s="1" t="s">
        <v>205</v>
      </c>
      <c r="AY103" s="1" t="s">
        <v>225</v>
      </c>
      <c r="AZ103" s="1">
        <v>7.58</v>
      </c>
      <c r="BN103" s="2"/>
      <c r="BS103" s="1"/>
      <c r="ET103" s="12"/>
      <c r="FR103" s="12"/>
      <c r="FS103" s="12"/>
      <c r="GH103" s="12"/>
      <c r="HF103" s="10"/>
      <c r="HG103" s="13">
        <v>43923</v>
      </c>
    </row>
    <row r="104" spans="1:215">
      <c r="A104" t="str">
        <f t="shared" si="19"/>
        <v>HOSKL22133029010</v>
      </c>
      <c r="B104" s="1">
        <v>103</v>
      </c>
      <c r="C104" s="1" t="s">
        <v>200</v>
      </c>
      <c r="E104" s="1" t="s">
        <v>247</v>
      </c>
      <c r="F104" s="1" t="s">
        <v>222</v>
      </c>
      <c r="H104" s="1" t="s">
        <v>389</v>
      </c>
      <c r="I104" s="1" t="s">
        <v>390</v>
      </c>
      <c r="N104" s="1">
        <v>1</v>
      </c>
      <c r="R104"/>
      <c r="AF104" s="8"/>
      <c r="AG104" s="1" t="s">
        <v>285</v>
      </c>
      <c r="AH104" s="1">
        <v>29010</v>
      </c>
      <c r="AV104" s="10"/>
      <c r="AX104" s="1" t="s">
        <v>205</v>
      </c>
      <c r="AY104" s="1" t="s">
        <v>225</v>
      </c>
      <c r="AZ104" s="1">
        <v>1.34</v>
      </c>
      <c r="BN104" s="2"/>
      <c r="BS104" s="1"/>
      <c r="ET104" s="12"/>
      <c r="FR104" s="12"/>
      <c r="FS104" s="12"/>
      <c r="GH104" s="12"/>
      <c r="HF104" s="10"/>
      <c r="HG104" s="13">
        <v>43923</v>
      </c>
    </row>
    <row r="105" spans="1:215">
      <c r="A105" t="str">
        <f t="shared" si="19"/>
        <v>HOSKL22089021480</v>
      </c>
      <c r="B105" s="1">
        <v>104</v>
      </c>
      <c r="C105" s="1" t="s">
        <v>200</v>
      </c>
      <c r="D105" s="1">
        <v>0</v>
      </c>
      <c r="E105" s="1" t="s">
        <v>247</v>
      </c>
      <c r="F105" s="1" t="s">
        <v>202</v>
      </c>
      <c r="H105" s="1" t="s">
        <v>383</v>
      </c>
      <c r="I105" s="1" t="s">
        <v>384</v>
      </c>
      <c r="M105" s="1" t="s">
        <v>205</v>
      </c>
      <c r="N105" s="1">
        <v>1</v>
      </c>
      <c r="O105" s="1" t="s">
        <v>337</v>
      </c>
      <c r="Q105" s="1" t="s">
        <v>219</v>
      </c>
      <c r="R105" t="s">
        <v>208</v>
      </c>
      <c r="S105" s="1" t="s">
        <v>338</v>
      </c>
      <c r="T105" s="1" t="s">
        <v>210</v>
      </c>
      <c r="V105" s="1" t="b">
        <v>0</v>
      </c>
      <c r="AA105" s="1">
        <v>1.469</v>
      </c>
      <c r="AC105" s="1">
        <v>1.467</v>
      </c>
      <c r="AD105" s="1">
        <v>100</v>
      </c>
      <c r="AF105" s="8">
        <v>0.00200000000000022</v>
      </c>
      <c r="AG105" s="1" t="s">
        <v>211</v>
      </c>
      <c r="AH105" s="1">
        <v>21480</v>
      </c>
      <c r="AI105" s="1">
        <v>100</v>
      </c>
      <c r="AJ105" s="1">
        <v>132.65</v>
      </c>
      <c r="AL105" s="1">
        <f>AK105+AJ105</f>
        <v>132.65</v>
      </c>
      <c r="AO105" s="1">
        <f>AL105+AM105</f>
        <v>132.65</v>
      </c>
      <c r="AP105" s="1">
        <v>127.65</v>
      </c>
      <c r="AV105" s="10">
        <f>((AO105*((100-GX105)/100)+GY105))*(AA105+AS105+AU105+AB105)-(AP105*(AA105+AS105-AC105+AB105)*AD105/100)</f>
        <v>194.60755</v>
      </c>
      <c r="AW105" s="1">
        <f>(AV105)*N105</f>
        <v>194.60755</v>
      </c>
      <c r="AZ105" s="1">
        <f>BA105+BE105</f>
        <v>22.248</v>
      </c>
      <c r="BA105" s="1">
        <f>AZ106*N106+AZ107*N107+AZ108*N108</f>
        <v>21.6</v>
      </c>
      <c r="BB105" s="1" t="s">
        <v>221</v>
      </c>
      <c r="BC105" s="1">
        <f>BA105</f>
        <v>21.6</v>
      </c>
      <c r="BD105" s="1">
        <v>3</v>
      </c>
      <c r="BE105" s="1">
        <f>BA105*(BD105/100)</f>
        <v>0.648</v>
      </c>
      <c r="BK105" s="1">
        <v>1</v>
      </c>
      <c r="BL105" s="1">
        <v>812.5</v>
      </c>
      <c r="BM105" s="1" t="s">
        <v>212</v>
      </c>
      <c r="BN105" s="2">
        <f>BL105/HE105</f>
        <v>20.1937134502924</v>
      </c>
      <c r="BO105" s="2">
        <v>650</v>
      </c>
      <c r="BP105" s="1">
        <f>BN105+BI105</f>
        <v>20.1937134502924</v>
      </c>
      <c r="BQ105" s="1">
        <f>BP105*N105</f>
        <v>20.1937134502924</v>
      </c>
      <c r="BR105" s="1">
        <v>1</v>
      </c>
      <c r="BS105" s="1">
        <v>0.961538461538462</v>
      </c>
      <c r="BT105" s="1" t="s">
        <v>225</v>
      </c>
      <c r="BU105" s="1">
        <f>BR105*BS105</f>
        <v>0.961538461538462</v>
      </c>
      <c r="BV105" s="1" t="b">
        <v>1</v>
      </c>
      <c r="EQ105" s="1">
        <f t="shared" si="18"/>
        <v>0</v>
      </c>
      <c r="ER105" s="1">
        <f>EQ105*N105</f>
        <v>0</v>
      </c>
      <c r="ES105" s="1">
        <f>IF(ISERROR(SEARCH("FALSE",BV105)),BU105,0)+IF(ISERROR(SEARCH("FALSE",CA105)),BZ105,0)+IF(ISERROR(SEARCH("FALSE",CF105)),CE105,0)+IF(ISERROR(SEARCH("FALSE",CK105)),CJ105,0)+IF(ISERROR(SEARCH("FALSE",CP105)),CO105,0)+IF(ISERROR(SEARCH("FALSE",CU105)),CT105,0)+IF(ISERROR(SEARCH("FALSE",CZ105)),CY105,0)+IF(ISERROR(SEARCH("FALSE",DE105)),DD105,0)+IF(ISERROR(SEARCH("FALSE",DJ105)),DI105,0)+IF(ISERROR(SEARCH("FALSE",DO105)),DN105,0)+IF(ISERROR(SEARCH("FALSE",DT105)),DS105,0)+IF(ISERROR(SEARCH("FALSE",DY105)),DX105,0)+IF(ISERROR(SEARCH("FALSE",ED105)),EC105,0)+IF(ISERROR(SEARCH("FALSE",EI105)),EH105,0)+IF(ISERROR(SEARCH("FALSE",EN105)),EM105,0)*N105</f>
        <v>0.961538461538462</v>
      </c>
      <c r="ET105" s="12">
        <f>ES105+ER105+BP105</f>
        <v>21.1552519118309</v>
      </c>
      <c r="FP105" s="1" t="s">
        <v>213</v>
      </c>
      <c r="FQ105" s="1">
        <v>1.25</v>
      </c>
      <c r="FR105" s="12">
        <f t="shared" si="20"/>
        <v>214.801263450292</v>
      </c>
      <c r="FS105" s="12">
        <f>FR105*FQ105/100</f>
        <v>2.68501579312865</v>
      </c>
      <c r="GE105" s="1" t="s">
        <v>214</v>
      </c>
      <c r="GF105" s="1" t="s">
        <v>213</v>
      </c>
      <c r="GG105" s="1">
        <v>10</v>
      </c>
      <c r="GH105" s="12">
        <f>AW105+ET105-ES105+FD105+FG105</f>
        <v>214.801263450292</v>
      </c>
      <c r="GI105" s="1">
        <f>GH105*(GG105/100)</f>
        <v>21.4801263450292</v>
      </c>
      <c r="GJ105" s="1" t="s">
        <v>215</v>
      </c>
      <c r="GM105" s="1">
        <v>0.403726708074534</v>
      </c>
      <c r="GO105" s="1">
        <v>4.72222222222222</v>
      </c>
      <c r="GP105" s="1">
        <v>2.77777777777778</v>
      </c>
      <c r="HB105" s="1">
        <v>1</v>
      </c>
      <c r="HC105" s="1">
        <v>85</v>
      </c>
      <c r="HD105" s="1">
        <v>95</v>
      </c>
      <c r="HE105" s="1">
        <f>(3600/HC105)*HD105*HB105/100</f>
        <v>40.2352941176471</v>
      </c>
      <c r="HF105" s="10">
        <f>AW105+AZ105+ET105+FD105+FG105+FK105+FS105-FY105+GD105+FT105+GI105+GM105+GN105+GO105+GP105+GR105+GS105-GU105</f>
        <v>270.079670758063</v>
      </c>
      <c r="HG105" s="13">
        <v>44744</v>
      </c>
    </row>
    <row r="106" spans="1:215">
      <c r="A106" t="str">
        <f t="shared" si="19"/>
        <v>HOSR113010021480</v>
      </c>
      <c r="B106" s="1">
        <v>105</v>
      </c>
      <c r="C106" s="1" t="s">
        <v>200</v>
      </c>
      <c r="E106" s="1" t="s">
        <v>247</v>
      </c>
      <c r="F106" s="1" t="s">
        <v>222</v>
      </c>
      <c r="H106" s="1" t="s">
        <v>385</v>
      </c>
      <c r="I106" s="1" t="s">
        <v>386</v>
      </c>
      <c r="N106" s="1">
        <v>1</v>
      </c>
      <c r="R106"/>
      <c r="AF106" s="8"/>
      <c r="AG106" s="1" t="s">
        <v>211</v>
      </c>
      <c r="AH106" s="1">
        <v>21480</v>
      </c>
      <c r="AV106" s="10"/>
      <c r="AX106" s="1" t="s">
        <v>205</v>
      </c>
      <c r="AY106" s="1" t="s">
        <v>225</v>
      </c>
      <c r="AZ106" s="1">
        <v>13.16</v>
      </c>
      <c r="BN106" s="2"/>
      <c r="BS106" s="1"/>
      <c r="ET106" s="12"/>
      <c r="FR106" s="12"/>
      <c r="FS106" s="12"/>
      <c r="GH106" s="12"/>
      <c r="HF106" s="10"/>
      <c r="HG106" s="13">
        <v>44744</v>
      </c>
    </row>
    <row r="107" spans="1:215">
      <c r="A107" t="str">
        <f t="shared" si="19"/>
        <v>HOSR113011021480</v>
      </c>
      <c r="B107" s="1">
        <v>106</v>
      </c>
      <c r="C107" s="1" t="s">
        <v>200</v>
      </c>
      <c r="E107" s="1" t="s">
        <v>247</v>
      </c>
      <c r="F107" s="1" t="s">
        <v>222</v>
      </c>
      <c r="H107" s="1" t="s">
        <v>387</v>
      </c>
      <c r="I107" s="1" t="s">
        <v>388</v>
      </c>
      <c r="N107" s="1">
        <v>1</v>
      </c>
      <c r="R107"/>
      <c r="AF107" s="8"/>
      <c r="AG107" s="1" t="s">
        <v>211</v>
      </c>
      <c r="AH107" s="1">
        <v>21480</v>
      </c>
      <c r="AV107" s="10"/>
      <c r="AX107" s="1" t="s">
        <v>205</v>
      </c>
      <c r="AY107" s="1" t="s">
        <v>225</v>
      </c>
      <c r="AZ107" s="1">
        <v>7.1</v>
      </c>
      <c r="BN107" s="2"/>
      <c r="BS107" s="1"/>
      <c r="ET107" s="12"/>
      <c r="FR107" s="12"/>
      <c r="FS107" s="12"/>
      <c r="GH107" s="12"/>
      <c r="HF107" s="10"/>
      <c r="HG107" s="13">
        <v>44744</v>
      </c>
    </row>
    <row r="108" spans="1:215">
      <c r="A108" t="str">
        <f t="shared" si="19"/>
        <v>HOSKL22133021480</v>
      </c>
      <c r="B108" s="1">
        <v>107</v>
      </c>
      <c r="C108" s="1" t="s">
        <v>200</v>
      </c>
      <c r="E108" s="1" t="s">
        <v>247</v>
      </c>
      <c r="F108" s="1" t="s">
        <v>222</v>
      </c>
      <c r="H108" s="1" t="s">
        <v>389</v>
      </c>
      <c r="I108" s="1" t="s">
        <v>390</v>
      </c>
      <c r="N108" s="1">
        <v>1</v>
      </c>
      <c r="R108"/>
      <c r="AF108" s="8"/>
      <c r="AG108" s="1" t="s">
        <v>211</v>
      </c>
      <c r="AH108" s="1">
        <v>21480</v>
      </c>
      <c r="AV108" s="10"/>
      <c r="AX108" s="1" t="s">
        <v>205</v>
      </c>
      <c r="AY108" s="1" t="s">
        <v>225</v>
      </c>
      <c r="AZ108" s="1">
        <v>1.34</v>
      </c>
      <c r="BN108" s="2"/>
      <c r="BS108" s="1"/>
      <c r="ET108" s="12"/>
      <c r="FR108" s="12"/>
      <c r="FS108" s="12"/>
      <c r="GH108" s="12"/>
      <c r="HF108" s="10"/>
      <c r="HG108" s="13">
        <v>44744</v>
      </c>
    </row>
    <row r="109" spans="1:215">
      <c r="A109" t="str">
        <f t="shared" si="19"/>
        <v>HOSKL22094021480</v>
      </c>
      <c r="B109" s="1">
        <v>108</v>
      </c>
      <c r="C109" s="1" t="s">
        <v>200</v>
      </c>
      <c r="D109" s="1">
        <v>0</v>
      </c>
      <c r="E109" s="1" t="s">
        <v>247</v>
      </c>
      <c r="F109" s="1" t="s">
        <v>202</v>
      </c>
      <c r="H109" s="1" t="s">
        <v>391</v>
      </c>
      <c r="I109" s="1" t="s">
        <v>392</v>
      </c>
      <c r="M109" s="1" t="s">
        <v>205</v>
      </c>
      <c r="N109" s="1">
        <v>1</v>
      </c>
      <c r="O109" s="1" t="s">
        <v>265</v>
      </c>
      <c r="Q109" s="1" t="s">
        <v>219</v>
      </c>
      <c r="R109" t="s">
        <v>208</v>
      </c>
      <c r="S109" s="1" t="s">
        <v>266</v>
      </c>
      <c r="T109" s="1" t="s">
        <v>210</v>
      </c>
      <c r="V109" s="1" t="b">
        <v>0</v>
      </c>
      <c r="AA109" s="1">
        <v>0.049</v>
      </c>
      <c r="AC109" s="1">
        <v>0.042</v>
      </c>
      <c r="AD109" s="1">
        <v>100</v>
      </c>
      <c r="AF109" s="8">
        <v>0.007</v>
      </c>
      <c r="AG109" s="1" t="s">
        <v>211</v>
      </c>
      <c r="AH109" s="1">
        <v>21480</v>
      </c>
      <c r="AI109" s="1">
        <v>100</v>
      </c>
      <c r="AJ109" s="1">
        <v>118.8</v>
      </c>
      <c r="AL109" s="1">
        <f>AK109+AJ109</f>
        <v>118.8</v>
      </c>
      <c r="AO109" s="1">
        <f>AL109+AM109</f>
        <v>118.8</v>
      </c>
      <c r="AP109" s="1">
        <v>20</v>
      </c>
      <c r="AV109" s="10">
        <f>((AO109*((100-GX109)/100)+GY109))*(AA109+AS109+AU109+AB109)-(AP109*(AA109+AS109-AC109+AB109)*AD109/100)</f>
        <v>5.6812</v>
      </c>
      <c r="AW109" s="1">
        <f>(AV109)*N109</f>
        <v>5.6812</v>
      </c>
      <c r="BK109" s="1">
        <v>2</v>
      </c>
      <c r="BL109" s="1">
        <v>350</v>
      </c>
      <c r="BM109" s="1" t="s">
        <v>212</v>
      </c>
      <c r="BN109" s="2">
        <f>BL109/HE109</f>
        <v>3.32602339181286</v>
      </c>
      <c r="BO109" s="2">
        <v>280</v>
      </c>
      <c r="BP109" s="1">
        <f>BN109+BI109</f>
        <v>3.32602339181286</v>
      </c>
      <c r="BQ109" s="1">
        <f>BP109*N109</f>
        <v>3.32602339181286</v>
      </c>
      <c r="BS109" s="1"/>
      <c r="EQ109" s="1">
        <f t="shared" si="18"/>
        <v>0</v>
      </c>
      <c r="ER109" s="1">
        <f>EQ109*N109</f>
        <v>0</v>
      </c>
      <c r="ES109" s="1">
        <f>IF(ISERROR(SEARCH("FALSE",BV109)),BU109,0)+IF(ISERROR(SEARCH("FALSE",CA109)),BZ109,0)+IF(ISERROR(SEARCH("FALSE",CF109)),CE109,0)+IF(ISERROR(SEARCH("FALSE",CK109)),CJ109,0)+IF(ISERROR(SEARCH("FALSE",CP109)),CO109,0)+IF(ISERROR(SEARCH("FALSE",CU109)),CT109,0)+IF(ISERROR(SEARCH("FALSE",CZ109)),CY109,0)+IF(ISERROR(SEARCH("FALSE",DE109)),DD109,0)+IF(ISERROR(SEARCH("FALSE",DJ109)),DI109,0)+IF(ISERROR(SEARCH("FALSE",DO109)),DN109,0)+IF(ISERROR(SEARCH("FALSE",DT109)),DS109,0)+IF(ISERROR(SEARCH("FALSE",DY109)),DX109,0)+IF(ISERROR(SEARCH("FALSE",ED109)),EC109,0)+IF(ISERROR(SEARCH("FALSE",EI109)),EH109,0)+IF(ISERROR(SEARCH("FALSE",EN109)),EM109,0)*N109</f>
        <v>0</v>
      </c>
      <c r="ET109" s="12">
        <f>ES109+ER109+BP109</f>
        <v>3.32602339181286</v>
      </c>
      <c r="FP109" s="1" t="s">
        <v>213</v>
      </c>
      <c r="FQ109" s="1">
        <v>1.25</v>
      </c>
      <c r="FR109" s="12">
        <f t="shared" si="20"/>
        <v>9.00722339181286</v>
      </c>
      <c r="FS109" s="12">
        <f>FR109*FQ109/100</f>
        <v>0.112590292397661</v>
      </c>
      <c r="GE109" s="1" t="s">
        <v>252</v>
      </c>
      <c r="GF109" s="1" t="s">
        <v>213</v>
      </c>
      <c r="GG109" s="1">
        <v>11</v>
      </c>
      <c r="GH109" s="12">
        <f>AW109+ET109-ES109+FD109+FG109</f>
        <v>9.00722339181286</v>
      </c>
      <c r="GI109" s="1">
        <f>GH109*(GG109/100)</f>
        <v>0.990794573099415</v>
      </c>
      <c r="GJ109" s="1" t="s">
        <v>215</v>
      </c>
      <c r="GM109" s="1">
        <v>0.0665083135391924</v>
      </c>
      <c r="GO109" s="1">
        <v>0.0802083333333333</v>
      </c>
      <c r="GP109" s="1">
        <v>0.124378109452736</v>
      </c>
      <c r="GQ109" s="1" t="s">
        <v>280</v>
      </c>
      <c r="GR109" s="1">
        <v>0.32</v>
      </c>
      <c r="HB109" s="1">
        <v>2</v>
      </c>
      <c r="HC109" s="1">
        <v>65</v>
      </c>
      <c r="HD109" s="1">
        <v>95</v>
      </c>
      <c r="HE109" s="1">
        <f>(3600/HC109)*HD109*HB109/100</f>
        <v>105.230769230769</v>
      </c>
      <c r="HF109" s="10">
        <f>AW109+AZ109+ET109+FD109+FG109+FK109+FS109-FY109+GD109+FT109+GI109+GM109+GN109+GO109+GP109+GR109+GS109-GU109</f>
        <v>10.7017030136352</v>
      </c>
      <c r="HG109" s="13">
        <v>44379</v>
      </c>
    </row>
    <row r="110" spans="1:215">
      <c r="A110" t="str">
        <f t="shared" si="19"/>
        <v>HOSKL22095021480</v>
      </c>
      <c r="B110" s="1">
        <v>109</v>
      </c>
      <c r="C110" s="1" t="s">
        <v>200</v>
      </c>
      <c r="D110" s="1">
        <v>0</v>
      </c>
      <c r="E110" s="1" t="s">
        <v>247</v>
      </c>
      <c r="F110" s="1" t="s">
        <v>202</v>
      </c>
      <c r="H110" s="1" t="s">
        <v>393</v>
      </c>
      <c r="I110" s="1" t="s">
        <v>394</v>
      </c>
      <c r="M110" s="1" t="s">
        <v>205</v>
      </c>
      <c r="N110" s="1">
        <v>1</v>
      </c>
      <c r="O110" s="1" t="s">
        <v>265</v>
      </c>
      <c r="Q110" s="1" t="s">
        <v>219</v>
      </c>
      <c r="R110" t="s">
        <v>208</v>
      </c>
      <c r="S110" s="1" t="s">
        <v>266</v>
      </c>
      <c r="T110" s="1" t="s">
        <v>210</v>
      </c>
      <c r="V110" s="1" t="b">
        <v>0</v>
      </c>
      <c r="AA110" s="1">
        <v>0.043</v>
      </c>
      <c r="AC110" s="1">
        <v>0.037</v>
      </c>
      <c r="AD110" s="1">
        <v>100</v>
      </c>
      <c r="AF110" s="8">
        <v>0.006</v>
      </c>
      <c r="AG110" s="1" t="s">
        <v>211</v>
      </c>
      <c r="AH110" s="1">
        <v>21480</v>
      </c>
      <c r="AI110" s="1">
        <v>100</v>
      </c>
      <c r="AJ110" s="1">
        <v>85.45</v>
      </c>
      <c r="AL110" s="1">
        <f>AK110+AJ110</f>
        <v>85.45</v>
      </c>
      <c r="AO110" s="1">
        <f>AL110+AM110</f>
        <v>85.45</v>
      </c>
      <c r="AP110" s="1">
        <v>80.45</v>
      </c>
      <c r="AV110" s="10">
        <f>((AO110*((100-GX110)/100)+GY110))*(AA110+AS110+AU110+AB110)-(AP110*(AA110+AS110-AC110+AB110)*AD110/100)</f>
        <v>3.19165</v>
      </c>
      <c r="AW110" s="1">
        <f>(AV110)*N110</f>
        <v>3.19165</v>
      </c>
      <c r="BK110" s="1">
        <v>2</v>
      </c>
      <c r="BL110" s="1">
        <v>350</v>
      </c>
      <c r="BM110" s="1" t="s">
        <v>212</v>
      </c>
      <c r="BN110" s="2">
        <f>BL110/HE110</f>
        <v>3.07017543859649</v>
      </c>
      <c r="BO110" s="2">
        <v>280</v>
      </c>
      <c r="BP110" s="1">
        <f>BN110+BI110</f>
        <v>3.07017543859649</v>
      </c>
      <c r="BQ110" s="1">
        <f>BP110*N110</f>
        <v>3.07017543859649</v>
      </c>
      <c r="BS110" s="1"/>
      <c r="EQ110" s="1">
        <f t="shared" si="18"/>
        <v>0</v>
      </c>
      <c r="ER110" s="1">
        <f>EQ110*N110</f>
        <v>0</v>
      </c>
      <c r="ES110" s="1">
        <f>IF(ISERROR(SEARCH("FALSE",BV110)),BU110,0)+IF(ISERROR(SEARCH("FALSE",CA110)),BZ110,0)+IF(ISERROR(SEARCH("FALSE",CF110)),CE110,0)+IF(ISERROR(SEARCH("FALSE",CK110)),CJ110,0)+IF(ISERROR(SEARCH("FALSE",CP110)),CO110,0)+IF(ISERROR(SEARCH("FALSE",CU110)),CT110,0)+IF(ISERROR(SEARCH("FALSE",CZ110)),CY110,0)+IF(ISERROR(SEARCH("FALSE",DE110)),DD110,0)+IF(ISERROR(SEARCH("FALSE",DJ110)),DI110,0)+IF(ISERROR(SEARCH("FALSE",DO110)),DN110,0)+IF(ISERROR(SEARCH("FALSE",DT110)),DS110,0)+IF(ISERROR(SEARCH("FALSE",DY110)),DX110,0)+IF(ISERROR(SEARCH("FALSE",ED110)),EC110,0)+IF(ISERROR(SEARCH("FALSE",EI110)),EH110,0)+IF(ISERROR(SEARCH("FALSE",EN110)),EM110,0)*N110</f>
        <v>0</v>
      </c>
      <c r="ET110" s="12">
        <f>ES110+ER110+BP110</f>
        <v>3.07017543859649</v>
      </c>
      <c r="FP110" s="1" t="s">
        <v>213</v>
      </c>
      <c r="FQ110" s="1">
        <v>1.25</v>
      </c>
      <c r="FR110" s="12">
        <f t="shared" si="20"/>
        <v>6.26182543859649</v>
      </c>
      <c r="FS110" s="12">
        <f>FR110*FQ110/100</f>
        <v>0.0782728179824562</v>
      </c>
      <c r="GE110" s="1" t="s">
        <v>252</v>
      </c>
      <c r="GF110" s="1" t="s">
        <v>213</v>
      </c>
      <c r="GG110" s="1">
        <v>11</v>
      </c>
      <c r="GH110" s="12">
        <f>AW110+ET110-ES110+FD110+FG110</f>
        <v>6.26182543859649</v>
      </c>
      <c r="GI110" s="1">
        <f>GH110*(GG110/100)</f>
        <v>0.688800798245614</v>
      </c>
      <c r="GJ110" s="1" t="s">
        <v>215</v>
      </c>
      <c r="GM110" s="1">
        <v>0.0614035087719298</v>
      </c>
      <c r="GO110" s="1">
        <v>0.900416666666667</v>
      </c>
      <c r="GP110" s="1">
        <v>0.115740740740741</v>
      </c>
      <c r="HB110" s="1">
        <v>2</v>
      </c>
      <c r="HC110" s="1">
        <v>60</v>
      </c>
      <c r="HD110" s="1">
        <v>95</v>
      </c>
      <c r="HE110" s="1">
        <f>(3600/HC110)*HD110*HB110/100</f>
        <v>114</v>
      </c>
      <c r="HF110" s="10">
        <f>AW110+AZ110+ET110+FD110+FG110+FK110+FS110-FY110+GD110+FT110+GI110+GM110+GN110+GO110+GP110+GR110+GS110-GU110</f>
        <v>8.1064599710039</v>
      </c>
      <c r="HG110" s="13">
        <v>43923</v>
      </c>
    </row>
    <row r="111" spans="1:215">
      <c r="A111" t="str">
        <f t="shared" si="19"/>
        <v>HOSKL22101029010</v>
      </c>
      <c r="B111" s="1">
        <v>110</v>
      </c>
      <c r="C111" s="1" t="s">
        <v>200</v>
      </c>
      <c r="D111" s="1">
        <v>0</v>
      </c>
      <c r="E111" s="1" t="s">
        <v>247</v>
      </c>
      <c r="F111" s="1" t="s">
        <v>202</v>
      </c>
      <c r="H111" s="1" t="s">
        <v>395</v>
      </c>
      <c r="I111" s="1" t="s">
        <v>396</v>
      </c>
      <c r="M111" s="1" t="s">
        <v>205</v>
      </c>
      <c r="N111" s="1">
        <v>1</v>
      </c>
      <c r="O111" s="1" t="s">
        <v>347</v>
      </c>
      <c r="Q111" s="1" t="s">
        <v>219</v>
      </c>
      <c r="R111" t="s">
        <v>208</v>
      </c>
      <c r="S111" s="1" t="s">
        <v>348</v>
      </c>
      <c r="T111" s="1" t="s">
        <v>210</v>
      </c>
      <c r="V111" s="1" t="b">
        <v>0</v>
      </c>
      <c r="AA111" s="1">
        <v>0.288</v>
      </c>
      <c r="AC111" s="1">
        <v>0.28</v>
      </c>
      <c r="AD111" s="1">
        <v>90</v>
      </c>
      <c r="AF111" s="8">
        <v>0.00720000000000001</v>
      </c>
      <c r="AG111" s="1" t="s">
        <v>285</v>
      </c>
      <c r="AH111" s="1">
        <v>29010</v>
      </c>
      <c r="AI111" s="1">
        <v>100</v>
      </c>
      <c r="AJ111" s="1">
        <v>144.18</v>
      </c>
      <c r="AL111" s="1">
        <f>AK111+AJ111</f>
        <v>144.18</v>
      </c>
      <c r="AO111" s="1">
        <f>AL111+AM111</f>
        <v>144.18</v>
      </c>
      <c r="AP111" s="1">
        <v>139.18</v>
      </c>
      <c r="AV111" s="10">
        <f>((AO111*((100-GX111)/100)+GY111))*(AA111+AS111+AU111+AB111)-(AP111*(AA111+AS111-AC111+AB111)*AD111/100)</f>
        <v>40.521744</v>
      </c>
      <c r="AW111" s="1">
        <f>(AV111)*N111</f>
        <v>40.521744</v>
      </c>
      <c r="AZ111" s="1">
        <f>BA111+BE111</f>
        <v>11.34</v>
      </c>
      <c r="BA111" s="1">
        <f>AZ112*N112</f>
        <v>11.2</v>
      </c>
      <c r="BB111" s="1" t="s">
        <v>221</v>
      </c>
      <c r="BC111" s="1">
        <f>BA111</f>
        <v>11.2</v>
      </c>
      <c r="BD111" s="1">
        <v>1.25</v>
      </c>
      <c r="BE111" s="1">
        <f>BA111*(BD111/100)</f>
        <v>0.14</v>
      </c>
      <c r="BK111" s="1">
        <v>2</v>
      </c>
      <c r="BL111" s="1">
        <v>312.5</v>
      </c>
      <c r="BM111" s="1" t="s">
        <v>212</v>
      </c>
      <c r="BN111" s="2">
        <f>BL111/HE111</f>
        <v>3.65497076023392</v>
      </c>
      <c r="BO111" s="2">
        <v>250</v>
      </c>
      <c r="BP111" s="1">
        <f>BN111+BI111</f>
        <v>3.65497076023392</v>
      </c>
      <c r="BQ111" s="1">
        <f>BP111*N111</f>
        <v>3.65497076023392</v>
      </c>
      <c r="BS111" s="1"/>
      <c r="EQ111" s="1">
        <f t="shared" si="18"/>
        <v>0</v>
      </c>
      <c r="ER111" s="1">
        <f>EQ111*N111</f>
        <v>0</v>
      </c>
      <c r="ES111" s="1">
        <f>IF(ISERROR(SEARCH("FALSE",BV111)),BU111,0)+IF(ISERROR(SEARCH("FALSE",CA111)),BZ111,0)+IF(ISERROR(SEARCH("FALSE",CF111)),CE111,0)+IF(ISERROR(SEARCH("FALSE",CK111)),CJ111,0)+IF(ISERROR(SEARCH("FALSE",CP111)),CO111,0)+IF(ISERROR(SEARCH("FALSE",CU111)),CT111,0)+IF(ISERROR(SEARCH("FALSE",CZ111)),CY111,0)+IF(ISERROR(SEARCH("FALSE",DE111)),DD111,0)+IF(ISERROR(SEARCH("FALSE",DJ111)),DI111,0)+IF(ISERROR(SEARCH("FALSE",DO111)),DN111,0)+IF(ISERROR(SEARCH("FALSE",DT111)),DS111,0)+IF(ISERROR(SEARCH("FALSE",DY111)),DX111,0)+IF(ISERROR(SEARCH("FALSE",ED111)),EC111,0)+IF(ISERROR(SEARCH("FALSE",EI111)),EH111,0)+IF(ISERROR(SEARCH("FALSE",EN111)),EM111,0)*N111</f>
        <v>0</v>
      </c>
      <c r="ET111" s="12">
        <f>ES111+ER111+BP111</f>
        <v>3.65497076023392</v>
      </c>
      <c r="FP111" s="1" t="s">
        <v>213</v>
      </c>
      <c r="FQ111" s="1">
        <v>1.25</v>
      </c>
      <c r="FR111" s="12">
        <f t="shared" si="20"/>
        <v>44.1767147602339</v>
      </c>
      <c r="FS111" s="12">
        <f>FR111*FQ111/100</f>
        <v>0.552208934502924</v>
      </c>
      <c r="GE111" s="1" t="s">
        <v>214</v>
      </c>
      <c r="GF111" s="1" t="s">
        <v>213</v>
      </c>
      <c r="GG111" s="1">
        <v>11</v>
      </c>
      <c r="GH111" s="12">
        <f>AW111+ET111-ES111+FD111+FG111</f>
        <v>44.1767147602339</v>
      </c>
      <c r="GI111" s="1">
        <f>GH111*(GG111/100)</f>
        <v>4.85943862362573</v>
      </c>
      <c r="GJ111" s="1" t="s">
        <v>215</v>
      </c>
      <c r="GM111" s="1">
        <v>0.0730994152046784</v>
      </c>
      <c r="GO111" s="1">
        <v>0.183333333333333</v>
      </c>
      <c r="GP111" s="1">
        <v>0.138888888888889</v>
      </c>
      <c r="HB111" s="1">
        <v>2</v>
      </c>
      <c r="HC111" s="1">
        <v>80</v>
      </c>
      <c r="HD111" s="1">
        <v>95</v>
      </c>
      <c r="HE111" s="1">
        <f>(3600/HC111)*HD111*HB111/100</f>
        <v>85.5</v>
      </c>
      <c r="HF111" s="10">
        <f>AW111+AZ111+ET111+FD111+FG111+FK111+FS111-FY111+GD111+FT111+GI111+GM111+GN111+GO111+GP111+GR111+GS111-GU111</f>
        <v>61.3236839557895</v>
      </c>
      <c r="HG111" s="13">
        <v>45384</v>
      </c>
    </row>
    <row r="112" spans="1:215">
      <c r="A112" t="str">
        <f t="shared" si="19"/>
        <v>HOSKL221010_129010</v>
      </c>
      <c r="B112" s="1">
        <v>111</v>
      </c>
      <c r="C112" s="1" t="s">
        <v>200</v>
      </c>
      <c r="E112" s="1" t="s">
        <v>247</v>
      </c>
      <c r="F112" s="1" t="s">
        <v>222</v>
      </c>
      <c r="H112" s="1" t="s">
        <v>397</v>
      </c>
      <c r="I112" s="1" t="s">
        <v>397</v>
      </c>
      <c r="N112" s="1">
        <v>4</v>
      </c>
      <c r="R112"/>
      <c r="AF112" s="8"/>
      <c r="AG112" s="1" t="s">
        <v>285</v>
      </c>
      <c r="AH112" s="1">
        <v>29010</v>
      </c>
      <c r="AV112" s="10"/>
      <c r="AX112" s="1" t="s">
        <v>205</v>
      </c>
      <c r="AY112" s="1" t="s">
        <v>225</v>
      </c>
      <c r="AZ112" s="1">
        <v>2.8</v>
      </c>
      <c r="BN112" s="2"/>
      <c r="BS112" s="1"/>
      <c r="ET112" s="12"/>
      <c r="FR112" s="12"/>
      <c r="FS112" s="12"/>
      <c r="GH112" s="12"/>
      <c r="HF112" s="10"/>
      <c r="HG112" s="13">
        <v>45384</v>
      </c>
    </row>
    <row r="113" spans="1:215">
      <c r="A113" t="str">
        <f t="shared" si="19"/>
        <v>HOSKL22101021480</v>
      </c>
      <c r="B113" s="1">
        <v>112</v>
      </c>
      <c r="C113" s="1" t="s">
        <v>200</v>
      </c>
      <c r="D113" s="1">
        <v>0</v>
      </c>
      <c r="E113" s="1" t="s">
        <v>247</v>
      </c>
      <c r="F113" s="1" t="s">
        <v>202</v>
      </c>
      <c r="H113" s="1" t="s">
        <v>395</v>
      </c>
      <c r="I113" s="1" t="s">
        <v>396</v>
      </c>
      <c r="M113" s="1" t="s">
        <v>205</v>
      </c>
      <c r="N113" s="1">
        <v>1</v>
      </c>
      <c r="O113" s="1" t="s">
        <v>347</v>
      </c>
      <c r="Q113" s="1" t="s">
        <v>219</v>
      </c>
      <c r="R113" t="s">
        <v>208</v>
      </c>
      <c r="S113" s="1" t="s">
        <v>348</v>
      </c>
      <c r="T113" s="1" t="s">
        <v>210</v>
      </c>
      <c r="V113" s="1" t="b">
        <v>0</v>
      </c>
      <c r="AA113" s="1">
        <v>0.308</v>
      </c>
      <c r="AC113" s="1">
        <v>0.3</v>
      </c>
      <c r="AD113" s="1">
        <v>100</v>
      </c>
      <c r="AF113" s="8">
        <v>0.00800000000000001</v>
      </c>
      <c r="AG113" s="1" t="s">
        <v>211</v>
      </c>
      <c r="AH113" s="1">
        <v>21480</v>
      </c>
      <c r="AI113" s="1">
        <v>100</v>
      </c>
      <c r="AJ113" s="1">
        <v>148</v>
      </c>
      <c r="AL113" s="1">
        <f>AK113+AJ113</f>
        <v>148</v>
      </c>
      <c r="AO113" s="1">
        <f>AL113+AM113</f>
        <v>148</v>
      </c>
      <c r="AP113" s="1">
        <v>20</v>
      </c>
      <c r="AV113" s="10">
        <f>((AO113*((100-GX113)/100)+GY113))*(AA113+AS113+AU113+AB113)-(AP113*(AA113+AS113-AC113+AB113)*AD113/100)</f>
        <v>45.424</v>
      </c>
      <c r="AW113" s="1">
        <f>(AV113)*N113</f>
        <v>45.424</v>
      </c>
      <c r="AZ113" s="1">
        <f>BA113+BE113</f>
        <v>25.3</v>
      </c>
      <c r="BA113" s="1">
        <f>AZ114*N114</f>
        <v>25.3</v>
      </c>
      <c r="BK113" s="1">
        <v>2</v>
      </c>
      <c r="BL113" s="1">
        <v>562.5</v>
      </c>
      <c r="BM113" s="1" t="s">
        <v>212</v>
      </c>
      <c r="BN113" s="2">
        <f>BL113/HE113</f>
        <v>8.22368421052632</v>
      </c>
      <c r="BO113" s="2">
        <v>450</v>
      </c>
      <c r="BP113" s="1">
        <f>BN113+BI113</f>
        <v>8.22368421052632</v>
      </c>
      <c r="BQ113" s="1">
        <f>BP113*N113</f>
        <v>8.22368421052632</v>
      </c>
      <c r="BS113" s="1"/>
      <c r="EQ113" s="1">
        <f t="shared" si="18"/>
        <v>0</v>
      </c>
      <c r="ER113" s="1">
        <f>EQ113*N113</f>
        <v>0</v>
      </c>
      <c r="ES113" s="1">
        <f>IF(ISERROR(SEARCH("FALSE",BV113)),BU113,0)+IF(ISERROR(SEARCH("FALSE",CA113)),BZ113,0)+IF(ISERROR(SEARCH("FALSE",CF113)),CE113,0)+IF(ISERROR(SEARCH("FALSE",CK113)),CJ113,0)+IF(ISERROR(SEARCH("FALSE",CP113)),CO113,0)+IF(ISERROR(SEARCH("FALSE",CU113)),CT113,0)+IF(ISERROR(SEARCH("FALSE",CZ113)),CY113,0)+IF(ISERROR(SEARCH("FALSE",DE113)),DD113,0)+IF(ISERROR(SEARCH("FALSE",DJ113)),DI113,0)+IF(ISERROR(SEARCH("FALSE",DO113)),DN113,0)+IF(ISERROR(SEARCH("FALSE",DT113)),DS113,0)+IF(ISERROR(SEARCH("FALSE",DY113)),DX113,0)+IF(ISERROR(SEARCH("FALSE",ED113)),EC113,0)+IF(ISERROR(SEARCH("FALSE",EI113)),EH113,0)+IF(ISERROR(SEARCH("FALSE",EN113)),EM113,0)*N113</f>
        <v>0</v>
      </c>
      <c r="ET113" s="12">
        <f>ES113+ER113+BP113</f>
        <v>8.22368421052632</v>
      </c>
      <c r="FP113" s="1" t="s">
        <v>213</v>
      </c>
      <c r="FQ113" s="1">
        <v>1.25</v>
      </c>
      <c r="FR113" s="12">
        <f t="shared" si="20"/>
        <v>53.6476842105263</v>
      </c>
      <c r="FS113" s="12">
        <f>FR113*FQ113/100</f>
        <v>0.670596052631579</v>
      </c>
      <c r="GE113" s="1" t="s">
        <v>252</v>
      </c>
      <c r="GF113" s="1" t="s">
        <v>213</v>
      </c>
      <c r="GG113" s="1">
        <v>11</v>
      </c>
      <c r="GH113" s="12">
        <f>AW113+ET113-ES113+FD113+FG113</f>
        <v>53.6476842105263</v>
      </c>
      <c r="GI113" s="1">
        <f>GH113*(GG113/100)</f>
        <v>5.90124526315789</v>
      </c>
      <c r="GJ113" s="1" t="s">
        <v>215</v>
      </c>
      <c r="GM113" s="1">
        <v>0.164533820840951</v>
      </c>
      <c r="GO113" s="1">
        <v>0.183333333333333</v>
      </c>
      <c r="GP113" s="1">
        <v>0.416666666666667</v>
      </c>
      <c r="HB113" s="1">
        <v>2</v>
      </c>
      <c r="HC113" s="1">
        <v>100</v>
      </c>
      <c r="HD113" s="1">
        <v>95</v>
      </c>
      <c r="HE113" s="1">
        <f>(3600/HC113)*HD113*HB113/100</f>
        <v>68.4</v>
      </c>
      <c r="HF113" s="10">
        <f>AW113+AZ113+ET113+FD113+FG113+FK113+FS113-FY113+GD113+FT113+GI113+GM113+GN113+GO113+GP113+GR113+GS113-GU113</f>
        <v>86.2840593471567</v>
      </c>
      <c r="HG113" s="13">
        <v>45384</v>
      </c>
    </row>
    <row r="114" spans="1:215">
      <c r="A114" t="str">
        <f t="shared" si="19"/>
        <v>HOSKL221010_121480</v>
      </c>
      <c r="B114" s="1">
        <v>113</v>
      </c>
      <c r="C114" s="1" t="s">
        <v>200</v>
      </c>
      <c r="E114" s="1" t="s">
        <v>247</v>
      </c>
      <c r="F114" s="1" t="s">
        <v>222</v>
      </c>
      <c r="H114" s="1" t="s">
        <v>397</v>
      </c>
      <c r="I114" s="1" t="s">
        <v>397</v>
      </c>
      <c r="N114" s="1">
        <v>4</v>
      </c>
      <c r="R114"/>
      <c r="AF114" s="8"/>
      <c r="AG114" s="1" t="s">
        <v>211</v>
      </c>
      <c r="AH114" s="1">
        <v>21480</v>
      </c>
      <c r="AV114" s="10"/>
      <c r="AX114" s="1" t="s">
        <v>205</v>
      </c>
      <c r="AY114" s="1" t="s">
        <v>225</v>
      </c>
      <c r="AZ114" s="1">
        <v>6.325</v>
      </c>
      <c r="BN114" s="2"/>
      <c r="BS114" s="1"/>
      <c r="ET114" s="12"/>
      <c r="FR114" s="12"/>
      <c r="FS114" s="12"/>
      <c r="GH114" s="12"/>
      <c r="HF114" s="10"/>
      <c r="HG114" s="13">
        <v>45384</v>
      </c>
    </row>
    <row r="115" spans="1:215">
      <c r="A115" t="str">
        <f t="shared" si="19"/>
        <v>HOSKL22102021480</v>
      </c>
      <c r="B115" s="1">
        <v>114</v>
      </c>
      <c r="C115" s="1" t="s">
        <v>200</v>
      </c>
      <c r="D115" s="1">
        <v>0</v>
      </c>
      <c r="E115" s="1" t="s">
        <v>247</v>
      </c>
      <c r="F115" s="1" t="s">
        <v>202</v>
      </c>
      <c r="H115" s="1" t="s">
        <v>398</v>
      </c>
      <c r="I115" s="1" t="s">
        <v>399</v>
      </c>
      <c r="M115" s="1" t="s">
        <v>205</v>
      </c>
      <c r="N115" s="1">
        <v>1</v>
      </c>
      <c r="O115" s="1" t="s">
        <v>265</v>
      </c>
      <c r="Q115" s="1" t="s">
        <v>219</v>
      </c>
      <c r="R115" t="s">
        <v>208</v>
      </c>
      <c r="S115" s="1" t="s">
        <v>266</v>
      </c>
      <c r="T115" s="1" t="s">
        <v>210</v>
      </c>
      <c r="V115" s="1" t="b">
        <v>0</v>
      </c>
      <c r="AA115" s="1">
        <v>0.011</v>
      </c>
      <c r="AC115" s="1">
        <v>0.005</v>
      </c>
      <c r="AD115" s="1">
        <v>100</v>
      </c>
      <c r="AF115" s="8">
        <v>0.006</v>
      </c>
      <c r="AG115" s="1" t="s">
        <v>211</v>
      </c>
      <c r="AH115" s="1">
        <v>21480</v>
      </c>
      <c r="AI115" s="1">
        <v>100</v>
      </c>
      <c r="AJ115" s="1">
        <v>118.8</v>
      </c>
      <c r="AL115" s="1">
        <f>AK115+AJ115</f>
        <v>118.8</v>
      </c>
      <c r="AO115" s="1">
        <f>AL115+AM115</f>
        <v>118.8</v>
      </c>
      <c r="AP115" s="1">
        <v>20</v>
      </c>
      <c r="AV115" s="10">
        <f>((AO115*((100-GX115)/100)+GY115))*(AA115+AS115+AU115+AB115)-(AP115*(AA115+AS115-AC115+AB115)*AD115/100)</f>
        <v>1.1868</v>
      </c>
      <c r="AW115" s="1">
        <f>(AV115)*N115</f>
        <v>1.1868</v>
      </c>
      <c r="BK115" s="1">
        <v>2</v>
      </c>
      <c r="BL115" s="1">
        <v>162.5</v>
      </c>
      <c r="BM115" s="1" t="s">
        <v>212</v>
      </c>
      <c r="BN115" s="2">
        <f>BL115/HE115</f>
        <v>1.06907894736842</v>
      </c>
      <c r="BO115" s="2">
        <v>130</v>
      </c>
      <c r="BP115" s="1">
        <f>BN115+BI115</f>
        <v>1.06907894736842</v>
      </c>
      <c r="BQ115" s="1">
        <f>BP115*N115</f>
        <v>1.06907894736842</v>
      </c>
      <c r="BS115" s="1"/>
      <c r="EQ115" s="1">
        <f t="shared" si="18"/>
        <v>0</v>
      </c>
      <c r="ER115" s="1">
        <f>EQ115*N115</f>
        <v>0</v>
      </c>
      <c r="ES115" s="1">
        <f>IF(ISERROR(SEARCH("FALSE",BV115)),BU115,0)+IF(ISERROR(SEARCH("FALSE",CA115)),BZ115,0)+IF(ISERROR(SEARCH("FALSE",CF115)),CE115,0)+IF(ISERROR(SEARCH("FALSE",CK115)),CJ115,0)+IF(ISERROR(SEARCH("FALSE",CP115)),CO115,0)+IF(ISERROR(SEARCH("FALSE",CU115)),CT115,0)+IF(ISERROR(SEARCH("FALSE",CZ115)),CY115,0)+IF(ISERROR(SEARCH("FALSE",DE115)),DD115,0)+IF(ISERROR(SEARCH("FALSE",DJ115)),DI115,0)+IF(ISERROR(SEARCH("FALSE",DO115)),DN115,0)+IF(ISERROR(SEARCH("FALSE",DT115)),DS115,0)+IF(ISERROR(SEARCH("FALSE",DY115)),DX115,0)+IF(ISERROR(SEARCH("FALSE",ED115)),EC115,0)+IF(ISERROR(SEARCH("FALSE",EI115)),EH115,0)+IF(ISERROR(SEARCH("FALSE",EN115)),EM115,0)*N115</f>
        <v>0</v>
      </c>
      <c r="ET115" s="12">
        <f>ES115+ER115+BP115</f>
        <v>1.06907894736842</v>
      </c>
      <c r="FP115" s="1" t="s">
        <v>213</v>
      </c>
      <c r="FQ115" s="1">
        <v>1.25</v>
      </c>
      <c r="FR115" s="12">
        <f t="shared" si="20"/>
        <v>2.25587894736842</v>
      </c>
      <c r="FS115" s="12">
        <f>FR115*FQ115/100</f>
        <v>0.0281984868421053</v>
      </c>
      <c r="GE115" s="1" t="s">
        <v>252</v>
      </c>
      <c r="GF115" s="1" t="s">
        <v>213</v>
      </c>
      <c r="GG115" s="1">
        <v>11</v>
      </c>
      <c r="GH115" s="12">
        <f>AW115+ET115-ES115+FD115+FG115</f>
        <v>2.25587894736842</v>
      </c>
      <c r="GI115" s="1">
        <f>GH115*(GG115/100)</f>
        <v>0.248146684210526</v>
      </c>
      <c r="GJ115" s="1" t="s">
        <v>215</v>
      </c>
      <c r="GM115" s="1">
        <v>0.0213815789473684</v>
      </c>
      <c r="GO115" s="1">
        <v>0.0114583333333333</v>
      </c>
      <c r="GP115" s="1">
        <v>0.0149253731343284</v>
      </c>
      <c r="GQ115" s="1" t="s">
        <v>280</v>
      </c>
      <c r="GR115" s="1">
        <v>0.27</v>
      </c>
      <c r="HB115" s="1">
        <v>2</v>
      </c>
      <c r="HC115" s="1">
        <v>45</v>
      </c>
      <c r="HD115" s="1">
        <v>95</v>
      </c>
      <c r="HE115" s="1">
        <f>(3600/HC115)*HD115*HB115/100</f>
        <v>152</v>
      </c>
      <c r="HF115" s="10">
        <f>AW115+AZ115+ET115+FD115+FG115+FK115+FS115-FY115+GD115+FT115+GI115+GM115+GN115+GO115+GP115+GR115+GS115-GU115</f>
        <v>2.84998940383608</v>
      </c>
      <c r="HG115" s="13">
        <v>45384</v>
      </c>
    </row>
    <row r="116" spans="1:215">
      <c r="A116" t="str">
        <f t="shared" si="19"/>
        <v>HOSKL22108029010</v>
      </c>
      <c r="B116" s="1">
        <v>115</v>
      </c>
      <c r="C116" s="1" t="s">
        <v>200</v>
      </c>
      <c r="D116" s="1">
        <v>0</v>
      </c>
      <c r="E116" s="1" t="s">
        <v>247</v>
      </c>
      <c r="F116" s="1" t="s">
        <v>202</v>
      </c>
      <c r="H116" s="1" t="s">
        <v>400</v>
      </c>
      <c r="I116" s="1" t="s">
        <v>401</v>
      </c>
      <c r="M116" s="1" t="s">
        <v>205</v>
      </c>
      <c r="N116" s="1">
        <v>1</v>
      </c>
      <c r="O116" s="1" t="s">
        <v>402</v>
      </c>
      <c r="Q116" s="1" t="s">
        <v>207</v>
      </c>
      <c r="R116" t="s">
        <v>208</v>
      </c>
      <c r="S116" s="1" t="s">
        <v>403</v>
      </c>
      <c r="T116" s="1" t="s">
        <v>210</v>
      </c>
      <c r="V116" s="1" t="b">
        <v>0</v>
      </c>
      <c r="AA116" s="1">
        <v>0.168</v>
      </c>
      <c r="AC116" s="1">
        <v>0.164</v>
      </c>
      <c r="AD116" s="1">
        <v>100</v>
      </c>
      <c r="AF116" s="8">
        <v>0.004</v>
      </c>
      <c r="AG116" s="1" t="s">
        <v>285</v>
      </c>
      <c r="AH116" s="1">
        <v>29010</v>
      </c>
      <c r="AI116" s="1">
        <v>100</v>
      </c>
      <c r="AJ116" s="1">
        <v>286</v>
      </c>
      <c r="AL116" s="1">
        <f>AK116+AJ116</f>
        <v>286</v>
      </c>
      <c r="AO116" s="1">
        <f>AL116+AM116</f>
        <v>286</v>
      </c>
      <c r="AP116" s="1">
        <v>20</v>
      </c>
      <c r="AV116" s="10">
        <f>((AO116*((100-GX116)/100)+GY116))*(AA116+AS116+AU116+AB116)-(AP116*(AA116+AS116-AC116+AB116)*AD116/100)</f>
        <v>47.968</v>
      </c>
      <c r="AW116" s="1">
        <f>(AV116)*N116</f>
        <v>47.968</v>
      </c>
      <c r="AZ116" s="1">
        <f>BA116+BE116</f>
        <v>15.309</v>
      </c>
      <c r="BA116" s="1">
        <f>AZ117*N117</f>
        <v>15.12</v>
      </c>
      <c r="BB116" s="1" t="s">
        <v>221</v>
      </c>
      <c r="BC116" s="1">
        <f>BA116</f>
        <v>15.12</v>
      </c>
      <c r="BD116" s="1">
        <v>1.25</v>
      </c>
      <c r="BE116" s="1">
        <f>BA116*(BD116/100)</f>
        <v>0.189</v>
      </c>
      <c r="BK116" s="1">
        <v>2</v>
      </c>
      <c r="BL116" s="1">
        <v>437.5</v>
      </c>
      <c r="BM116" s="1" t="s">
        <v>212</v>
      </c>
      <c r="BN116" s="2">
        <f>BL116/HE116</f>
        <v>5.43676900584795</v>
      </c>
      <c r="BO116" s="2">
        <v>350</v>
      </c>
      <c r="BP116" s="1">
        <f>BN116+BI116</f>
        <v>5.43676900584795</v>
      </c>
      <c r="BQ116" s="1">
        <f>BP116*N116</f>
        <v>5.43676900584795</v>
      </c>
      <c r="BS116" s="1"/>
      <c r="EQ116" s="1">
        <f t="shared" si="18"/>
        <v>0</v>
      </c>
      <c r="ER116" s="1">
        <f>EQ116*N116</f>
        <v>0</v>
      </c>
      <c r="ES116" s="1">
        <f>IF(ISERROR(SEARCH("FALSE",BV116)),BU116,0)+IF(ISERROR(SEARCH("FALSE",CA116)),BZ116,0)+IF(ISERROR(SEARCH("FALSE",CF116)),CE116,0)+IF(ISERROR(SEARCH("FALSE",CK116)),CJ116,0)+IF(ISERROR(SEARCH("FALSE",CP116)),CO116,0)+IF(ISERROR(SEARCH("FALSE",CU116)),CT116,0)+IF(ISERROR(SEARCH("FALSE",CZ116)),CY116,0)+IF(ISERROR(SEARCH("FALSE",DE116)),DD116,0)+IF(ISERROR(SEARCH("FALSE",DJ116)),DI116,0)+IF(ISERROR(SEARCH("FALSE",DO116)),DN116,0)+IF(ISERROR(SEARCH("FALSE",DT116)),DS116,0)+IF(ISERROR(SEARCH("FALSE",DY116)),DX116,0)+IF(ISERROR(SEARCH("FALSE",ED116)),EC116,0)+IF(ISERROR(SEARCH("FALSE",EI116)),EH116,0)+IF(ISERROR(SEARCH("FALSE",EN116)),EM116,0)*N116</f>
        <v>0</v>
      </c>
      <c r="ET116" s="12">
        <f>ES116+ER116+BP116</f>
        <v>5.43676900584795</v>
      </c>
      <c r="FP116" s="1" t="s">
        <v>213</v>
      </c>
      <c r="FQ116" s="1">
        <v>1.25</v>
      </c>
      <c r="FR116" s="12">
        <f t="shared" si="20"/>
        <v>53.404769005848</v>
      </c>
      <c r="FS116" s="12">
        <f>FR116*FQ116/100</f>
        <v>0.667559612573099</v>
      </c>
      <c r="GE116" s="1" t="s">
        <v>214</v>
      </c>
      <c r="GF116" s="1" t="s">
        <v>213</v>
      </c>
      <c r="GG116" s="1">
        <v>11</v>
      </c>
      <c r="GH116" s="12">
        <f>AW116+ET116-ES116+FD116+FG116</f>
        <v>53.404769005848</v>
      </c>
      <c r="GI116" s="1">
        <f>GH116*(GG116/100)</f>
        <v>5.87452459064327</v>
      </c>
      <c r="GJ116" s="1" t="s">
        <v>215</v>
      </c>
      <c r="GM116" s="1">
        <v>0.108695652173913</v>
      </c>
      <c r="GO116" s="1">
        <v>0.338541666666667</v>
      </c>
      <c r="GP116" s="1">
        <v>0.217013888888889</v>
      </c>
      <c r="GQ116" s="1" t="s">
        <v>280</v>
      </c>
      <c r="GR116" s="1">
        <v>1.51837749371981</v>
      </c>
      <c r="HB116" s="1">
        <v>2</v>
      </c>
      <c r="HC116" s="1">
        <v>85</v>
      </c>
      <c r="HD116" s="1">
        <v>95</v>
      </c>
      <c r="HE116" s="1">
        <f>(3600/HC116)*HD116*HB116/100</f>
        <v>80.4705882352941</v>
      </c>
      <c r="HF116" s="10">
        <f>AW116+AZ116+ET116+FD116+FG116+FK116+FS116-FY116+GD116+FT116+GI116+GM116+GN116+GO116+GP116+GR116+GS116-GU116</f>
        <v>77.4384819105136</v>
      </c>
      <c r="HG116" s="13">
        <v>44563</v>
      </c>
    </row>
    <row r="117" spans="1:215">
      <c r="A117" t="str">
        <f t="shared" si="19"/>
        <v>HOSKL221080_129010</v>
      </c>
      <c r="B117" s="1">
        <v>116</v>
      </c>
      <c r="C117" s="1" t="s">
        <v>200</v>
      </c>
      <c r="E117" s="1" t="s">
        <v>247</v>
      </c>
      <c r="F117" s="1" t="s">
        <v>222</v>
      </c>
      <c r="H117" s="1" t="s">
        <v>404</v>
      </c>
      <c r="I117" s="1" t="s">
        <v>404</v>
      </c>
      <c r="N117" s="1">
        <v>6</v>
      </c>
      <c r="R117"/>
      <c r="AF117" s="8"/>
      <c r="AG117" s="1" t="s">
        <v>285</v>
      </c>
      <c r="AH117" s="1">
        <v>29010</v>
      </c>
      <c r="AV117" s="10"/>
      <c r="AX117" s="1" t="s">
        <v>205</v>
      </c>
      <c r="AY117" s="1" t="s">
        <v>225</v>
      </c>
      <c r="AZ117" s="1">
        <v>2.52</v>
      </c>
      <c r="BN117" s="2"/>
      <c r="BS117" s="1"/>
      <c r="ET117" s="12"/>
      <c r="FR117" s="12"/>
      <c r="FS117" s="12"/>
      <c r="GH117" s="12"/>
      <c r="HF117" s="10"/>
      <c r="HG117" s="13">
        <v>44563</v>
      </c>
    </row>
    <row r="118" spans="1:215">
      <c r="A118" t="str">
        <f t="shared" si="19"/>
        <v>HOSKL22108021480</v>
      </c>
      <c r="B118" s="1">
        <v>117</v>
      </c>
      <c r="C118" s="1" t="s">
        <v>200</v>
      </c>
      <c r="D118" s="1">
        <v>0</v>
      </c>
      <c r="E118" s="1" t="s">
        <v>247</v>
      </c>
      <c r="F118" s="1" t="s">
        <v>202</v>
      </c>
      <c r="H118" s="1" t="s">
        <v>400</v>
      </c>
      <c r="I118" s="1" t="s">
        <v>401</v>
      </c>
      <c r="M118" s="1" t="s">
        <v>205</v>
      </c>
      <c r="N118" s="1">
        <v>1</v>
      </c>
      <c r="O118" s="1" t="s">
        <v>347</v>
      </c>
      <c r="Q118" s="1" t="s">
        <v>219</v>
      </c>
      <c r="R118" t="s">
        <v>208</v>
      </c>
      <c r="S118" s="1" t="s">
        <v>348</v>
      </c>
      <c r="T118" s="1" t="s">
        <v>210</v>
      </c>
      <c r="V118" s="1" t="b">
        <v>0</v>
      </c>
      <c r="AA118" s="1">
        <v>0.159</v>
      </c>
      <c r="AC118" s="1">
        <v>0.155</v>
      </c>
      <c r="AD118" s="1">
        <v>100</v>
      </c>
      <c r="AF118" s="8">
        <v>0.004</v>
      </c>
      <c r="AG118" s="1" t="s">
        <v>211</v>
      </c>
      <c r="AH118" s="1">
        <v>21480</v>
      </c>
      <c r="AI118" s="1">
        <v>100</v>
      </c>
      <c r="AJ118" s="1">
        <v>134.28</v>
      </c>
      <c r="AL118" s="1">
        <f>AK118+AJ118</f>
        <v>134.28</v>
      </c>
      <c r="AO118" s="1">
        <f>AL118+AM118</f>
        <v>134.28</v>
      </c>
      <c r="AP118" s="1">
        <v>20</v>
      </c>
      <c r="AV118" s="10">
        <f>((AO118*((100-GX118)/100)+GY118))*(AA118+AS118+AU118+AB118)-(AP118*(AA118+AS118-AC118+AB118)*AD118/100)</f>
        <v>21.27052</v>
      </c>
      <c r="AW118" s="1">
        <f>(AV118)*N118</f>
        <v>21.27052</v>
      </c>
      <c r="AZ118" s="1">
        <f>BA118+BE118</f>
        <v>17.13714</v>
      </c>
      <c r="BA118" s="1">
        <f>AZ119*N119</f>
        <v>16.638</v>
      </c>
      <c r="BB118" s="1" t="s">
        <v>221</v>
      </c>
      <c r="BC118" s="1">
        <f>BA118</f>
        <v>16.638</v>
      </c>
      <c r="BD118" s="1">
        <v>3</v>
      </c>
      <c r="BE118" s="1">
        <f>BA118*(BD118/100)</f>
        <v>0.49914</v>
      </c>
      <c r="BK118" s="1">
        <v>2</v>
      </c>
      <c r="BL118" s="1">
        <v>437.5</v>
      </c>
      <c r="BM118" s="1" t="s">
        <v>212</v>
      </c>
      <c r="BN118" s="2">
        <f>BL118/HE118</f>
        <v>3.51790935672515</v>
      </c>
      <c r="BO118" s="2">
        <v>350</v>
      </c>
      <c r="BP118" s="1">
        <f>BN118+BI118</f>
        <v>3.51790935672515</v>
      </c>
      <c r="BQ118" s="1">
        <f>BP118*N118</f>
        <v>3.51790935672515</v>
      </c>
      <c r="BS118" s="1"/>
      <c r="EQ118" s="1">
        <f t="shared" si="18"/>
        <v>0</v>
      </c>
      <c r="ER118" s="1">
        <f>EQ118*N118</f>
        <v>0</v>
      </c>
      <c r="ES118" s="1">
        <f>IF(ISERROR(SEARCH("FALSE",BV118)),BU118,0)+IF(ISERROR(SEARCH("FALSE",CA118)),BZ118,0)+IF(ISERROR(SEARCH("FALSE",CF118)),CE118,0)+IF(ISERROR(SEARCH("FALSE",CK118)),CJ118,0)+IF(ISERROR(SEARCH("FALSE",CP118)),CO118,0)+IF(ISERROR(SEARCH("FALSE",CU118)),CT118,0)+IF(ISERROR(SEARCH("FALSE",CZ118)),CY118,0)+IF(ISERROR(SEARCH("FALSE",DE118)),DD118,0)+IF(ISERROR(SEARCH("FALSE",DJ118)),DI118,0)+IF(ISERROR(SEARCH("FALSE",DO118)),DN118,0)+IF(ISERROR(SEARCH("FALSE",DT118)),DS118,0)+IF(ISERROR(SEARCH("FALSE",DY118)),DX118,0)+IF(ISERROR(SEARCH("FALSE",ED118)),EC118,0)+IF(ISERROR(SEARCH("FALSE",EI118)),EH118,0)+IF(ISERROR(SEARCH("FALSE",EN118)),EM118,0)*N118</f>
        <v>0</v>
      </c>
      <c r="ET118" s="12">
        <f>ES118+ER118+BP118</f>
        <v>3.51790935672515</v>
      </c>
      <c r="FP118" s="1" t="s">
        <v>213</v>
      </c>
      <c r="FQ118" s="1">
        <v>1.25</v>
      </c>
      <c r="FR118" s="12">
        <f t="shared" si="20"/>
        <v>24.7884293567251</v>
      </c>
      <c r="FS118" s="12">
        <f>FR118*FQ118/100</f>
        <v>0.309855366959064</v>
      </c>
      <c r="GE118" s="1" t="s">
        <v>252</v>
      </c>
      <c r="GF118" s="1" t="s">
        <v>213</v>
      </c>
      <c r="GG118" s="1">
        <v>11</v>
      </c>
      <c r="GH118" s="12">
        <f>AW118+ET118-ES118+FD118+FG118</f>
        <v>24.7884293567251</v>
      </c>
      <c r="GI118" s="1">
        <f>GH118*(GG118/100)</f>
        <v>2.72672722923977</v>
      </c>
      <c r="GJ118" s="1" t="s">
        <v>215</v>
      </c>
      <c r="GM118" s="1">
        <v>0.0703517587939698</v>
      </c>
      <c r="GO118" s="1">
        <v>0.255357142857143</v>
      </c>
      <c r="GP118" s="1">
        <v>0.322997416020672</v>
      </c>
      <c r="HB118" s="1">
        <v>2</v>
      </c>
      <c r="HC118" s="1">
        <v>55</v>
      </c>
      <c r="HD118" s="1">
        <v>95</v>
      </c>
      <c r="HE118" s="1">
        <f>(3600/HC118)*HD118*HB118/100</f>
        <v>124.363636363636</v>
      </c>
      <c r="HF118" s="10">
        <f>AW118+AZ118+ET118+FD118+FG118+FK118+FS118-FY118+GD118+FT118+GI118+GM118+GN118+GO118+GP118+GR118+GS118-GU118</f>
        <v>45.6108582705958</v>
      </c>
      <c r="HG118" s="13">
        <v>44928</v>
      </c>
    </row>
    <row r="119" spans="1:215">
      <c r="A119" t="str">
        <f t="shared" si="19"/>
        <v>HOSKL221080_121480</v>
      </c>
      <c r="B119" s="1">
        <v>118</v>
      </c>
      <c r="C119" s="1" t="s">
        <v>200</v>
      </c>
      <c r="E119" s="1" t="s">
        <v>247</v>
      </c>
      <c r="F119" s="1" t="s">
        <v>222</v>
      </c>
      <c r="H119" s="1" t="s">
        <v>404</v>
      </c>
      <c r="I119" s="1" t="s">
        <v>404</v>
      </c>
      <c r="N119" s="1">
        <v>6</v>
      </c>
      <c r="R119"/>
      <c r="AF119" s="8"/>
      <c r="AG119" s="1" t="s">
        <v>211</v>
      </c>
      <c r="AH119" s="1">
        <v>21480</v>
      </c>
      <c r="AV119" s="10"/>
      <c r="AX119" s="1" t="s">
        <v>205</v>
      </c>
      <c r="AY119" s="1" t="s">
        <v>225</v>
      </c>
      <c r="AZ119" s="1">
        <v>2.773</v>
      </c>
      <c r="BN119" s="2"/>
      <c r="BS119" s="1"/>
      <c r="ET119" s="12"/>
      <c r="FR119" s="12"/>
      <c r="FS119" s="12"/>
      <c r="GH119" s="12"/>
      <c r="HF119" s="10"/>
      <c r="HG119" s="13">
        <v>44928</v>
      </c>
    </row>
    <row r="120" spans="1:215">
      <c r="A120" t="str">
        <f t="shared" si="19"/>
        <v>HOSKL22120029010</v>
      </c>
      <c r="B120" s="1">
        <v>119</v>
      </c>
      <c r="C120" s="1" t="s">
        <v>200</v>
      </c>
      <c r="D120" s="1">
        <v>0</v>
      </c>
      <c r="E120" s="1" t="s">
        <v>247</v>
      </c>
      <c r="F120" s="1" t="s">
        <v>202</v>
      </c>
      <c r="H120" s="1" t="s">
        <v>405</v>
      </c>
      <c r="I120" s="1" t="s">
        <v>406</v>
      </c>
      <c r="M120" s="1" t="s">
        <v>205</v>
      </c>
      <c r="N120" s="1">
        <v>1</v>
      </c>
      <c r="O120" s="1" t="s">
        <v>265</v>
      </c>
      <c r="Q120" s="1" t="s">
        <v>219</v>
      </c>
      <c r="R120" t="s">
        <v>208</v>
      </c>
      <c r="S120" s="1" t="s">
        <v>266</v>
      </c>
      <c r="T120" s="1" t="s">
        <v>210</v>
      </c>
      <c r="V120" s="1" t="b">
        <v>0</v>
      </c>
      <c r="AA120" s="1">
        <v>0.318</v>
      </c>
      <c r="AC120" s="1">
        <v>0.306</v>
      </c>
      <c r="AD120" s="1">
        <v>90</v>
      </c>
      <c r="AF120" s="8">
        <v>0.0108</v>
      </c>
      <c r="AG120" s="1" t="s">
        <v>285</v>
      </c>
      <c r="AH120" s="1">
        <v>29010</v>
      </c>
      <c r="AI120" s="1">
        <v>100</v>
      </c>
      <c r="AJ120" s="1">
        <v>127.56</v>
      </c>
      <c r="AL120" s="1">
        <f>AK120+AJ120</f>
        <v>127.56</v>
      </c>
      <c r="AO120" s="1">
        <f>AL120+AM120</f>
        <v>127.56</v>
      </c>
      <c r="AP120" s="1">
        <v>122.56</v>
      </c>
      <c r="AV120" s="10">
        <f>((AO120*((100-GX120)/100)+GY120))*(AA120+AS120+AU120+AB120)-(AP120*(AA120+AS120-AC120+AB120)*AD120/100)</f>
        <v>39.240432</v>
      </c>
      <c r="AW120" s="1">
        <f>(AV120)*N120</f>
        <v>39.240432</v>
      </c>
      <c r="AZ120" s="1">
        <f>BA120+BE120</f>
        <v>16.291125</v>
      </c>
      <c r="BA120" s="1">
        <f>AZ121*N121+AZ122*N122+AZ123*N123+AZ124*N124</f>
        <v>16.09</v>
      </c>
      <c r="BB120" s="1" t="s">
        <v>221</v>
      </c>
      <c r="BC120" s="1">
        <f>BA120</f>
        <v>16.09</v>
      </c>
      <c r="BD120" s="1">
        <v>1.25</v>
      </c>
      <c r="BE120" s="1">
        <f>BA120*(BD120/100)</f>
        <v>0.201125</v>
      </c>
      <c r="BK120" s="1">
        <v>1</v>
      </c>
      <c r="BL120" s="1">
        <v>575</v>
      </c>
      <c r="BM120" s="1" t="s">
        <v>212</v>
      </c>
      <c r="BN120" s="2">
        <f>BL120/HE120</f>
        <v>10.5921052631579</v>
      </c>
      <c r="BO120" s="2">
        <v>500</v>
      </c>
      <c r="BP120" s="1">
        <f>BN120+BI120</f>
        <v>10.5921052631579</v>
      </c>
      <c r="BQ120" s="1">
        <f>BP120*N120</f>
        <v>10.5921052631579</v>
      </c>
      <c r="BR120" s="1">
        <v>1</v>
      </c>
      <c r="BS120" s="1">
        <v>0.6</v>
      </c>
      <c r="BT120" s="1" t="s">
        <v>225</v>
      </c>
      <c r="BU120" s="1">
        <f>BR120*BS120</f>
        <v>0.6</v>
      </c>
      <c r="BV120" s="1" t="b">
        <v>1</v>
      </c>
      <c r="EQ120" s="1">
        <f t="shared" si="18"/>
        <v>0</v>
      </c>
      <c r="ER120" s="1">
        <f>EQ120*N120</f>
        <v>0</v>
      </c>
      <c r="ES120" s="1">
        <f>IF(ISERROR(SEARCH("FALSE",BV120)),BU120,0)+IF(ISERROR(SEARCH("FALSE",CA120)),BZ120,0)+IF(ISERROR(SEARCH("FALSE",CF120)),CE120,0)+IF(ISERROR(SEARCH("FALSE",CK120)),CJ120,0)+IF(ISERROR(SEARCH("FALSE",CP120)),CO120,0)+IF(ISERROR(SEARCH("FALSE",CU120)),CT120,0)+IF(ISERROR(SEARCH("FALSE",CZ120)),CY120,0)+IF(ISERROR(SEARCH("FALSE",DE120)),DD120,0)+IF(ISERROR(SEARCH("FALSE",DJ120)),DI120,0)+IF(ISERROR(SEARCH("FALSE",DO120)),DN120,0)+IF(ISERROR(SEARCH("FALSE",DT120)),DS120,0)+IF(ISERROR(SEARCH("FALSE",DY120)),DX120,0)+IF(ISERROR(SEARCH("FALSE",ED120)),EC120,0)+IF(ISERROR(SEARCH("FALSE",EI120)),EH120,0)+IF(ISERROR(SEARCH("FALSE",EN120)),EM120,0)*N120</f>
        <v>0.6</v>
      </c>
      <c r="ET120" s="12">
        <f>ES120+ER120+BP120</f>
        <v>11.1921052631579</v>
      </c>
      <c r="FP120" s="1" t="s">
        <v>213</v>
      </c>
      <c r="FQ120" s="1">
        <v>1.25</v>
      </c>
      <c r="FR120" s="12">
        <f t="shared" si="20"/>
        <v>49.8325372631579</v>
      </c>
      <c r="FS120" s="12">
        <f>FR120*FQ120/100</f>
        <v>0.622906715789474</v>
      </c>
      <c r="GE120" s="1" t="s">
        <v>214</v>
      </c>
      <c r="GF120" s="1" t="s">
        <v>213</v>
      </c>
      <c r="GG120" s="1">
        <v>11</v>
      </c>
      <c r="GH120" s="12">
        <f>AW120+ET120-ES120+FD120+FG120</f>
        <v>49.8325372631579</v>
      </c>
      <c r="GI120" s="1">
        <f>GH120*(GG120/100)</f>
        <v>5.48157909894737</v>
      </c>
      <c r="GJ120" s="1" t="s">
        <v>215</v>
      </c>
      <c r="GM120" s="1">
        <v>0.211981566820277</v>
      </c>
      <c r="GN120" s="1">
        <v>0.167</v>
      </c>
      <c r="GO120" s="1">
        <v>2.15864583333333</v>
      </c>
      <c r="GP120" s="1">
        <v>0.496031746031746</v>
      </c>
      <c r="GQ120" s="1" t="s">
        <v>280</v>
      </c>
      <c r="GR120" s="1">
        <v>1.51737019007947</v>
      </c>
      <c r="HB120" s="1">
        <v>1</v>
      </c>
      <c r="HC120" s="1">
        <v>63</v>
      </c>
      <c r="HD120" s="1">
        <v>95</v>
      </c>
      <c r="HE120" s="1">
        <f>(3600/HC120)*HD120*HB120/100</f>
        <v>54.2857142857143</v>
      </c>
      <c r="HF120" s="10">
        <f>AW120+AZ120+ET120+FD120+FG120+FK120+FS120-FY120+GD120+FT120+GI120+GM120+GN120+GO120+GP120+GR120+GS120-GU120</f>
        <v>77.3791774141596</v>
      </c>
      <c r="HG120" s="13">
        <v>44563</v>
      </c>
    </row>
    <row r="121" spans="1:215">
      <c r="A121" t="str">
        <f t="shared" si="19"/>
        <v>HOSKA22071029010</v>
      </c>
      <c r="B121" s="1">
        <v>120</v>
      </c>
      <c r="C121" s="1" t="s">
        <v>200</v>
      </c>
      <c r="E121" s="1" t="s">
        <v>247</v>
      </c>
      <c r="F121" s="1" t="s">
        <v>222</v>
      </c>
      <c r="H121" s="15" t="s">
        <v>407</v>
      </c>
      <c r="I121" s="15" t="s">
        <v>408</v>
      </c>
      <c r="N121" s="1">
        <v>1</v>
      </c>
      <c r="R121"/>
      <c r="AF121" s="8"/>
      <c r="AG121" s="1" t="s">
        <v>285</v>
      </c>
      <c r="AH121" s="1">
        <v>29010</v>
      </c>
      <c r="AV121" s="10"/>
      <c r="AX121" s="1" t="s">
        <v>205</v>
      </c>
      <c r="AY121" s="1" t="s">
        <v>225</v>
      </c>
      <c r="AZ121" s="1">
        <v>6.3</v>
      </c>
      <c r="BN121" s="2"/>
      <c r="BS121" s="1"/>
      <c r="ET121" s="12"/>
      <c r="FR121" s="12"/>
      <c r="FS121" s="12"/>
      <c r="GH121" s="12"/>
      <c r="HF121" s="10"/>
      <c r="HG121" s="13">
        <v>44563</v>
      </c>
    </row>
    <row r="122" spans="1:215">
      <c r="A122" t="str">
        <f t="shared" si="19"/>
        <v>HOSKA220710_329010</v>
      </c>
      <c r="B122" s="1">
        <v>121</v>
      </c>
      <c r="C122" s="1" t="s">
        <v>200</v>
      </c>
      <c r="E122" s="1" t="s">
        <v>247</v>
      </c>
      <c r="F122" s="1" t="s">
        <v>222</v>
      </c>
      <c r="H122" s="15" t="s">
        <v>409</v>
      </c>
      <c r="I122" s="15" t="s">
        <v>410</v>
      </c>
      <c r="N122" s="1">
        <v>1</v>
      </c>
      <c r="R122"/>
      <c r="AF122" s="8"/>
      <c r="AG122" s="1" t="s">
        <v>285</v>
      </c>
      <c r="AH122" s="1">
        <v>29010</v>
      </c>
      <c r="AV122" s="10"/>
      <c r="AX122" s="1" t="s">
        <v>205</v>
      </c>
      <c r="AY122" s="1" t="s">
        <v>225</v>
      </c>
      <c r="AZ122" s="1">
        <v>7.79</v>
      </c>
      <c r="BN122" s="2"/>
      <c r="BS122" s="1"/>
      <c r="ET122" s="12"/>
      <c r="FR122" s="12"/>
      <c r="FS122" s="12"/>
      <c r="GH122" s="12"/>
      <c r="HF122" s="10"/>
      <c r="HG122" s="13">
        <v>44563</v>
      </c>
    </row>
    <row r="123" spans="1:215">
      <c r="A123" t="str">
        <f t="shared" si="19"/>
        <v>HOSKA220710_429010</v>
      </c>
      <c r="B123" s="1">
        <v>122</v>
      </c>
      <c r="C123" s="1" t="s">
        <v>200</v>
      </c>
      <c r="E123" s="1" t="s">
        <v>247</v>
      </c>
      <c r="F123" s="1" t="s">
        <v>222</v>
      </c>
      <c r="H123" s="15" t="s">
        <v>411</v>
      </c>
      <c r="I123" s="15" t="s">
        <v>412</v>
      </c>
      <c r="N123" s="1">
        <v>1</v>
      </c>
      <c r="R123"/>
      <c r="AF123" s="8"/>
      <c r="AG123" s="1" t="s">
        <v>285</v>
      </c>
      <c r="AH123" s="1">
        <v>29010</v>
      </c>
      <c r="AV123" s="10"/>
      <c r="AX123" s="1" t="s">
        <v>205</v>
      </c>
      <c r="AY123" s="1" t="s">
        <v>225</v>
      </c>
      <c r="AZ123" s="1">
        <v>1.08</v>
      </c>
      <c r="BN123" s="2"/>
      <c r="BS123" s="1"/>
      <c r="ET123" s="12"/>
      <c r="FR123" s="12"/>
      <c r="FS123" s="12"/>
      <c r="GH123" s="12"/>
      <c r="HF123" s="10"/>
      <c r="HG123" s="13">
        <v>44563</v>
      </c>
    </row>
    <row r="124" spans="1:215">
      <c r="A124" t="str">
        <f t="shared" si="19"/>
        <v>HOS820032029010</v>
      </c>
      <c r="B124" s="1">
        <v>123</v>
      </c>
      <c r="C124" s="1" t="s">
        <v>200</v>
      </c>
      <c r="E124" s="1" t="s">
        <v>247</v>
      </c>
      <c r="F124" s="1" t="s">
        <v>222</v>
      </c>
      <c r="H124" s="15">
        <v>8200320</v>
      </c>
      <c r="I124" s="15" t="s">
        <v>413</v>
      </c>
      <c r="N124" s="1">
        <v>2</v>
      </c>
      <c r="R124"/>
      <c r="AF124" s="8"/>
      <c r="AG124" s="1" t="s">
        <v>285</v>
      </c>
      <c r="AH124" s="1">
        <v>29010</v>
      </c>
      <c r="AV124" s="10"/>
      <c r="AX124" s="1" t="s">
        <v>205</v>
      </c>
      <c r="AY124" s="1" t="s">
        <v>225</v>
      </c>
      <c r="AZ124" s="1">
        <v>0.46</v>
      </c>
      <c r="BN124" s="2"/>
      <c r="BS124" s="1"/>
      <c r="ET124" s="12"/>
      <c r="FR124" s="12"/>
      <c r="FS124" s="12"/>
      <c r="GH124" s="12"/>
      <c r="HF124" s="10"/>
      <c r="HG124" s="13">
        <v>44563</v>
      </c>
    </row>
    <row r="125" spans="1:215">
      <c r="A125" t="str">
        <f t="shared" si="19"/>
        <v>HOSKL22120021480</v>
      </c>
      <c r="B125" s="1">
        <v>124</v>
      </c>
      <c r="C125" s="1" t="s">
        <v>200</v>
      </c>
      <c r="D125" s="1">
        <v>0</v>
      </c>
      <c r="E125" s="1" t="s">
        <v>247</v>
      </c>
      <c r="F125" s="1" t="s">
        <v>202</v>
      </c>
      <c r="H125" s="1" t="s">
        <v>405</v>
      </c>
      <c r="I125" s="1" t="s">
        <v>406</v>
      </c>
      <c r="M125" s="1" t="s">
        <v>205</v>
      </c>
      <c r="N125" s="1">
        <v>1</v>
      </c>
      <c r="O125" s="1" t="s">
        <v>265</v>
      </c>
      <c r="Q125" s="1" t="s">
        <v>219</v>
      </c>
      <c r="R125" t="s">
        <v>208</v>
      </c>
      <c r="S125" s="1" t="s">
        <v>266</v>
      </c>
      <c r="T125" s="1" t="s">
        <v>210</v>
      </c>
      <c r="V125" s="1" t="b">
        <v>0</v>
      </c>
      <c r="AA125" s="1">
        <v>0.3035</v>
      </c>
      <c r="AC125" s="1">
        <v>0.2915</v>
      </c>
      <c r="AD125" s="1">
        <v>90</v>
      </c>
      <c r="AF125" s="8">
        <v>0.0108</v>
      </c>
      <c r="AG125" s="1" t="s">
        <v>211</v>
      </c>
      <c r="AH125" s="1">
        <v>21480</v>
      </c>
      <c r="AI125" s="1">
        <v>100</v>
      </c>
      <c r="AJ125" s="1">
        <v>111.78</v>
      </c>
      <c r="AL125" s="1">
        <f>AK125+AJ125</f>
        <v>111.78</v>
      </c>
      <c r="AO125" s="1">
        <f>AL125+AM125</f>
        <v>111.78</v>
      </c>
      <c r="AP125" s="1">
        <v>5</v>
      </c>
      <c r="AV125" s="10">
        <f>((AO125*((100-GX125)/100)+GY125))*(AA125+AS125+AU125+AB125)-(AP125*(AA125+AS125-AC125+AB125)*AD125/100)</f>
        <v>33.87123</v>
      </c>
      <c r="AW125" s="1">
        <f>(AV125)*N125</f>
        <v>33.87123</v>
      </c>
      <c r="AZ125" s="1">
        <f>BA125+BE125</f>
        <v>19.7657</v>
      </c>
      <c r="BA125" s="1">
        <f>AZ126*N126+AZ127*N127+AZ128*N128+AZ129*N129+AZ130*N130+AZ131*N131+AZ132*N132</f>
        <v>19.19</v>
      </c>
      <c r="BB125" s="1" t="s">
        <v>221</v>
      </c>
      <c r="BC125" s="1">
        <f>BA125</f>
        <v>19.19</v>
      </c>
      <c r="BD125" s="1">
        <v>3</v>
      </c>
      <c r="BE125" s="1">
        <f>BA125*(BD125/100)</f>
        <v>0.5757</v>
      </c>
      <c r="BK125" s="1">
        <v>1</v>
      </c>
      <c r="BL125" s="1">
        <v>562.5</v>
      </c>
      <c r="BM125" s="1" t="s">
        <v>212</v>
      </c>
      <c r="BN125" s="2">
        <f>BL125/HE125</f>
        <v>9.86842105263158</v>
      </c>
      <c r="BO125" s="2">
        <v>450</v>
      </c>
      <c r="BP125" s="1">
        <f>BN125+BI125</f>
        <v>9.86842105263158</v>
      </c>
      <c r="BQ125" s="1">
        <f>BP125*N125</f>
        <v>9.86842105263158</v>
      </c>
      <c r="BS125" s="1"/>
      <c r="EQ125" s="1">
        <f t="shared" si="18"/>
        <v>0</v>
      </c>
      <c r="ER125" s="1">
        <f>EQ125*N125</f>
        <v>0</v>
      </c>
      <c r="ES125" s="1">
        <f>IF(ISERROR(SEARCH("FALSE",BV125)),BU125,0)+IF(ISERROR(SEARCH("FALSE",CA125)),BZ125,0)+IF(ISERROR(SEARCH("FALSE",CF125)),CE125,0)+IF(ISERROR(SEARCH("FALSE",CK125)),CJ125,0)+IF(ISERROR(SEARCH("FALSE",CP125)),CO125,0)+IF(ISERROR(SEARCH("FALSE",CU125)),CT125,0)+IF(ISERROR(SEARCH("FALSE",CZ125)),CY125,0)+IF(ISERROR(SEARCH("FALSE",DE125)),DD125,0)+IF(ISERROR(SEARCH("FALSE",DJ125)),DI125,0)+IF(ISERROR(SEARCH("FALSE",DO125)),DN125,0)+IF(ISERROR(SEARCH("FALSE",DT125)),DS125,0)+IF(ISERROR(SEARCH("FALSE",DY125)),DX125,0)+IF(ISERROR(SEARCH("FALSE",ED125)),EC125,0)+IF(ISERROR(SEARCH("FALSE",EI125)),EH125,0)+IF(ISERROR(SEARCH("FALSE",EN125)),EM125,0)*N125</f>
        <v>0</v>
      </c>
      <c r="ET125" s="12">
        <f>ES125+ER125+BP125</f>
        <v>9.86842105263158</v>
      </c>
      <c r="FP125" s="1" t="s">
        <v>213</v>
      </c>
      <c r="FQ125" s="1">
        <v>1.25</v>
      </c>
      <c r="FR125" s="12">
        <f t="shared" si="20"/>
        <v>43.7396510526316</v>
      </c>
      <c r="FS125" s="12">
        <f>FR125*FQ125/100</f>
        <v>0.546745638157895</v>
      </c>
      <c r="GE125" s="1" t="s">
        <v>252</v>
      </c>
      <c r="GF125" s="1" t="s">
        <v>213</v>
      </c>
      <c r="GG125" s="1">
        <v>11</v>
      </c>
      <c r="GH125" s="12">
        <f>AW125+ET125-ES125+FD125+FG125</f>
        <v>43.7396510526316</v>
      </c>
      <c r="GI125" s="1">
        <f>GH125*(GG125/100)</f>
        <v>4.81136161578947</v>
      </c>
      <c r="GJ125" s="1" t="s">
        <v>215</v>
      </c>
      <c r="GM125" s="1">
        <v>0.197368421052632</v>
      </c>
      <c r="GO125" s="1">
        <v>1.9547619047619</v>
      </c>
      <c r="GP125" s="1">
        <v>0.830564784053156</v>
      </c>
      <c r="HB125" s="1">
        <v>1</v>
      </c>
      <c r="HC125" s="1">
        <v>60</v>
      </c>
      <c r="HD125" s="1">
        <v>95</v>
      </c>
      <c r="HE125" s="1">
        <f>(3600/HC125)*HD125*HB125/100</f>
        <v>57</v>
      </c>
      <c r="HF125" s="10">
        <f>AW125+AZ125+ET125+FD125+FG125+FK125+FS125-FY125+GD125+FT125+GI125+GM125+GN125+GO125+GP125+GR125+GS125-GU125</f>
        <v>71.8461534164466</v>
      </c>
      <c r="HG125" s="13">
        <v>44928</v>
      </c>
    </row>
    <row r="126" spans="1:215">
      <c r="A126" t="str">
        <f t="shared" si="19"/>
        <v>HOSKL221200_121480</v>
      </c>
      <c r="B126" s="1">
        <v>125</v>
      </c>
      <c r="C126" s="1" t="s">
        <v>200</v>
      </c>
      <c r="E126" s="1" t="s">
        <v>247</v>
      </c>
      <c r="F126" s="1" t="s">
        <v>222</v>
      </c>
      <c r="H126" s="1" t="s">
        <v>414</v>
      </c>
      <c r="I126" s="1" t="s">
        <v>414</v>
      </c>
      <c r="N126" s="1">
        <v>1</v>
      </c>
      <c r="R126"/>
      <c r="AF126" s="8"/>
      <c r="AG126" s="1" t="s">
        <v>211</v>
      </c>
      <c r="AH126" s="1">
        <v>21480</v>
      </c>
      <c r="AV126" s="10"/>
      <c r="AX126" s="1" t="s">
        <v>205</v>
      </c>
      <c r="AY126" s="1" t="s">
        <v>225</v>
      </c>
      <c r="AZ126" s="1">
        <v>2.45</v>
      </c>
      <c r="BN126" s="2"/>
      <c r="BS126" s="1"/>
      <c r="ET126" s="12"/>
      <c r="FR126" s="12"/>
      <c r="FS126" s="12"/>
      <c r="GH126" s="12"/>
      <c r="HF126" s="10"/>
      <c r="HG126" s="13">
        <v>44928</v>
      </c>
    </row>
    <row r="127" spans="1:215">
      <c r="A127" t="str">
        <f t="shared" si="19"/>
        <v>HOSKA220710_321480</v>
      </c>
      <c r="B127" s="1">
        <v>126</v>
      </c>
      <c r="C127" s="1" t="s">
        <v>200</v>
      </c>
      <c r="E127" s="1" t="s">
        <v>247</v>
      </c>
      <c r="F127" s="1" t="s">
        <v>222</v>
      </c>
      <c r="H127" s="1" t="s">
        <v>409</v>
      </c>
      <c r="I127" s="1" t="s">
        <v>408</v>
      </c>
      <c r="N127" s="1">
        <v>1</v>
      </c>
      <c r="R127"/>
      <c r="AF127" s="8"/>
      <c r="AG127" s="1" t="s">
        <v>211</v>
      </c>
      <c r="AH127" s="1">
        <v>21480</v>
      </c>
      <c r="AV127" s="10"/>
      <c r="AX127" s="1" t="s">
        <v>205</v>
      </c>
      <c r="AY127" s="1" t="s">
        <v>225</v>
      </c>
      <c r="AZ127" s="1">
        <v>7.16</v>
      </c>
      <c r="BN127" s="2"/>
      <c r="BS127" s="1"/>
      <c r="ET127" s="12"/>
      <c r="FR127" s="12"/>
      <c r="FS127" s="12"/>
      <c r="GH127" s="12"/>
      <c r="HF127" s="10"/>
      <c r="HG127" s="13">
        <v>44928</v>
      </c>
    </row>
    <row r="128" spans="1:215">
      <c r="A128" t="str">
        <f t="shared" si="19"/>
        <v>HOSKA220710_421480</v>
      </c>
      <c r="B128" s="1">
        <v>127</v>
      </c>
      <c r="C128" s="1" t="s">
        <v>200</v>
      </c>
      <c r="E128" s="1" t="s">
        <v>247</v>
      </c>
      <c r="F128" s="1" t="s">
        <v>222</v>
      </c>
      <c r="H128" s="1" t="s">
        <v>411</v>
      </c>
      <c r="I128" s="1" t="s">
        <v>415</v>
      </c>
      <c r="N128" s="1">
        <v>1</v>
      </c>
      <c r="R128"/>
      <c r="AF128" s="8"/>
      <c r="AG128" s="1" t="s">
        <v>211</v>
      </c>
      <c r="AH128" s="1">
        <v>21480</v>
      </c>
      <c r="AV128" s="10"/>
      <c r="AX128" s="1" t="s">
        <v>205</v>
      </c>
      <c r="AY128" s="1" t="s">
        <v>225</v>
      </c>
      <c r="AZ128" s="1">
        <v>1.06</v>
      </c>
      <c r="BN128" s="2"/>
      <c r="BS128" s="1"/>
      <c r="ET128" s="12"/>
      <c r="FR128" s="12"/>
      <c r="FS128" s="12"/>
      <c r="GH128" s="12"/>
      <c r="HF128" s="10"/>
      <c r="HG128" s="13">
        <v>44928</v>
      </c>
    </row>
    <row r="129" spans="1:215">
      <c r="A129" t="str">
        <f t="shared" si="19"/>
        <v>HOS820032021480</v>
      </c>
      <c r="B129" s="1">
        <v>128</v>
      </c>
      <c r="C129" s="1" t="s">
        <v>200</v>
      </c>
      <c r="E129" s="1" t="s">
        <v>247</v>
      </c>
      <c r="F129" s="1" t="s">
        <v>222</v>
      </c>
      <c r="H129" s="1">
        <v>8200320</v>
      </c>
      <c r="I129" s="1" t="s">
        <v>416</v>
      </c>
      <c r="N129" s="1">
        <v>2</v>
      </c>
      <c r="R129"/>
      <c r="AF129" s="8"/>
      <c r="AG129" s="1" t="s">
        <v>211</v>
      </c>
      <c r="AH129" s="1">
        <v>21480</v>
      </c>
      <c r="AV129" s="10"/>
      <c r="AX129" s="1" t="s">
        <v>205</v>
      </c>
      <c r="AY129" s="1" t="s">
        <v>225</v>
      </c>
      <c r="AZ129" s="1">
        <v>0.45</v>
      </c>
      <c r="BN129" s="2"/>
      <c r="BS129" s="1"/>
      <c r="ET129" s="12"/>
      <c r="FR129" s="12"/>
      <c r="FS129" s="12"/>
      <c r="GH129" s="12"/>
      <c r="HF129" s="10"/>
      <c r="HG129" s="13">
        <v>44928</v>
      </c>
    </row>
    <row r="130" spans="1:215">
      <c r="A130" t="str">
        <f t="shared" si="19"/>
        <v>HOS KA220710_121480</v>
      </c>
      <c r="B130" s="1">
        <v>129</v>
      </c>
      <c r="C130" s="1" t="s">
        <v>200</v>
      </c>
      <c r="E130" s="1" t="s">
        <v>247</v>
      </c>
      <c r="F130" s="1" t="s">
        <v>222</v>
      </c>
      <c r="H130" s="1" t="s">
        <v>417</v>
      </c>
      <c r="I130" s="1" t="s">
        <v>418</v>
      </c>
      <c r="N130" s="1">
        <v>1</v>
      </c>
      <c r="R130"/>
      <c r="AF130" s="8"/>
      <c r="AG130" s="1" t="s">
        <v>211</v>
      </c>
      <c r="AH130" s="1">
        <v>21480</v>
      </c>
      <c r="AV130" s="10"/>
      <c r="AX130" s="1" t="s">
        <v>205</v>
      </c>
      <c r="AY130" s="1" t="s">
        <v>225</v>
      </c>
      <c r="AZ130" s="1">
        <v>2.36</v>
      </c>
      <c r="BN130" s="2"/>
      <c r="BS130" s="1"/>
      <c r="ET130" s="12"/>
      <c r="FR130" s="12"/>
      <c r="FS130" s="12"/>
      <c r="GH130" s="12"/>
      <c r="HF130" s="10"/>
      <c r="HG130" s="13">
        <v>44928</v>
      </c>
    </row>
    <row r="131" spans="1:215">
      <c r="A131" t="str">
        <f t="shared" ref="A131:A194" si="21">_xlfn.CONCAT(E131,H131,AH131)</f>
        <v>HOSKA220710-221480</v>
      </c>
      <c r="B131" s="1">
        <v>130</v>
      </c>
      <c r="C131" s="1" t="s">
        <v>200</v>
      </c>
      <c r="E131" s="1" t="s">
        <v>247</v>
      </c>
      <c r="F131" s="1" t="s">
        <v>222</v>
      </c>
      <c r="H131" s="1" t="s">
        <v>419</v>
      </c>
      <c r="I131" s="1" t="s">
        <v>420</v>
      </c>
      <c r="N131" s="1">
        <v>1</v>
      </c>
      <c r="R131"/>
      <c r="AF131" s="8"/>
      <c r="AG131" s="1" t="s">
        <v>211</v>
      </c>
      <c r="AH131" s="1">
        <v>21480</v>
      </c>
      <c r="AV131" s="10"/>
      <c r="AX131" s="1" t="s">
        <v>205</v>
      </c>
      <c r="AY131" s="1" t="s">
        <v>225</v>
      </c>
      <c r="AZ131" s="1">
        <v>4.45</v>
      </c>
      <c r="BN131" s="2"/>
      <c r="BS131" s="1"/>
      <c r="ET131" s="12"/>
      <c r="FR131" s="12"/>
      <c r="FS131" s="12"/>
      <c r="GH131" s="12"/>
      <c r="HF131" s="10"/>
      <c r="HG131" s="13">
        <v>44928</v>
      </c>
    </row>
    <row r="132" spans="1:215">
      <c r="A132" t="str">
        <f t="shared" si="21"/>
        <v>HOSKA220710-521480</v>
      </c>
      <c r="B132" s="1">
        <v>131</v>
      </c>
      <c r="C132" s="1" t="s">
        <v>200</v>
      </c>
      <c r="E132" s="1" t="s">
        <v>247</v>
      </c>
      <c r="F132" s="1" t="s">
        <v>222</v>
      </c>
      <c r="H132" s="1" t="s">
        <v>421</v>
      </c>
      <c r="I132" s="1" t="s">
        <v>422</v>
      </c>
      <c r="N132" s="1">
        <v>1</v>
      </c>
      <c r="R132"/>
      <c r="AF132" s="8"/>
      <c r="AG132" s="1" t="s">
        <v>211</v>
      </c>
      <c r="AH132" s="1">
        <v>21480</v>
      </c>
      <c r="AV132" s="10"/>
      <c r="AX132" s="1" t="s">
        <v>205</v>
      </c>
      <c r="AY132" s="1" t="s">
        <v>225</v>
      </c>
      <c r="AZ132" s="1">
        <v>0.81</v>
      </c>
      <c r="BN132" s="2"/>
      <c r="BS132" s="1"/>
      <c r="ET132" s="12"/>
      <c r="FR132" s="12"/>
      <c r="FS132" s="12"/>
      <c r="GH132" s="12"/>
      <c r="HF132" s="10"/>
      <c r="HG132" s="13">
        <v>44928</v>
      </c>
    </row>
    <row r="133" spans="1:215">
      <c r="A133" t="str">
        <f t="shared" si="21"/>
        <v>HOSKL22121021480</v>
      </c>
      <c r="B133" s="1">
        <v>132</v>
      </c>
      <c r="C133" s="1" t="s">
        <v>200</v>
      </c>
      <c r="D133" s="1">
        <v>0</v>
      </c>
      <c r="E133" s="1" t="s">
        <v>247</v>
      </c>
      <c r="F133" s="1" t="s">
        <v>202</v>
      </c>
      <c r="H133" s="1" t="s">
        <v>423</v>
      </c>
      <c r="I133" s="1" t="s">
        <v>424</v>
      </c>
      <c r="M133" s="1" t="s">
        <v>205</v>
      </c>
      <c r="N133" s="1">
        <v>1</v>
      </c>
      <c r="O133" s="1" t="s">
        <v>265</v>
      </c>
      <c r="Q133" s="1" t="s">
        <v>219</v>
      </c>
      <c r="R133" t="s">
        <v>208</v>
      </c>
      <c r="S133" s="1" t="s">
        <v>266</v>
      </c>
      <c r="T133" s="1" t="s">
        <v>210</v>
      </c>
      <c r="V133" s="1" t="b">
        <v>0</v>
      </c>
      <c r="AA133" s="1">
        <v>0.16</v>
      </c>
      <c r="AC133" s="1">
        <v>0.154</v>
      </c>
      <c r="AD133" s="1">
        <v>100</v>
      </c>
      <c r="AF133" s="8">
        <v>0.00600000000000001</v>
      </c>
      <c r="AG133" s="1" t="s">
        <v>211</v>
      </c>
      <c r="AH133" s="1">
        <v>21480</v>
      </c>
      <c r="AI133" s="1">
        <v>100</v>
      </c>
      <c r="AJ133" s="1">
        <v>118.8</v>
      </c>
      <c r="AL133" s="1">
        <f>AK133+AJ133</f>
        <v>118.8</v>
      </c>
      <c r="AO133" s="1">
        <f>AL133+AM133</f>
        <v>118.8</v>
      </c>
      <c r="AP133" s="1">
        <v>20</v>
      </c>
      <c r="AV133" s="10">
        <f>((AO133*((100-GX133)/100)+GY133))*(AA133+AS133+AU133+AB133)-(AP133*(AA133+AS133-AC133+AB133)*AD133/100)</f>
        <v>18.888</v>
      </c>
      <c r="AW133" s="1">
        <f>(AV133)*N133</f>
        <v>18.888</v>
      </c>
      <c r="BK133" s="1">
        <v>2</v>
      </c>
      <c r="BL133" s="1">
        <v>437.5</v>
      </c>
      <c r="BM133" s="1" t="s">
        <v>212</v>
      </c>
      <c r="BN133" s="2">
        <f>BL133/HE133</f>
        <v>3.70979532163743</v>
      </c>
      <c r="BO133" s="2">
        <v>350</v>
      </c>
      <c r="BP133" s="1">
        <f>BN133+BI133</f>
        <v>3.70979532163743</v>
      </c>
      <c r="BQ133" s="1">
        <f>BP133*N133</f>
        <v>3.70979532163743</v>
      </c>
      <c r="BS133" s="1"/>
      <c r="EQ133" s="1">
        <f t="shared" ref="EQ133:EQ190" si="22">IF(ISERROR(SEARCH("TRUE",BV133)),BU133,0)+IF(ISERROR(SEARCH("TRUE",CA133)),BZ133,0)+IF(ISERROR(SEARCH("TRUE",CF133)),CE133,0)+IF(ISERROR(SEARCH("TRUE",CK133)),CJ133,0)+IF(ISERROR(SEARCH("TRUE",CP133)),CO133,0)+IF(ISERROR(SEARCH("TRUE",CU133)),CT133,0)+IF(ISERROR(SEARCH("TRUE",CZ133)),CY133,0)+IF(ISERROR(SEARCH("TRUE",DE133)),DD133,0)+IF(ISERROR(SEARCH("TRUE",DJ133)),DI133,0)+IF(ISERROR(SEARCH("TRUE",DO133)),DN133,0)+IF(ISERROR(SEARCH("TRUE",DT133)),DS133,0)+IF(ISERROR(SEARCH("TRUE",DY133)),DX133,0)+IF(ISERROR(SEARCH("TRUE",ED133)),EC133,0)+IF(ISERROR(SEARCH("TRUE",EI133)),EH133,0)+IF(ISERROR(SEARCH("TRUE",EN133)),EM133,0)</f>
        <v>0</v>
      </c>
      <c r="ER133" s="1">
        <f>EQ133*N133</f>
        <v>0</v>
      </c>
      <c r="ES133" s="1">
        <f>IF(ISERROR(SEARCH("FALSE",BV133)),BU133,0)+IF(ISERROR(SEARCH("FALSE",CA133)),BZ133,0)+IF(ISERROR(SEARCH("FALSE",CF133)),CE133,0)+IF(ISERROR(SEARCH("FALSE",CK133)),CJ133,0)+IF(ISERROR(SEARCH("FALSE",CP133)),CO133,0)+IF(ISERROR(SEARCH("FALSE",CU133)),CT133,0)+IF(ISERROR(SEARCH("FALSE",CZ133)),CY133,0)+IF(ISERROR(SEARCH("FALSE",DE133)),DD133,0)+IF(ISERROR(SEARCH("FALSE",DJ133)),DI133,0)+IF(ISERROR(SEARCH("FALSE",DO133)),DN133,0)+IF(ISERROR(SEARCH("FALSE",DT133)),DS133,0)+IF(ISERROR(SEARCH("FALSE",DY133)),DX133,0)+IF(ISERROR(SEARCH("FALSE",ED133)),EC133,0)+IF(ISERROR(SEARCH("FALSE",EI133)),EH133,0)+IF(ISERROR(SEARCH("FALSE",EN133)),EM133,0)*N133</f>
        <v>0</v>
      </c>
      <c r="ET133" s="12">
        <f>ES133+ER133+BP133</f>
        <v>3.70979532163743</v>
      </c>
      <c r="FP133" s="1" t="s">
        <v>213</v>
      </c>
      <c r="FQ133" s="1">
        <v>1.25</v>
      </c>
      <c r="FR133" s="12">
        <f t="shared" ref="FR133:FR193" si="23">AW133+ET133-ES133</f>
        <v>22.5977953216374</v>
      </c>
      <c r="FS133" s="12">
        <f>FR133*FQ133/100</f>
        <v>0.282472441520468</v>
      </c>
      <c r="GE133" s="1" t="s">
        <v>252</v>
      </c>
      <c r="GF133" s="1" t="s">
        <v>213</v>
      </c>
      <c r="GG133" s="1">
        <v>11</v>
      </c>
      <c r="GH133" s="12">
        <f>AW133+ET133-ES133+FD133+FG133</f>
        <v>22.5977953216374</v>
      </c>
      <c r="GI133" s="1">
        <f>GH133*(GG133/100)</f>
        <v>2.48575748538012</v>
      </c>
      <c r="GJ133" s="1" t="s">
        <v>215</v>
      </c>
      <c r="GM133" s="1">
        <v>0.0741959064327485</v>
      </c>
      <c r="GO133" s="1">
        <v>0.0916666666666667</v>
      </c>
      <c r="GP133" s="1">
        <v>0.208333333333333</v>
      </c>
      <c r="GQ133" s="1" t="s">
        <v>280</v>
      </c>
      <c r="GR133" s="1">
        <v>0.270000000000003</v>
      </c>
      <c r="HB133" s="1">
        <v>2</v>
      </c>
      <c r="HC133" s="1">
        <v>58</v>
      </c>
      <c r="HD133" s="1">
        <v>95</v>
      </c>
      <c r="HE133" s="1">
        <f>(3600/HC133)*HD133*HB133/100</f>
        <v>117.931034482759</v>
      </c>
      <c r="HF133" s="10">
        <f>AW133+AZ133+ET133+FD133+FG133+FK133+FS133-FY133+GD133+FT133+GI133+GM133+GN133+GO133+GP133+GR133+GS133-GU133</f>
        <v>26.0102211549708</v>
      </c>
      <c r="HG133" s="13">
        <v>45384</v>
      </c>
    </row>
    <row r="134" spans="1:215">
      <c r="A134" t="str">
        <f t="shared" si="21"/>
        <v>HOSKL22146021677</v>
      </c>
      <c r="B134" s="1">
        <v>133</v>
      </c>
      <c r="C134" s="1" t="s">
        <v>200</v>
      </c>
      <c r="D134" s="1">
        <v>0</v>
      </c>
      <c r="E134" s="1" t="s">
        <v>247</v>
      </c>
      <c r="F134" s="1" t="s">
        <v>202</v>
      </c>
      <c r="H134" s="1" t="s">
        <v>425</v>
      </c>
      <c r="I134" s="1" t="s">
        <v>426</v>
      </c>
      <c r="M134" s="1" t="s">
        <v>205</v>
      </c>
      <c r="N134" s="1">
        <v>1</v>
      </c>
      <c r="O134" s="1" t="s">
        <v>427</v>
      </c>
      <c r="Q134" s="1" t="s">
        <v>219</v>
      </c>
      <c r="R134" t="s">
        <v>208</v>
      </c>
      <c r="S134" s="1" t="s">
        <v>428</v>
      </c>
      <c r="T134" s="1" t="s">
        <v>210</v>
      </c>
      <c r="V134" s="1" t="b">
        <v>0</v>
      </c>
      <c r="AA134" s="1">
        <v>0.0305</v>
      </c>
      <c r="AC134" s="1">
        <v>0.028</v>
      </c>
      <c r="AD134" s="1">
        <v>100</v>
      </c>
      <c r="AF134" s="8">
        <v>0.0025</v>
      </c>
      <c r="AG134" s="1" t="s">
        <v>278</v>
      </c>
      <c r="AH134" s="1">
        <v>21677</v>
      </c>
      <c r="AI134" s="1">
        <v>100</v>
      </c>
      <c r="AJ134" s="1">
        <v>193.27</v>
      </c>
      <c r="AL134" s="1">
        <f>AK134+AJ134</f>
        <v>193.27</v>
      </c>
      <c r="AO134" s="1">
        <f>AL134+AM134</f>
        <v>193.27</v>
      </c>
      <c r="AP134" s="1">
        <v>20</v>
      </c>
      <c r="AV134" s="10">
        <f>((AO134*((100-GX134)/100)+GY134))*(AA134+AS134+AU134+AB134)-(AP134*(AA134+AS134-AC134+AB134)*AD134/100)</f>
        <v>5.844735</v>
      </c>
      <c r="AW134" s="1">
        <f>(AV134)*N134</f>
        <v>5.844735</v>
      </c>
      <c r="AZ134" s="1">
        <f>BA134+BE134</f>
        <v>0.2025</v>
      </c>
      <c r="BA134" s="1">
        <f>AZ135*N135</f>
        <v>0.2</v>
      </c>
      <c r="BB134" s="1" t="s">
        <v>221</v>
      </c>
      <c r="BC134" s="1">
        <f>BA134</f>
        <v>0.2</v>
      </c>
      <c r="BD134" s="1">
        <v>1.25</v>
      </c>
      <c r="BE134" s="1">
        <f>BA134*(BD134/100)</f>
        <v>0.0025</v>
      </c>
      <c r="BK134" s="1">
        <v>2</v>
      </c>
      <c r="BL134" s="1">
        <v>400</v>
      </c>
      <c r="BM134" s="1" t="s">
        <v>212</v>
      </c>
      <c r="BN134" s="2">
        <f>BL134/HE134</f>
        <v>3.50877192982456</v>
      </c>
      <c r="BO134" s="2">
        <v>320</v>
      </c>
      <c r="BP134" s="1">
        <f>BN134+BI134</f>
        <v>3.50877192982456</v>
      </c>
      <c r="BQ134" s="1">
        <f>BP134*N134</f>
        <v>3.50877192982456</v>
      </c>
      <c r="BS134" s="1"/>
      <c r="EQ134" s="1">
        <f t="shared" si="22"/>
        <v>0</v>
      </c>
      <c r="ER134" s="1">
        <f>EQ134*N134</f>
        <v>0</v>
      </c>
      <c r="ES134" s="1">
        <f>IF(ISERROR(SEARCH("FALSE",BV134)),BU134,0)+IF(ISERROR(SEARCH("FALSE",CA134)),BZ134,0)+IF(ISERROR(SEARCH("FALSE",CF134)),CE134,0)+IF(ISERROR(SEARCH("FALSE",CK134)),CJ134,0)+IF(ISERROR(SEARCH("FALSE",CP134)),CO134,0)+IF(ISERROR(SEARCH("FALSE",CU134)),CT134,0)+IF(ISERROR(SEARCH("FALSE",CZ134)),CY134,0)+IF(ISERROR(SEARCH("FALSE",DE134)),DD134,0)+IF(ISERROR(SEARCH("FALSE",DJ134)),DI134,0)+IF(ISERROR(SEARCH("FALSE",DO134)),DN134,0)+IF(ISERROR(SEARCH("FALSE",DT134)),DS134,0)+IF(ISERROR(SEARCH("FALSE",DY134)),DX134,0)+IF(ISERROR(SEARCH("FALSE",ED134)),EC134,0)+IF(ISERROR(SEARCH("FALSE",EI134)),EH134,0)+IF(ISERROR(SEARCH("FALSE",EN134)),EM134,0)*N134</f>
        <v>0</v>
      </c>
      <c r="ET134" s="12">
        <f>ES134+ER134+BP134</f>
        <v>3.50877192982456</v>
      </c>
      <c r="FP134" s="1" t="s">
        <v>213</v>
      </c>
      <c r="FQ134" s="1">
        <v>1.25</v>
      </c>
      <c r="FR134" s="12">
        <f t="shared" si="23"/>
        <v>9.35350692982456</v>
      </c>
      <c r="FS134" s="12">
        <f>FR134*FQ134/100</f>
        <v>0.116918836622807</v>
      </c>
      <c r="GE134" s="1" t="s">
        <v>214</v>
      </c>
      <c r="GF134" s="1" t="s">
        <v>213</v>
      </c>
      <c r="GG134" s="1">
        <v>11</v>
      </c>
      <c r="GH134" s="12">
        <f>AW134+ET134-ES134+FD134+FG134</f>
        <v>9.35350692982456</v>
      </c>
      <c r="GI134" s="1">
        <f>GH134*(GG134/100)</f>
        <v>1.0288857622807</v>
      </c>
      <c r="GJ134" s="1" t="s">
        <v>215</v>
      </c>
      <c r="GM134" s="1">
        <v>0.0701754385964912</v>
      </c>
      <c r="GO134" s="1">
        <v>1.19833333333333</v>
      </c>
      <c r="GP134" s="1">
        <v>0.2</v>
      </c>
      <c r="HB134" s="1">
        <v>2</v>
      </c>
      <c r="HC134" s="1">
        <v>60</v>
      </c>
      <c r="HD134" s="1">
        <v>95</v>
      </c>
      <c r="HE134" s="1">
        <f>(3600/HC134)*HD134*HB134/100</f>
        <v>114</v>
      </c>
      <c r="HF134" s="10">
        <f>AW134+AZ134+ET134+FD134+FG134+FK134+FS134-FY134+GD134+FT134+GI134+GM134+GN134+GO134+GP134+GR134+GS134-GU134</f>
        <v>12.1703203006579</v>
      </c>
      <c r="HG134" s="13">
        <v>44928</v>
      </c>
    </row>
    <row r="135" spans="1:215">
      <c r="A135" t="str">
        <f t="shared" si="21"/>
        <v>HOSKL22146021677</v>
      </c>
      <c r="B135" s="1">
        <v>134</v>
      </c>
      <c r="C135" s="1" t="s">
        <v>200</v>
      </c>
      <c r="E135" s="1" t="s">
        <v>247</v>
      </c>
      <c r="F135" s="1" t="s">
        <v>222</v>
      </c>
      <c r="H135" s="1" t="s">
        <v>425</v>
      </c>
      <c r="I135" s="16" t="s">
        <v>429</v>
      </c>
      <c r="N135" s="1">
        <v>1</v>
      </c>
      <c r="R135"/>
      <c r="AF135" s="8"/>
      <c r="AG135" s="1" t="s">
        <v>278</v>
      </c>
      <c r="AH135" s="1">
        <v>21677</v>
      </c>
      <c r="AV135" s="10"/>
      <c r="AX135" s="1" t="s">
        <v>205</v>
      </c>
      <c r="AY135" s="1" t="s">
        <v>225</v>
      </c>
      <c r="AZ135" s="1">
        <v>0.2</v>
      </c>
      <c r="BN135" s="2"/>
      <c r="BO135" s="2">
        <v>320</v>
      </c>
      <c r="BS135" s="1"/>
      <c r="ET135" s="12"/>
      <c r="FR135" s="12"/>
      <c r="FS135" s="12"/>
      <c r="GH135" s="12"/>
      <c r="HF135" s="10"/>
      <c r="HG135" s="13">
        <v>44928</v>
      </c>
    </row>
    <row r="136" spans="1:215">
      <c r="A136" t="str">
        <f t="shared" si="21"/>
        <v>HOSKL22147021677</v>
      </c>
      <c r="B136" s="1">
        <v>135</v>
      </c>
      <c r="C136" s="1" t="s">
        <v>200</v>
      </c>
      <c r="D136" s="1">
        <v>0</v>
      </c>
      <c r="E136" s="1" t="s">
        <v>247</v>
      </c>
      <c r="F136" s="1" t="s">
        <v>202</v>
      </c>
      <c r="H136" s="1" t="s">
        <v>430</v>
      </c>
      <c r="I136" s="1" t="s">
        <v>431</v>
      </c>
      <c r="M136" s="1" t="s">
        <v>205</v>
      </c>
      <c r="N136" s="1">
        <v>1</v>
      </c>
      <c r="O136" s="1" t="s">
        <v>427</v>
      </c>
      <c r="Q136" s="1" t="s">
        <v>219</v>
      </c>
      <c r="R136" t="s">
        <v>208</v>
      </c>
      <c r="S136" s="1" t="s">
        <v>428</v>
      </c>
      <c r="T136" s="1" t="s">
        <v>210</v>
      </c>
      <c r="V136" s="1" t="b">
        <v>0</v>
      </c>
      <c r="AA136" s="1">
        <v>0.0305</v>
      </c>
      <c r="AC136" s="1">
        <v>0.028</v>
      </c>
      <c r="AD136" s="1">
        <v>100</v>
      </c>
      <c r="AF136" s="8">
        <v>0.0025</v>
      </c>
      <c r="AG136" s="1" t="s">
        <v>278</v>
      </c>
      <c r="AH136" s="1">
        <v>21677</v>
      </c>
      <c r="AI136" s="1">
        <v>100</v>
      </c>
      <c r="AJ136" s="1">
        <v>193.27</v>
      </c>
      <c r="AL136" s="1">
        <f>AK136+AJ136</f>
        <v>193.27</v>
      </c>
      <c r="AO136" s="1">
        <f>AL136+AM136</f>
        <v>193.27</v>
      </c>
      <c r="AP136" s="1">
        <v>20</v>
      </c>
      <c r="AV136" s="10">
        <f>((AO136*((100-GX136)/100)+GY136))*(AA136+AS136+AU136+AB136)-(AP136*(AA136+AS136-AC136+AB136)*AD136/100)</f>
        <v>5.844735</v>
      </c>
      <c r="AW136" s="1">
        <f>(AV136)*N136</f>
        <v>5.844735</v>
      </c>
      <c r="AZ136" s="1">
        <f>BA136+BE136</f>
        <v>0.2025</v>
      </c>
      <c r="BA136" s="1">
        <f>AZ137*N137</f>
        <v>0.2</v>
      </c>
      <c r="BB136" s="1" t="s">
        <v>221</v>
      </c>
      <c r="BC136" s="1">
        <f>BA136</f>
        <v>0.2</v>
      </c>
      <c r="BD136" s="1">
        <v>1.25</v>
      </c>
      <c r="BE136" s="1">
        <f>BA136*(BD136/100)</f>
        <v>0.0025</v>
      </c>
      <c r="BK136" s="1">
        <v>2</v>
      </c>
      <c r="BL136" s="1">
        <v>400</v>
      </c>
      <c r="BM136" s="1" t="s">
        <v>212</v>
      </c>
      <c r="BN136" s="2">
        <f>BL136/HE136</f>
        <v>3.50877192982456</v>
      </c>
      <c r="BO136" s="2">
        <v>320</v>
      </c>
      <c r="BP136" s="1">
        <f>BN136+BI136</f>
        <v>3.50877192982456</v>
      </c>
      <c r="BQ136" s="1">
        <f>BP136*N136</f>
        <v>3.50877192982456</v>
      </c>
      <c r="BS136" s="1"/>
      <c r="EQ136" s="1">
        <f t="shared" si="22"/>
        <v>0</v>
      </c>
      <c r="ER136" s="1">
        <f>EQ136*N136</f>
        <v>0</v>
      </c>
      <c r="ES136" s="1">
        <f>IF(ISERROR(SEARCH("FALSE",BV136)),BU136,0)+IF(ISERROR(SEARCH("FALSE",CA136)),BZ136,0)+IF(ISERROR(SEARCH("FALSE",CF136)),CE136,0)+IF(ISERROR(SEARCH("FALSE",CK136)),CJ136,0)+IF(ISERROR(SEARCH("FALSE",CP136)),CO136,0)+IF(ISERROR(SEARCH("FALSE",CU136)),CT136,0)+IF(ISERROR(SEARCH("FALSE",CZ136)),CY136,0)+IF(ISERROR(SEARCH("FALSE",DE136)),DD136,0)+IF(ISERROR(SEARCH("FALSE",DJ136)),DI136,0)+IF(ISERROR(SEARCH("FALSE",DO136)),DN136,0)+IF(ISERROR(SEARCH("FALSE",DT136)),DS136,0)+IF(ISERROR(SEARCH("FALSE",DY136)),DX136,0)+IF(ISERROR(SEARCH("FALSE",ED136)),EC136,0)+IF(ISERROR(SEARCH("FALSE",EI136)),EH136,0)+IF(ISERROR(SEARCH("FALSE",EN136)),EM136,0)*N136</f>
        <v>0</v>
      </c>
      <c r="ET136" s="12">
        <f>ES136+ER136+BP136</f>
        <v>3.50877192982456</v>
      </c>
      <c r="FP136" s="1" t="s">
        <v>213</v>
      </c>
      <c r="FQ136" s="1">
        <v>1.25</v>
      </c>
      <c r="FR136" s="12">
        <f t="shared" si="23"/>
        <v>9.35350692982456</v>
      </c>
      <c r="FS136" s="12">
        <f>FR136*FQ136/100</f>
        <v>0.116918836622807</v>
      </c>
      <c r="GE136" s="1" t="s">
        <v>214</v>
      </c>
      <c r="GF136" s="1" t="s">
        <v>213</v>
      </c>
      <c r="GG136" s="1">
        <v>11</v>
      </c>
      <c r="GH136" s="12">
        <f>AW136+ET136-ES136+FD136+FG136</f>
        <v>9.35350692982456</v>
      </c>
      <c r="GI136" s="1">
        <f>GH136*(GG136/100)</f>
        <v>1.0288857622807</v>
      </c>
      <c r="GJ136" s="1" t="s">
        <v>215</v>
      </c>
      <c r="GM136" s="1">
        <v>0.0701754385964912</v>
      </c>
      <c r="GO136" s="1">
        <v>1.19833333333333</v>
      </c>
      <c r="GP136" s="1">
        <v>0.2</v>
      </c>
      <c r="HB136" s="1">
        <v>2</v>
      </c>
      <c r="HC136" s="1">
        <v>60</v>
      </c>
      <c r="HD136" s="1">
        <v>95</v>
      </c>
      <c r="HE136" s="1">
        <f>(3600/HC136)*HD136*HB136/100</f>
        <v>114</v>
      </c>
      <c r="HF136" s="10">
        <f>AW136+AZ136+ET136+FD136+FG136+FK136+FS136-FY136+GD136+FT136+GI136+GM136+GN136+GO136+GP136+GR136+GS136-GU136</f>
        <v>12.1703203006579</v>
      </c>
      <c r="HG136" s="13">
        <v>44928</v>
      </c>
    </row>
    <row r="137" spans="1:215">
      <c r="A137" t="str">
        <f t="shared" si="21"/>
        <v>HOSKL221470_121677</v>
      </c>
      <c r="B137" s="1">
        <v>136</v>
      </c>
      <c r="C137" s="1" t="s">
        <v>200</v>
      </c>
      <c r="E137" s="1" t="s">
        <v>247</v>
      </c>
      <c r="F137" s="1" t="s">
        <v>222</v>
      </c>
      <c r="H137" s="1" t="s">
        <v>432</v>
      </c>
      <c r="I137" s="1" t="s">
        <v>432</v>
      </c>
      <c r="N137" s="1">
        <v>1</v>
      </c>
      <c r="R137"/>
      <c r="AF137" s="8"/>
      <c r="AG137" s="1" t="s">
        <v>278</v>
      </c>
      <c r="AH137" s="1">
        <v>21677</v>
      </c>
      <c r="AV137" s="10"/>
      <c r="AX137" s="1" t="s">
        <v>205</v>
      </c>
      <c r="AY137" s="1" t="s">
        <v>225</v>
      </c>
      <c r="AZ137" s="1">
        <v>0.2</v>
      </c>
      <c r="BN137" s="2"/>
      <c r="BS137" s="1"/>
      <c r="ET137" s="12"/>
      <c r="FR137" s="12"/>
      <c r="FS137" s="12"/>
      <c r="GH137" s="12"/>
      <c r="HF137" s="10"/>
      <c r="HG137" s="13">
        <v>44928</v>
      </c>
    </row>
    <row r="138" spans="1:215">
      <c r="A138" t="str">
        <f t="shared" si="21"/>
        <v>HOSKL22150029010</v>
      </c>
      <c r="B138" s="1">
        <v>137</v>
      </c>
      <c r="C138" s="1" t="s">
        <v>200</v>
      </c>
      <c r="D138" s="1">
        <v>0</v>
      </c>
      <c r="E138" s="1" t="s">
        <v>247</v>
      </c>
      <c r="F138" s="1" t="s">
        <v>202</v>
      </c>
      <c r="H138" s="1" t="s">
        <v>433</v>
      </c>
      <c r="I138" s="1" t="s">
        <v>361</v>
      </c>
      <c r="M138" s="1" t="s">
        <v>205</v>
      </c>
      <c r="N138" s="1">
        <v>1</v>
      </c>
      <c r="O138" s="1" t="s">
        <v>265</v>
      </c>
      <c r="Q138" s="1" t="s">
        <v>219</v>
      </c>
      <c r="R138" t="s">
        <v>208</v>
      </c>
      <c r="S138" s="1" t="s">
        <v>266</v>
      </c>
      <c r="T138" s="1" t="s">
        <v>210</v>
      </c>
      <c r="V138" s="1" t="b">
        <v>0</v>
      </c>
      <c r="AA138" s="1">
        <v>0.315</v>
      </c>
      <c r="AC138" s="1">
        <v>0.308</v>
      </c>
      <c r="AD138" s="1">
        <v>90</v>
      </c>
      <c r="AF138" s="8">
        <v>0.00630000000000001</v>
      </c>
      <c r="AG138" s="1" t="s">
        <v>285</v>
      </c>
      <c r="AH138" s="1">
        <v>29010</v>
      </c>
      <c r="AI138" s="1">
        <v>100</v>
      </c>
      <c r="AJ138" s="1">
        <v>127.56</v>
      </c>
      <c r="AL138" s="1">
        <f>AK138+AJ138</f>
        <v>127.56</v>
      </c>
      <c r="AO138" s="1">
        <f>AL138+AM138</f>
        <v>127.56</v>
      </c>
      <c r="AP138" s="1">
        <v>122.56</v>
      </c>
      <c r="AV138" s="10">
        <f>((AO138*((100-GX138)/100)+GY138))*(AA138+AS138+AU138+AB138)-(AP138*(AA138+AS138-AC138+AB138)*AD138/100)</f>
        <v>39.409272</v>
      </c>
      <c r="AW138" s="1">
        <f>(AV138)*N138</f>
        <v>39.409272</v>
      </c>
      <c r="AZ138" s="1">
        <f>BA138+BE138</f>
        <v>4.5765</v>
      </c>
      <c r="BA138" s="1">
        <f>AZ139*N139</f>
        <v>4.52</v>
      </c>
      <c r="BB138" s="1" t="s">
        <v>221</v>
      </c>
      <c r="BC138" s="1">
        <f>BA138</f>
        <v>4.52</v>
      </c>
      <c r="BD138" s="1">
        <v>1.25</v>
      </c>
      <c r="BE138" s="1">
        <f>BA138*(BD138/100)</f>
        <v>0.0565</v>
      </c>
      <c r="BK138" s="1">
        <v>1</v>
      </c>
      <c r="BL138" s="1">
        <v>517.5</v>
      </c>
      <c r="BM138" s="1" t="s">
        <v>212</v>
      </c>
      <c r="BN138" s="2">
        <f>BL138/HE138</f>
        <v>11.3486842105263</v>
      </c>
      <c r="BO138" s="2">
        <v>450</v>
      </c>
      <c r="BP138" s="1">
        <f>BN138+BI138</f>
        <v>11.3486842105263</v>
      </c>
      <c r="BQ138" s="1">
        <f>BP138*N138</f>
        <v>11.3486842105263</v>
      </c>
      <c r="BS138" s="1"/>
      <c r="EQ138" s="1">
        <f t="shared" si="22"/>
        <v>0</v>
      </c>
      <c r="ER138" s="1">
        <f>EQ138*N138</f>
        <v>0</v>
      </c>
      <c r="ES138" s="1">
        <f>IF(ISERROR(SEARCH("FALSE",BV138)),BU138,0)+IF(ISERROR(SEARCH("FALSE",CA138)),BZ138,0)+IF(ISERROR(SEARCH("FALSE",CF138)),CE138,0)+IF(ISERROR(SEARCH("FALSE",CK138)),CJ138,0)+IF(ISERROR(SEARCH("FALSE",CP138)),CO138,0)+IF(ISERROR(SEARCH("FALSE",CU138)),CT138,0)+IF(ISERROR(SEARCH("FALSE",CZ138)),CY138,0)+IF(ISERROR(SEARCH("FALSE",DE138)),DD138,0)+IF(ISERROR(SEARCH("FALSE",DJ138)),DI138,0)+IF(ISERROR(SEARCH("FALSE",DO138)),DN138,0)+IF(ISERROR(SEARCH("FALSE",DT138)),DS138,0)+IF(ISERROR(SEARCH("FALSE",DY138)),DX138,0)+IF(ISERROR(SEARCH("FALSE",ED138)),EC138,0)+IF(ISERROR(SEARCH("FALSE",EI138)),EH138,0)+IF(ISERROR(SEARCH("FALSE",EN138)),EM138,0)*N138</f>
        <v>0</v>
      </c>
      <c r="ET138" s="12">
        <f>ES138+ER138+BP138</f>
        <v>11.3486842105263</v>
      </c>
      <c r="FP138" s="1" t="s">
        <v>213</v>
      </c>
      <c r="FQ138" s="1">
        <v>1.25</v>
      </c>
      <c r="FR138" s="12">
        <f t="shared" si="23"/>
        <v>50.7579562105263</v>
      </c>
      <c r="FS138" s="12">
        <f>FR138*FQ138/100</f>
        <v>0.634474452631579</v>
      </c>
      <c r="GE138" s="1" t="s">
        <v>214</v>
      </c>
      <c r="GF138" s="1" t="s">
        <v>213</v>
      </c>
      <c r="GG138" s="1">
        <v>11</v>
      </c>
      <c r="GH138" s="12">
        <f>AW138+ET138-ES138+FD138+FG138</f>
        <v>50.7579562105263</v>
      </c>
      <c r="GI138" s="1">
        <f>GH138*(GG138/100)</f>
        <v>5.5833751831579</v>
      </c>
      <c r="GJ138" s="1" t="s">
        <v>215</v>
      </c>
      <c r="GM138" s="1">
        <v>0.226849315068493</v>
      </c>
      <c r="GO138" s="1">
        <v>0.850694444444444</v>
      </c>
      <c r="GP138" s="1">
        <v>0.631313131313131</v>
      </c>
      <c r="GQ138" s="1" t="s">
        <v>280</v>
      </c>
      <c r="GR138" s="1">
        <v>1.2651536503809</v>
      </c>
      <c r="HB138" s="1">
        <v>1</v>
      </c>
      <c r="HC138" s="1">
        <v>75</v>
      </c>
      <c r="HD138" s="1">
        <v>95</v>
      </c>
      <c r="HE138" s="1">
        <f>(3600/HC138)*HD138*HB138/100</f>
        <v>45.6</v>
      </c>
      <c r="HF138" s="10">
        <f>AW138+AZ138+ET138+FD138+FG138+FK138+FS138-FY138+GD138+FT138+GI138+GM138+GN138+GO138+GP138+GR138+GS138-GU138</f>
        <v>64.5263163875228</v>
      </c>
      <c r="HG138" s="13">
        <v>45293</v>
      </c>
    </row>
    <row r="139" spans="1:215">
      <c r="A139" t="str">
        <f t="shared" si="21"/>
        <v>HOSKL221500_129010</v>
      </c>
      <c r="B139" s="1">
        <v>138</v>
      </c>
      <c r="C139" s="1" t="s">
        <v>200</v>
      </c>
      <c r="E139" s="1" t="s">
        <v>247</v>
      </c>
      <c r="F139" s="1" t="s">
        <v>222</v>
      </c>
      <c r="H139" s="1" t="s">
        <v>434</v>
      </c>
      <c r="I139" s="1" t="s">
        <v>434</v>
      </c>
      <c r="N139" s="1">
        <v>2</v>
      </c>
      <c r="R139"/>
      <c r="AF139" s="8"/>
      <c r="AG139" s="1" t="s">
        <v>285</v>
      </c>
      <c r="AH139" s="1">
        <v>29010</v>
      </c>
      <c r="AV139" s="10"/>
      <c r="AX139" s="1" t="s">
        <v>205</v>
      </c>
      <c r="AY139" s="1" t="s">
        <v>225</v>
      </c>
      <c r="AZ139" s="1">
        <v>2.26</v>
      </c>
      <c r="BN139" s="2"/>
      <c r="BS139" s="1"/>
      <c r="ET139" s="12"/>
      <c r="FR139" s="12"/>
      <c r="FS139" s="12"/>
      <c r="GH139" s="12"/>
      <c r="HF139" s="10"/>
      <c r="HG139" s="13">
        <v>45293</v>
      </c>
    </row>
    <row r="140" spans="1:215">
      <c r="A140" t="str">
        <f t="shared" si="21"/>
        <v>HOSKL22154021677</v>
      </c>
      <c r="B140" s="1">
        <v>139</v>
      </c>
      <c r="C140" s="1" t="s">
        <v>200</v>
      </c>
      <c r="D140" s="1">
        <v>0</v>
      </c>
      <c r="E140" s="1" t="s">
        <v>247</v>
      </c>
      <c r="F140" s="1" t="s">
        <v>202</v>
      </c>
      <c r="H140" s="1" t="s">
        <v>435</v>
      </c>
      <c r="I140" s="1" t="s">
        <v>436</v>
      </c>
      <c r="M140" s="1" t="s">
        <v>205</v>
      </c>
      <c r="N140" s="1">
        <v>1</v>
      </c>
      <c r="O140" s="1" t="s">
        <v>427</v>
      </c>
      <c r="Q140" s="1" t="s">
        <v>219</v>
      </c>
      <c r="R140" t="s">
        <v>208</v>
      </c>
      <c r="S140" s="1" t="s">
        <v>428</v>
      </c>
      <c r="T140" s="1" t="s">
        <v>210</v>
      </c>
      <c r="V140" s="1" t="b">
        <v>0</v>
      </c>
      <c r="AA140" s="1">
        <v>0.0235</v>
      </c>
      <c r="AC140" s="1">
        <v>0.021</v>
      </c>
      <c r="AD140" s="1">
        <v>100</v>
      </c>
      <c r="AF140" s="8">
        <v>0.0025</v>
      </c>
      <c r="AG140" s="1" t="s">
        <v>278</v>
      </c>
      <c r="AH140" s="1">
        <v>21677</v>
      </c>
      <c r="AI140" s="1">
        <v>100</v>
      </c>
      <c r="AJ140" s="1">
        <v>193.27</v>
      </c>
      <c r="AL140" s="1">
        <f>AK140+AJ140</f>
        <v>193.27</v>
      </c>
      <c r="AO140" s="1">
        <f>AL140+AM140</f>
        <v>193.27</v>
      </c>
      <c r="AP140" s="1">
        <v>20</v>
      </c>
      <c r="AV140" s="10">
        <f>((AO140*((100-GX140)/100)+GY140))*(AA140+AS140+AU140+AB140)-(AP140*(AA140+AS140-AC140+AB140)*AD140/100)</f>
        <v>4.491845</v>
      </c>
      <c r="AW140" s="1">
        <f>(AV140)*N140</f>
        <v>4.491845</v>
      </c>
      <c r="AZ140" s="1">
        <f>BA140+BE140</f>
        <v>0.2025</v>
      </c>
      <c r="BA140" s="1">
        <f>AZ141*N141</f>
        <v>0.2</v>
      </c>
      <c r="BB140" s="1" t="s">
        <v>221</v>
      </c>
      <c r="BC140" s="1">
        <f>BA140</f>
        <v>0.2</v>
      </c>
      <c r="BD140" s="1">
        <v>1.25</v>
      </c>
      <c r="BE140" s="1">
        <f>BA140*(BD140/100)</f>
        <v>0.0025</v>
      </c>
      <c r="BK140" s="1">
        <v>2</v>
      </c>
      <c r="BL140" s="1">
        <v>200</v>
      </c>
      <c r="BM140" s="1" t="s">
        <v>212</v>
      </c>
      <c r="BN140" s="2">
        <f>BL140/HE140</f>
        <v>1.75438596491228</v>
      </c>
      <c r="BO140" s="2">
        <v>160</v>
      </c>
      <c r="BP140" s="1">
        <f>BN140+BI140</f>
        <v>1.75438596491228</v>
      </c>
      <c r="BQ140" s="1">
        <f>BP140*N140</f>
        <v>1.75438596491228</v>
      </c>
      <c r="BS140" s="1"/>
      <c r="EQ140" s="1">
        <f t="shared" si="22"/>
        <v>0</v>
      </c>
      <c r="ER140" s="1">
        <f>EQ140*N140</f>
        <v>0</v>
      </c>
      <c r="ES140" s="1">
        <f>IF(ISERROR(SEARCH("FALSE",BV140)),BU140,0)+IF(ISERROR(SEARCH("FALSE",CA140)),BZ140,0)+IF(ISERROR(SEARCH("FALSE",CF140)),CE140,0)+IF(ISERROR(SEARCH("FALSE",CK140)),CJ140,0)+IF(ISERROR(SEARCH("FALSE",CP140)),CO140,0)+IF(ISERROR(SEARCH("FALSE",CU140)),CT140,0)+IF(ISERROR(SEARCH("FALSE",CZ140)),CY140,0)+IF(ISERROR(SEARCH("FALSE",DE140)),DD140,0)+IF(ISERROR(SEARCH("FALSE",DJ140)),DI140,0)+IF(ISERROR(SEARCH("FALSE",DO140)),DN140,0)+IF(ISERROR(SEARCH("FALSE",DT140)),DS140,0)+IF(ISERROR(SEARCH("FALSE",DY140)),DX140,0)+IF(ISERROR(SEARCH("FALSE",ED140)),EC140,0)+IF(ISERROR(SEARCH("FALSE",EI140)),EH140,0)+IF(ISERROR(SEARCH("FALSE",EN140)),EM140,0)*N140</f>
        <v>0</v>
      </c>
      <c r="ET140" s="12">
        <f>ES140+ER140+BP140</f>
        <v>1.75438596491228</v>
      </c>
      <c r="FP140" s="1" t="s">
        <v>213</v>
      </c>
      <c r="FQ140" s="1">
        <v>1.25</v>
      </c>
      <c r="FR140" s="12">
        <f t="shared" si="23"/>
        <v>6.24623096491228</v>
      </c>
      <c r="FS140" s="12">
        <f>FR140*FQ140/100</f>
        <v>0.0780778870614035</v>
      </c>
      <c r="GE140" s="1" t="s">
        <v>214</v>
      </c>
      <c r="GF140" s="1" t="s">
        <v>213</v>
      </c>
      <c r="GG140" s="1">
        <v>11</v>
      </c>
      <c r="GH140" s="12">
        <f>AW140+ET140-ES140+FD140+FG140</f>
        <v>6.24623096491228</v>
      </c>
      <c r="GI140" s="1">
        <f>GH140*(GG140/100)</f>
        <v>0.687085406140351</v>
      </c>
      <c r="GJ140" s="1" t="s">
        <v>215</v>
      </c>
      <c r="GM140" s="1">
        <v>0.0350877192982456</v>
      </c>
      <c r="GO140" s="1">
        <v>1</v>
      </c>
      <c r="GP140" s="1">
        <v>0.1</v>
      </c>
      <c r="HB140" s="1">
        <v>2</v>
      </c>
      <c r="HC140" s="1">
        <v>60</v>
      </c>
      <c r="HD140" s="1">
        <v>95</v>
      </c>
      <c r="HE140" s="1">
        <f>(3600/HC140)*HD140*HB140/100</f>
        <v>114</v>
      </c>
      <c r="HF140" s="10">
        <f>AW140+AZ140+ET140+FD140+FG140+FK140+FS140-FY140+GD140+FT140+GI140+GM140+GN140+GO140+GP140+GR140+GS140-GU140</f>
        <v>8.34898197741228</v>
      </c>
      <c r="HG140" s="13">
        <v>45384</v>
      </c>
    </row>
    <row r="141" spans="1:215">
      <c r="A141" t="str">
        <f t="shared" si="21"/>
        <v>HOSKL221540_121677</v>
      </c>
      <c r="B141" s="1">
        <v>140</v>
      </c>
      <c r="C141" s="1" t="s">
        <v>200</v>
      </c>
      <c r="E141" s="1" t="s">
        <v>247</v>
      </c>
      <c r="F141" s="1" t="s">
        <v>222</v>
      </c>
      <c r="H141" s="1" t="s">
        <v>437</v>
      </c>
      <c r="I141" s="1" t="s">
        <v>437</v>
      </c>
      <c r="N141" s="1">
        <v>1</v>
      </c>
      <c r="R141"/>
      <c r="AF141" s="8"/>
      <c r="AG141" s="1" t="s">
        <v>278</v>
      </c>
      <c r="AH141" s="1">
        <v>21677</v>
      </c>
      <c r="AV141" s="10"/>
      <c r="AX141" s="1" t="s">
        <v>205</v>
      </c>
      <c r="AY141" s="1" t="s">
        <v>225</v>
      </c>
      <c r="AZ141" s="1">
        <v>0.2</v>
      </c>
      <c r="BN141" s="2"/>
      <c r="BS141" s="1"/>
      <c r="ET141" s="12"/>
      <c r="FR141" s="12"/>
      <c r="FS141" s="12"/>
      <c r="GH141" s="12"/>
      <c r="HF141" s="10"/>
      <c r="HG141" s="13">
        <v>45384</v>
      </c>
    </row>
    <row r="142" spans="1:215">
      <c r="A142" t="str">
        <f t="shared" si="21"/>
        <v>HOSKL22155021677</v>
      </c>
      <c r="B142" s="1">
        <v>141</v>
      </c>
      <c r="C142" s="1" t="s">
        <v>200</v>
      </c>
      <c r="D142" s="1">
        <v>0</v>
      </c>
      <c r="E142" s="1" t="s">
        <v>247</v>
      </c>
      <c r="F142" s="1" t="s">
        <v>202</v>
      </c>
      <c r="H142" s="1" t="s">
        <v>438</v>
      </c>
      <c r="I142" s="1" t="s">
        <v>439</v>
      </c>
      <c r="M142" s="1" t="s">
        <v>205</v>
      </c>
      <c r="N142" s="1">
        <v>1</v>
      </c>
      <c r="O142" s="1" t="s">
        <v>427</v>
      </c>
      <c r="Q142" s="1" t="s">
        <v>219</v>
      </c>
      <c r="R142" t="s">
        <v>208</v>
      </c>
      <c r="S142" s="1" t="s">
        <v>428</v>
      </c>
      <c r="T142" s="1" t="s">
        <v>210</v>
      </c>
      <c r="V142" s="1" t="b">
        <v>0</v>
      </c>
      <c r="AA142" s="1">
        <v>0.0235</v>
      </c>
      <c r="AC142" s="1">
        <v>0.021</v>
      </c>
      <c r="AD142" s="1">
        <v>100</v>
      </c>
      <c r="AF142" s="8">
        <v>0.0025</v>
      </c>
      <c r="AG142" s="1" t="s">
        <v>278</v>
      </c>
      <c r="AH142" s="1">
        <v>21677</v>
      </c>
      <c r="AI142" s="1">
        <v>100</v>
      </c>
      <c r="AJ142" s="1">
        <v>193.27</v>
      </c>
      <c r="AL142" s="1">
        <f>AK142+AJ142</f>
        <v>193.27</v>
      </c>
      <c r="AO142" s="1">
        <f>AL142+AM142</f>
        <v>193.27</v>
      </c>
      <c r="AP142" s="1">
        <v>20</v>
      </c>
      <c r="AV142" s="10">
        <f>((AO142*((100-GX142)/100)+GY142))*(AA142+AS142+AU142+AB142)-(AP142*(AA142+AS142-AC142+AB142)*AD142/100)</f>
        <v>4.491845</v>
      </c>
      <c r="AW142" s="1">
        <f>(AV142)*N142</f>
        <v>4.491845</v>
      </c>
      <c r="AZ142" s="1">
        <f>BA142+BE142</f>
        <v>0.2025</v>
      </c>
      <c r="BA142" s="1">
        <f>AZ143*N143</f>
        <v>0.2</v>
      </c>
      <c r="BB142" s="1" t="s">
        <v>221</v>
      </c>
      <c r="BC142" s="1">
        <f>BA142</f>
        <v>0.2</v>
      </c>
      <c r="BD142" s="1">
        <v>1.25</v>
      </c>
      <c r="BE142" s="1">
        <f>BA142*(BD142/100)</f>
        <v>0.0025</v>
      </c>
      <c r="BK142" s="1">
        <v>2</v>
      </c>
      <c r="BL142" s="1">
        <v>200</v>
      </c>
      <c r="BM142" s="1" t="s">
        <v>212</v>
      </c>
      <c r="BN142" s="2">
        <f>BL142/HE142</f>
        <v>1.75438596491228</v>
      </c>
      <c r="BO142" s="2">
        <v>160</v>
      </c>
      <c r="BP142" s="1">
        <f>BN142+BI142</f>
        <v>1.75438596491228</v>
      </c>
      <c r="BQ142" s="1">
        <f>BP142*N142</f>
        <v>1.75438596491228</v>
      </c>
      <c r="BS142" s="1"/>
      <c r="EQ142" s="1">
        <f t="shared" si="22"/>
        <v>0</v>
      </c>
      <c r="ER142" s="1">
        <f>EQ142*N142</f>
        <v>0</v>
      </c>
      <c r="ES142" s="1">
        <f>IF(ISERROR(SEARCH("FALSE",BV142)),BU142,0)+IF(ISERROR(SEARCH("FALSE",CA142)),BZ142,0)+IF(ISERROR(SEARCH("FALSE",CF142)),CE142,0)+IF(ISERROR(SEARCH("FALSE",CK142)),CJ142,0)+IF(ISERROR(SEARCH("FALSE",CP142)),CO142,0)+IF(ISERROR(SEARCH("FALSE",CU142)),CT142,0)+IF(ISERROR(SEARCH("FALSE",CZ142)),CY142,0)+IF(ISERROR(SEARCH("FALSE",DE142)),DD142,0)+IF(ISERROR(SEARCH("FALSE",DJ142)),DI142,0)+IF(ISERROR(SEARCH("FALSE",DO142)),DN142,0)+IF(ISERROR(SEARCH("FALSE",DT142)),DS142,0)+IF(ISERROR(SEARCH("FALSE",DY142)),DX142,0)+IF(ISERROR(SEARCH("FALSE",ED142)),EC142,0)+IF(ISERROR(SEARCH("FALSE",EI142)),EH142,0)+IF(ISERROR(SEARCH("FALSE",EN142)),EM142,0)*N142</f>
        <v>0</v>
      </c>
      <c r="ET142" s="12">
        <f>ES142+ER142+BP142</f>
        <v>1.75438596491228</v>
      </c>
      <c r="FP142" s="1" t="s">
        <v>213</v>
      </c>
      <c r="FQ142" s="1">
        <v>1.25</v>
      </c>
      <c r="FR142" s="12">
        <f t="shared" si="23"/>
        <v>6.24623096491228</v>
      </c>
      <c r="FS142" s="12">
        <f>FR142*FQ142/100</f>
        <v>0.0780778870614035</v>
      </c>
      <c r="GE142" s="1" t="s">
        <v>214</v>
      </c>
      <c r="GF142" s="1" t="s">
        <v>213</v>
      </c>
      <c r="GG142" s="1">
        <v>11</v>
      </c>
      <c r="GH142" s="12">
        <f>AW142+ET142-ES142+FD142+FG142</f>
        <v>6.24623096491228</v>
      </c>
      <c r="GI142" s="1">
        <f>GH142*(GG142/100)</f>
        <v>0.687085406140351</v>
      </c>
      <c r="GJ142" s="1" t="s">
        <v>215</v>
      </c>
      <c r="GM142" s="1">
        <v>0.0350877192982456</v>
      </c>
      <c r="GO142" s="1">
        <v>1</v>
      </c>
      <c r="GP142" s="1">
        <v>0.1</v>
      </c>
      <c r="HB142" s="1">
        <v>2</v>
      </c>
      <c r="HC142" s="1">
        <v>60</v>
      </c>
      <c r="HD142" s="1">
        <v>95</v>
      </c>
      <c r="HE142" s="1">
        <f>(3600/HC142)*HD142*HB142/100</f>
        <v>114</v>
      </c>
      <c r="HF142" s="10">
        <f>AW142+AZ142+ET142+FD142+FG142+FK142+FS142-FY142+GD142+FT142+GI142+GM142+GN142+GO142+GP142+GR142+GS142-GU142</f>
        <v>8.34898197741228</v>
      </c>
      <c r="HG142" s="13">
        <v>45384</v>
      </c>
    </row>
    <row r="143" spans="1:215">
      <c r="A143" t="str">
        <f t="shared" si="21"/>
        <v>HOSKL221550_121677</v>
      </c>
      <c r="B143" s="1">
        <v>142</v>
      </c>
      <c r="C143" s="1" t="s">
        <v>200</v>
      </c>
      <c r="E143" s="1" t="s">
        <v>247</v>
      </c>
      <c r="F143" s="1" t="s">
        <v>222</v>
      </c>
      <c r="H143" s="1" t="s">
        <v>440</v>
      </c>
      <c r="I143" s="1" t="s">
        <v>440</v>
      </c>
      <c r="N143" s="1">
        <v>1</v>
      </c>
      <c r="R143"/>
      <c r="AF143" s="8"/>
      <c r="AG143" s="1" t="s">
        <v>278</v>
      </c>
      <c r="AH143" s="1">
        <v>21677</v>
      </c>
      <c r="AV143" s="10"/>
      <c r="AX143" s="1" t="s">
        <v>205</v>
      </c>
      <c r="AY143" s="1" t="s">
        <v>225</v>
      </c>
      <c r="AZ143" s="1">
        <v>0.2</v>
      </c>
      <c r="BN143" s="2"/>
      <c r="BS143" s="1"/>
      <c r="ET143" s="12"/>
      <c r="FR143" s="12"/>
      <c r="FS143" s="12"/>
      <c r="GH143" s="12"/>
      <c r="HF143" s="10"/>
      <c r="HG143" s="13">
        <v>45384</v>
      </c>
    </row>
    <row r="144" spans="1:215">
      <c r="A144" t="str">
        <f t="shared" si="21"/>
        <v>HOSKL22156021677</v>
      </c>
      <c r="B144" s="1">
        <v>143</v>
      </c>
      <c r="C144" s="1" t="s">
        <v>200</v>
      </c>
      <c r="D144" s="1">
        <v>0</v>
      </c>
      <c r="E144" s="1" t="s">
        <v>247</v>
      </c>
      <c r="F144" s="1" t="s">
        <v>202</v>
      </c>
      <c r="H144" s="1" t="s">
        <v>441</v>
      </c>
      <c r="I144" s="1" t="s">
        <v>442</v>
      </c>
      <c r="M144" s="1" t="s">
        <v>205</v>
      </c>
      <c r="N144" s="1">
        <v>1</v>
      </c>
      <c r="O144" s="1" t="s">
        <v>427</v>
      </c>
      <c r="Q144" s="1" t="s">
        <v>219</v>
      </c>
      <c r="R144" t="s">
        <v>208</v>
      </c>
      <c r="S144" s="1" t="s">
        <v>428</v>
      </c>
      <c r="T144" s="1" t="s">
        <v>210</v>
      </c>
      <c r="V144" s="1" t="b">
        <v>0</v>
      </c>
      <c r="AA144" s="1">
        <v>0.0315</v>
      </c>
      <c r="AC144" s="1">
        <v>0.029</v>
      </c>
      <c r="AD144" s="1">
        <v>100</v>
      </c>
      <c r="AF144" s="8">
        <v>0.0025</v>
      </c>
      <c r="AG144" s="1" t="s">
        <v>278</v>
      </c>
      <c r="AH144" s="1">
        <v>21677</v>
      </c>
      <c r="AI144" s="1">
        <v>100</v>
      </c>
      <c r="AJ144" s="1">
        <v>193.27</v>
      </c>
      <c r="AL144" s="1">
        <f>AK144+AJ144</f>
        <v>193.27</v>
      </c>
      <c r="AO144" s="1">
        <f>AL144+AM144</f>
        <v>193.27</v>
      </c>
      <c r="AP144" s="1">
        <v>20</v>
      </c>
      <c r="AV144" s="10">
        <f>((AO144*((100-GX144)/100)+GY144))*(AA144+AS144+AU144+AB144)-(AP144*(AA144+AS144-AC144+AB144)*AD144/100)</f>
        <v>6.038005</v>
      </c>
      <c r="AW144" s="1">
        <f>(AV144)*N144</f>
        <v>6.038005</v>
      </c>
      <c r="AZ144" s="1">
        <f>BA144+BE144</f>
        <v>0.2025</v>
      </c>
      <c r="BA144" s="1">
        <f>AZ145*N145</f>
        <v>0.2</v>
      </c>
      <c r="BB144" s="1" t="s">
        <v>221</v>
      </c>
      <c r="BC144" s="1">
        <f>BA144</f>
        <v>0.2</v>
      </c>
      <c r="BD144" s="1">
        <v>1.25</v>
      </c>
      <c r="BE144" s="1">
        <f>BA144*(BD144/100)</f>
        <v>0.0025</v>
      </c>
      <c r="BK144" s="1">
        <v>2</v>
      </c>
      <c r="BL144" s="1">
        <v>350</v>
      </c>
      <c r="BM144" s="1" t="s">
        <v>212</v>
      </c>
      <c r="BN144" s="2">
        <f>BL144/HE144</f>
        <v>3.07017543859649</v>
      </c>
      <c r="BO144" s="2">
        <v>280</v>
      </c>
      <c r="BP144" s="1">
        <f>BN144+BI144</f>
        <v>3.07017543859649</v>
      </c>
      <c r="BQ144" s="1">
        <f>BP144*N144</f>
        <v>3.07017543859649</v>
      </c>
      <c r="BS144" s="1"/>
      <c r="EQ144" s="1">
        <f t="shared" si="22"/>
        <v>0</v>
      </c>
      <c r="ER144" s="1">
        <f>EQ144*N144</f>
        <v>0</v>
      </c>
      <c r="ES144" s="1">
        <f>IF(ISERROR(SEARCH("FALSE",BV144)),BU144,0)+IF(ISERROR(SEARCH("FALSE",CA144)),BZ144,0)+IF(ISERROR(SEARCH("FALSE",CF144)),CE144,0)+IF(ISERROR(SEARCH("FALSE",CK144)),CJ144,0)+IF(ISERROR(SEARCH("FALSE",CP144)),CO144,0)+IF(ISERROR(SEARCH("FALSE",CU144)),CT144,0)+IF(ISERROR(SEARCH("FALSE",CZ144)),CY144,0)+IF(ISERROR(SEARCH("FALSE",DE144)),DD144,0)+IF(ISERROR(SEARCH("FALSE",DJ144)),DI144,0)+IF(ISERROR(SEARCH("FALSE",DO144)),DN144,0)+IF(ISERROR(SEARCH("FALSE",DT144)),DS144,0)+IF(ISERROR(SEARCH("FALSE",DY144)),DX144,0)+IF(ISERROR(SEARCH("FALSE",ED144)),EC144,0)+IF(ISERROR(SEARCH("FALSE",EI144)),EH144,0)+IF(ISERROR(SEARCH("FALSE",EN144)),EM144,0)*N144</f>
        <v>0</v>
      </c>
      <c r="ET144" s="12">
        <f>ES144+ER144+BP144</f>
        <v>3.07017543859649</v>
      </c>
      <c r="FP144" s="1" t="s">
        <v>213</v>
      </c>
      <c r="FQ144" s="1">
        <v>1.25</v>
      </c>
      <c r="FR144" s="12">
        <f t="shared" si="23"/>
        <v>9.10818043859649</v>
      </c>
      <c r="FS144" s="12">
        <f>FR144*FQ144/100</f>
        <v>0.113852255482456</v>
      </c>
      <c r="GE144" s="1" t="s">
        <v>214</v>
      </c>
      <c r="GF144" s="1" t="s">
        <v>213</v>
      </c>
      <c r="GG144" s="1">
        <v>11</v>
      </c>
      <c r="GH144" s="12">
        <f>AW144+ET144-ES144+FD144+FG144</f>
        <v>9.10818043859649</v>
      </c>
      <c r="GI144" s="1">
        <f>GH144*(GG144/100)</f>
        <v>1.00189984824561</v>
      </c>
      <c r="GJ144" s="1" t="s">
        <v>215</v>
      </c>
      <c r="GM144" s="1">
        <v>0.0614035087719298</v>
      </c>
      <c r="GO144" s="1">
        <v>1</v>
      </c>
      <c r="GP144" s="1">
        <v>0.166666666666667</v>
      </c>
      <c r="HB144" s="1">
        <v>2</v>
      </c>
      <c r="HC144" s="1">
        <v>60</v>
      </c>
      <c r="HD144" s="1">
        <v>95</v>
      </c>
      <c r="HE144" s="1">
        <f>(3600/HC144)*HD144*HB144/100</f>
        <v>114</v>
      </c>
      <c r="HF144" s="10">
        <f>AW144+AZ144+ET144+FD144+FG144+FK144+FS144-FY144+GD144+FT144+GI144+GM144+GN144+GO144+GP144+GR144+GS144-GU144</f>
        <v>11.6545027177632</v>
      </c>
      <c r="HG144" s="13">
        <v>45018</v>
      </c>
    </row>
    <row r="145" spans="1:215">
      <c r="A145" t="str">
        <f t="shared" si="21"/>
        <v>HOSKL221560_121677</v>
      </c>
      <c r="B145" s="1">
        <v>144</v>
      </c>
      <c r="C145" s="1" t="s">
        <v>200</v>
      </c>
      <c r="E145" s="1" t="s">
        <v>247</v>
      </c>
      <c r="F145" s="1" t="s">
        <v>222</v>
      </c>
      <c r="H145" s="1" t="s">
        <v>443</v>
      </c>
      <c r="I145" s="1" t="s">
        <v>443</v>
      </c>
      <c r="N145" s="1">
        <v>1</v>
      </c>
      <c r="R145"/>
      <c r="AF145" s="8"/>
      <c r="AG145" s="1" t="s">
        <v>278</v>
      </c>
      <c r="AH145" s="1">
        <v>21677</v>
      </c>
      <c r="AV145" s="10"/>
      <c r="AX145" s="1" t="s">
        <v>205</v>
      </c>
      <c r="AY145" s="1" t="s">
        <v>225</v>
      </c>
      <c r="AZ145" s="1">
        <v>0.2</v>
      </c>
      <c r="BN145" s="2"/>
      <c r="BS145" s="1"/>
      <c r="ET145" s="12"/>
      <c r="FR145" s="12"/>
      <c r="FS145" s="12"/>
      <c r="GH145" s="12"/>
      <c r="HF145" s="10"/>
      <c r="HG145" s="13">
        <v>45018</v>
      </c>
    </row>
    <row r="146" spans="1:215">
      <c r="A146" t="str">
        <f t="shared" si="21"/>
        <v>HOSKL22157021677</v>
      </c>
      <c r="B146" s="1">
        <v>145</v>
      </c>
      <c r="C146" s="1" t="s">
        <v>200</v>
      </c>
      <c r="D146" s="1">
        <v>0</v>
      </c>
      <c r="E146" s="1" t="s">
        <v>247</v>
      </c>
      <c r="F146" s="1" t="s">
        <v>202</v>
      </c>
      <c r="H146" s="1" t="s">
        <v>444</v>
      </c>
      <c r="I146" s="1" t="s">
        <v>445</v>
      </c>
      <c r="M146" s="1" t="s">
        <v>205</v>
      </c>
      <c r="N146" s="1">
        <v>1</v>
      </c>
      <c r="O146" s="1" t="s">
        <v>427</v>
      </c>
      <c r="Q146" s="1" t="s">
        <v>219</v>
      </c>
      <c r="R146" t="s">
        <v>208</v>
      </c>
      <c r="S146" s="1" t="s">
        <v>428</v>
      </c>
      <c r="T146" s="1" t="s">
        <v>210</v>
      </c>
      <c r="V146" s="1" t="b">
        <v>0</v>
      </c>
      <c r="AA146" s="1">
        <v>0.0315</v>
      </c>
      <c r="AC146" s="1">
        <v>0.029</v>
      </c>
      <c r="AD146" s="1">
        <v>100</v>
      </c>
      <c r="AF146" s="8">
        <v>0.0025</v>
      </c>
      <c r="AG146" s="1" t="s">
        <v>278</v>
      </c>
      <c r="AH146" s="1">
        <v>21677</v>
      </c>
      <c r="AI146" s="1">
        <v>100</v>
      </c>
      <c r="AJ146" s="1">
        <v>193.27</v>
      </c>
      <c r="AL146" s="1">
        <f>AK146+AJ146</f>
        <v>193.27</v>
      </c>
      <c r="AO146" s="1">
        <f>AL146+AM146</f>
        <v>193.27</v>
      </c>
      <c r="AP146" s="1">
        <v>20</v>
      </c>
      <c r="AV146" s="10">
        <f>((AO146*((100-GX146)/100)+GY146))*(AA146+AS146+AU146+AB146)-(AP146*(AA146+AS146-AC146+AB146)*AD146/100)</f>
        <v>6.038005</v>
      </c>
      <c r="AW146" s="1">
        <f>(AV146)*N146</f>
        <v>6.038005</v>
      </c>
      <c r="AZ146" s="1">
        <f>BA146+BE146</f>
        <v>0.2025</v>
      </c>
      <c r="BA146" s="1">
        <f>AZ147*N147</f>
        <v>0.2</v>
      </c>
      <c r="BB146" s="1" t="s">
        <v>221</v>
      </c>
      <c r="BC146" s="1">
        <f>BA146</f>
        <v>0.2</v>
      </c>
      <c r="BD146" s="1">
        <v>1.25</v>
      </c>
      <c r="BE146" s="1">
        <f>BA146*(BD146/100)</f>
        <v>0.0025</v>
      </c>
      <c r="BK146" s="1">
        <v>2</v>
      </c>
      <c r="BL146" s="1">
        <v>350</v>
      </c>
      <c r="BM146" s="1" t="s">
        <v>212</v>
      </c>
      <c r="BN146" s="2">
        <f>BL146/HE146</f>
        <v>3.07017543859649</v>
      </c>
      <c r="BO146" s="2">
        <v>280</v>
      </c>
      <c r="BP146" s="1">
        <f>BN146+BI146</f>
        <v>3.07017543859649</v>
      </c>
      <c r="BQ146" s="1">
        <f>BP146*N146</f>
        <v>3.07017543859649</v>
      </c>
      <c r="BS146" s="1"/>
      <c r="EQ146" s="1">
        <f t="shared" si="22"/>
        <v>0</v>
      </c>
      <c r="ER146" s="1">
        <f>EQ146*N146</f>
        <v>0</v>
      </c>
      <c r="ES146" s="1">
        <f>IF(ISERROR(SEARCH("FALSE",BV146)),BU146,0)+IF(ISERROR(SEARCH("FALSE",CA146)),BZ146,0)+IF(ISERROR(SEARCH("FALSE",CF146)),CE146,0)+IF(ISERROR(SEARCH("FALSE",CK146)),CJ146,0)+IF(ISERROR(SEARCH("FALSE",CP146)),CO146,0)+IF(ISERROR(SEARCH("FALSE",CU146)),CT146,0)+IF(ISERROR(SEARCH("FALSE",CZ146)),CY146,0)+IF(ISERROR(SEARCH("FALSE",DE146)),DD146,0)+IF(ISERROR(SEARCH("FALSE",DJ146)),DI146,0)+IF(ISERROR(SEARCH("FALSE",DO146)),DN146,0)+IF(ISERROR(SEARCH("FALSE",DT146)),DS146,0)+IF(ISERROR(SEARCH("FALSE",DY146)),DX146,0)+IF(ISERROR(SEARCH("FALSE",ED146)),EC146,0)+IF(ISERROR(SEARCH("FALSE",EI146)),EH146,0)+IF(ISERROR(SEARCH("FALSE",EN146)),EM146,0)*N146</f>
        <v>0</v>
      </c>
      <c r="ET146" s="12">
        <f>ES146+ER146+BP146</f>
        <v>3.07017543859649</v>
      </c>
      <c r="FP146" s="1" t="s">
        <v>213</v>
      </c>
      <c r="FQ146" s="1">
        <v>1.25</v>
      </c>
      <c r="FR146" s="12">
        <f t="shared" si="23"/>
        <v>9.10818043859649</v>
      </c>
      <c r="FS146" s="12">
        <f>FR146*FQ146/100</f>
        <v>0.113852255482456</v>
      </c>
      <c r="GE146" s="1" t="s">
        <v>214</v>
      </c>
      <c r="GF146" s="1" t="s">
        <v>213</v>
      </c>
      <c r="GG146" s="1">
        <v>11</v>
      </c>
      <c r="GH146" s="12">
        <f>AW146+ET146-ES146+FD146+FG146</f>
        <v>9.10818043859649</v>
      </c>
      <c r="GI146" s="1">
        <f>GH146*(GG146/100)</f>
        <v>1.00189984824561</v>
      </c>
      <c r="GJ146" s="1" t="s">
        <v>215</v>
      </c>
      <c r="GM146" s="1">
        <v>0.0614035087719298</v>
      </c>
      <c r="GO146" s="1">
        <v>1</v>
      </c>
      <c r="GP146" s="1">
        <v>0.166666666666667</v>
      </c>
      <c r="HB146" s="1">
        <v>2</v>
      </c>
      <c r="HC146" s="1">
        <v>60</v>
      </c>
      <c r="HD146" s="1">
        <v>95</v>
      </c>
      <c r="HE146" s="1">
        <f>(3600/HC146)*HD146*HB146/100</f>
        <v>114</v>
      </c>
      <c r="HF146" s="10">
        <f>AW146+AZ146+ET146+FD146+FG146+FK146+FS146-FY146+GD146+FT146+GI146+GM146+GN146+GO146+GP146+GR146+GS146-GU146</f>
        <v>11.6545027177632</v>
      </c>
      <c r="HG146" s="13">
        <v>44928</v>
      </c>
    </row>
    <row r="147" spans="1:215">
      <c r="A147" t="str">
        <f t="shared" si="21"/>
        <v>HOSKL221570_121677</v>
      </c>
      <c r="B147" s="1">
        <v>146</v>
      </c>
      <c r="C147" s="1" t="s">
        <v>200</v>
      </c>
      <c r="E147" s="1" t="s">
        <v>247</v>
      </c>
      <c r="F147" s="1" t="s">
        <v>222</v>
      </c>
      <c r="H147" s="1" t="s">
        <v>446</v>
      </c>
      <c r="I147" s="1" t="s">
        <v>446</v>
      </c>
      <c r="N147" s="1">
        <v>1</v>
      </c>
      <c r="R147"/>
      <c r="AF147" s="8"/>
      <c r="AG147" s="1" t="s">
        <v>278</v>
      </c>
      <c r="AH147" s="1">
        <v>21677</v>
      </c>
      <c r="AV147" s="10"/>
      <c r="AX147" s="1" t="s">
        <v>205</v>
      </c>
      <c r="AY147" s="1" t="s">
        <v>225</v>
      </c>
      <c r="AZ147" s="1">
        <v>0.2</v>
      </c>
      <c r="BN147" s="2"/>
      <c r="BS147" s="1"/>
      <c r="ET147" s="12"/>
      <c r="FR147" s="12"/>
      <c r="FS147" s="12"/>
      <c r="GH147" s="12"/>
      <c r="HF147" s="10"/>
      <c r="HG147" s="13">
        <v>44928</v>
      </c>
    </row>
    <row r="148" spans="1:215">
      <c r="A148" t="str">
        <f t="shared" si="21"/>
        <v>HOSKL22159029010</v>
      </c>
      <c r="B148" s="1">
        <v>147</v>
      </c>
      <c r="C148" s="1" t="s">
        <v>200</v>
      </c>
      <c r="D148" s="1">
        <v>0</v>
      </c>
      <c r="E148" s="1" t="s">
        <v>247</v>
      </c>
      <c r="F148" s="1" t="s">
        <v>202</v>
      </c>
      <c r="H148" s="1" t="s">
        <v>447</v>
      </c>
      <c r="I148" s="1" t="s">
        <v>448</v>
      </c>
      <c r="M148" s="1" t="s">
        <v>205</v>
      </c>
      <c r="N148" s="1">
        <v>1</v>
      </c>
      <c r="O148" s="1" t="s">
        <v>265</v>
      </c>
      <c r="Q148" s="1" t="s">
        <v>219</v>
      </c>
      <c r="R148" t="s">
        <v>208</v>
      </c>
      <c r="S148" s="1" t="s">
        <v>266</v>
      </c>
      <c r="T148" s="1" t="s">
        <v>210</v>
      </c>
      <c r="V148" s="1" t="b">
        <v>0</v>
      </c>
      <c r="AA148" s="1">
        <v>0.074</v>
      </c>
      <c r="AC148" s="1">
        <v>0.071</v>
      </c>
      <c r="AD148" s="1">
        <v>90</v>
      </c>
      <c r="AF148" s="8">
        <v>0.0027</v>
      </c>
      <c r="AG148" s="1" t="s">
        <v>285</v>
      </c>
      <c r="AH148" s="1">
        <v>29010</v>
      </c>
      <c r="AI148" s="1">
        <v>100</v>
      </c>
      <c r="AJ148" s="1">
        <v>127.56</v>
      </c>
      <c r="AL148" s="1">
        <f>AK148+AJ148</f>
        <v>127.56</v>
      </c>
      <c r="AO148" s="1">
        <f>AL148+AM148</f>
        <v>127.56</v>
      </c>
      <c r="AP148" s="1">
        <v>122.56</v>
      </c>
      <c r="AV148" s="10">
        <f>((AO148*((100-GX148)/100)+GY148))*(AA148+AS148+AU148+AB148)-(AP148*(AA148+AS148-AC148+AB148)*AD148/100)</f>
        <v>9.108528</v>
      </c>
      <c r="AW148" s="1">
        <f>(AV148)*N148</f>
        <v>9.108528</v>
      </c>
      <c r="AZ148" s="1">
        <f>BA148+BE148</f>
        <v>2.7945</v>
      </c>
      <c r="BA148" s="1">
        <f>AZ149*N149</f>
        <v>2.76</v>
      </c>
      <c r="BB148" s="1" t="s">
        <v>221</v>
      </c>
      <c r="BC148" s="1">
        <f>BA148</f>
        <v>2.76</v>
      </c>
      <c r="BD148" s="1">
        <v>1.25</v>
      </c>
      <c r="BE148" s="1">
        <f>BA148*(BD148/100)</f>
        <v>0.0345</v>
      </c>
      <c r="BK148" s="1">
        <v>1</v>
      </c>
      <c r="BL148" s="1">
        <v>187.5</v>
      </c>
      <c r="BM148" s="1" t="s">
        <v>212</v>
      </c>
      <c r="BN148" s="2">
        <f>BL148/HE148</f>
        <v>2.96052631578947</v>
      </c>
      <c r="BO148" s="2">
        <v>150</v>
      </c>
      <c r="BP148" s="1">
        <f>BN148+BI148</f>
        <v>2.96052631578947</v>
      </c>
      <c r="BQ148" s="1">
        <f>BP148*N148</f>
        <v>2.96052631578947</v>
      </c>
      <c r="BR148" s="1">
        <v>1</v>
      </c>
      <c r="BS148" s="1">
        <v>0.08</v>
      </c>
      <c r="BT148" s="1" t="s">
        <v>225</v>
      </c>
      <c r="BU148" s="1">
        <f>BR148*BS148</f>
        <v>0.08</v>
      </c>
      <c r="BV148" s="1" t="b">
        <v>1</v>
      </c>
      <c r="EQ148" s="1">
        <f t="shared" si="22"/>
        <v>0</v>
      </c>
      <c r="ER148" s="1">
        <f>EQ148*N148</f>
        <v>0</v>
      </c>
      <c r="ES148" s="1">
        <f>IF(ISERROR(SEARCH("FALSE",BV148)),BU148,0)+IF(ISERROR(SEARCH("FALSE",CA148)),BZ148,0)+IF(ISERROR(SEARCH("FALSE",CF148)),CE148,0)+IF(ISERROR(SEARCH("FALSE",CK148)),CJ148,0)+IF(ISERROR(SEARCH("FALSE",CP148)),CO148,0)+IF(ISERROR(SEARCH("FALSE",CU148)),CT148,0)+IF(ISERROR(SEARCH("FALSE",CZ148)),CY148,0)+IF(ISERROR(SEARCH("FALSE",DE148)),DD148,0)+IF(ISERROR(SEARCH("FALSE",DJ148)),DI148,0)+IF(ISERROR(SEARCH("FALSE",DO148)),DN148,0)+IF(ISERROR(SEARCH("FALSE",DT148)),DS148,0)+IF(ISERROR(SEARCH("FALSE",DY148)),DX148,0)+IF(ISERROR(SEARCH("FALSE",ED148)),EC148,0)+IF(ISERROR(SEARCH("FALSE",EI148)),EH148,0)+IF(ISERROR(SEARCH("FALSE",EN148)),EM148,0)*N148</f>
        <v>0.08</v>
      </c>
      <c r="ET148" s="12">
        <f>ES148+ER148+BP148</f>
        <v>3.04052631578947</v>
      </c>
      <c r="FP148" s="1" t="s">
        <v>213</v>
      </c>
      <c r="FQ148" s="1">
        <v>1.25</v>
      </c>
      <c r="FR148" s="12">
        <f t="shared" si="23"/>
        <v>12.0690543157895</v>
      </c>
      <c r="FS148" s="12">
        <f>FR148*FQ148/100</f>
        <v>0.150863178947368</v>
      </c>
      <c r="GE148" s="1" t="s">
        <v>214</v>
      </c>
      <c r="GF148" s="1" t="s">
        <v>213</v>
      </c>
      <c r="GG148" s="1">
        <v>11</v>
      </c>
      <c r="GH148" s="12">
        <f>AW148+ET148-ES148+FD148+FG148</f>
        <v>12.0690543157895</v>
      </c>
      <c r="GI148" s="1">
        <f>GH148*(GG148/100)</f>
        <v>1.32759597473684</v>
      </c>
      <c r="GJ148" s="1" t="s">
        <v>215</v>
      </c>
      <c r="GM148" s="1">
        <v>0.0591715976331361</v>
      </c>
      <c r="GO148" s="1">
        <v>0.126622222222222</v>
      </c>
      <c r="GP148" s="1">
        <v>0.0694444444444444</v>
      </c>
      <c r="GQ148" s="1" t="s">
        <v>280</v>
      </c>
      <c r="GR148" s="1">
        <v>0.333501337229191</v>
      </c>
      <c r="HB148" s="1">
        <v>1</v>
      </c>
      <c r="HC148" s="1">
        <v>54</v>
      </c>
      <c r="HD148" s="1">
        <v>95</v>
      </c>
      <c r="HE148" s="1">
        <f>(3600/HC148)*HD148*HB148/100</f>
        <v>63.3333333333333</v>
      </c>
      <c r="HF148" s="10">
        <f>AW148+AZ148+ET148+FD148+FG148+FK148+FS148-FY148+GD148+FT148+GI148+GM148+GN148+GO148+GP148+GR148+GS148-GU148</f>
        <v>17.0107530710027</v>
      </c>
      <c r="HG148" s="13">
        <v>44563</v>
      </c>
    </row>
    <row r="149" spans="1:215">
      <c r="A149" t="str">
        <f t="shared" si="21"/>
        <v>HOSKL221590_129010</v>
      </c>
      <c r="B149" s="1">
        <v>148</v>
      </c>
      <c r="C149" s="1" t="s">
        <v>200</v>
      </c>
      <c r="E149" s="1" t="s">
        <v>247</v>
      </c>
      <c r="F149" s="1" t="s">
        <v>222</v>
      </c>
      <c r="H149" s="1" t="s">
        <v>449</v>
      </c>
      <c r="I149" s="1" t="s">
        <v>449</v>
      </c>
      <c r="N149" s="1">
        <v>2</v>
      </c>
      <c r="R149"/>
      <c r="AF149" s="8"/>
      <c r="AG149" s="1" t="s">
        <v>285</v>
      </c>
      <c r="AH149" s="1">
        <v>29010</v>
      </c>
      <c r="AV149" s="10"/>
      <c r="AX149" s="1" t="s">
        <v>205</v>
      </c>
      <c r="AY149" s="1" t="s">
        <v>225</v>
      </c>
      <c r="AZ149" s="1">
        <v>1.38</v>
      </c>
      <c r="BN149" s="2"/>
      <c r="BS149" s="1"/>
      <c r="ET149" s="12"/>
      <c r="FR149" s="12"/>
      <c r="FS149" s="12"/>
      <c r="GH149" s="12"/>
      <c r="HF149" s="10"/>
      <c r="HG149" s="13">
        <v>44563</v>
      </c>
    </row>
    <row r="150" spans="1:215">
      <c r="A150" t="str">
        <f t="shared" si="21"/>
        <v>HOSKL22173921480</v>
      </c>
      <c r="B150" s="1">
        <v>149</v>
      </c>
      <c r="C150" s="1" t="s">
        <v>200</v>
      </c>
      <c r="D150" s="1">
        <v>0</v>
      </c>
      <c r="E150" s="1" t="s">
        <v>247</v>
      </c>
      <c r="F150" s="1" t="s">
        <v>202</v>
      </c>
      <c r="H150" s="1" t="s">
        <v>450</v>
      </c>
      <c r="I150" s="1" t="s">
        <v>451</v>
      </c>
      <c r="M150" s="1" t="s">
        <v>205</v>
      </c>
      <c r="N150" s="1">
        <v>1</v>
      </c>
      <c r="O150" s="1" t="s">
        <v>270</v>
      </c>
      <c r="Q150" s="1" t="s">
        <v>271</v>
      </c>
      <c r="R150" t="s">
        <v>208</v>
      </c>
      <c r="S150" s="1" t="s">
        <v>272</v>
      </c>
      <c r="T150" s="1" t="s">
        <v>210</v>
      </c>
      <c r="V150" s="1" t="b">
        <v>0</v>
      </c>
      <c r="AA150" s="1">
        <v>0.336</v>
      </c>
      <c r="AC150" s="1">
        <v>0.331</v>
      </c>
      <c r="AD150" s="1">
        <v>100</v>
      </c>
      <c r="AF150" s="8">
        <v>0.005</v>
      </c>
      <c r="AG150" s="1" t="s">
        <v>211</v>
      </c>
      <c r="AH150" s="1">
        <v>21480</v>
      </c>
      <c r="AI150" s="1">
        <v>100</v>
      </c>
      <c r="AJ150" s="1">
        <v>188.63</v>
      </c>
      <c r="AL150" s="1">
        <f>AK150+AJ150</f>
        <v>188.63</v>
      </c>
      <c r="AO150" s="1">
        <f>AL150+AM150</f>
        <v>188.63</v>
      </c>
      <c r="AP150" s="1">
        <v>20</v>
      </c>
      <c r="AV150" s="10">
        <f>((AO150*((100-GX150)/100)+GY150))*(AA150+AS150+AU150+AB150)-(AP150*(AA150+AS150-AC150+AB150)*AD150/100)</f>
        <v>63.27968</v>
      </c>
      <c r="AW150" s="1">
        <f>(AV150)*N150</f>
        <v>63.27968</v>
      </c>
      <c r="AZ150" s="1">
        <f>BA150+BE150</f>
        <v>5.871</v>
      </c>
      <c r="BA150" s="1">
        <f>AZ151*N151</f>
        <v>5.7</v>
      </c>
      <c r="BB150" s="1" t="s">
        <v>221</v>
      </c>
      <c r="BC150" s="1">
        <f>BA150</f>
        <v>5.7</v>
      </c>
      <c r="BD150" s="1">
        <v>3</v>
      </c>
      <c r="BE150" s="1">
        <f>BA150*(BD150/100)</f>
        <v>0.171</v>
      </c>
      <c r="BK150" s="1">
        <v>1</v>
      </c>
      <c r="BL150" s="1">
        <v>562.5</v>
      </c>
      <c r="BM150" s="1" t="s">
        <v>212</v>
      </c>
      <c r="BN150" s="2">
        <f>BL150/HE150</f>
        <v>10.6907894736842</v>
      </c>
      <c r="BO150" s="2">
        <v>450</v>
      </c>
      <c r="BP150" s="1">
        <f>BN150+BI150</f>
        <v>10.6907894736842</v>
      </c>
      <c r="BQ150" s="1">
        <f>BP150*N150</f>
        <v>10.6907894736842</v>
      </c>
      <c r="BS150" s="1"/>
      <c r="EQ150" s="1">
        <f t="shared" si="22"/>
        <v>0</v>
      </c>
      <c r="ER150" s="1">
        <f>EQ150*N150</f>
        <v>0</v>
      </c>
      <c r="ES150" s="1">
        <f>IF(ISERROR(SEARCH("FALSE",BV150)),BU150,0)+IF(ISERROR(SEARCH("FALSE",CA150)),BZ150,0)+IF(ISERROR(SEARCH("FALSE",CF150)),CE150,0)+IF(ISERROR(SEARCH("FALSE",CK150)),CJ150,0)+IF(ISERROR(SEARCH("FALSE",CP150)),CO150,0)+IF(ISERROR(SEARCH("FALSE",CU150)),CT150,0)+IF(ISERROR(SEARCH("FALSE",CZ150)),CY150,0)+IF(ISERROR(SEARCH("FALSE",DE150)),DD150,0)+IF(ISERROR(SEARCH("FALSE",DJ150)),DI150,0)+IF(ISERROR(SEARCH("FALSE",DO150)),DN150,0)+IF(ISERROR(SEARCH("FALSE",DT150)),DS150,0)+IF(ISERROR(SEARCH("FALSE",DY150)),DX150,0)+IF(ISERROR(SEARCH("FALSE",ED150)),EC150,0)+IF(ISERROR(SEARCH("FALSE",EI150)),EH150,0)+IF(ISERROR(SEARCH("FALSE",EN150)),EM150,0)*N150</f>
        <v>0</v>
      </c>
      <c r="ET150" s="12">
        <f>ES150+ER150+BP150</f>
        <v>10.6907894736842</v>
      </c>
      <c r="FP150" s="1" t="s">
        <v>213</v>
      </c>
      <c r="FQ150" s="1">
        <v>1.25</v>
      </c>
      <c r="FR150" s="12">
        <f t="shared" si="23"/>
        <v>73.9704694736842</v>
      </c>
      <c r="FS150" s="12">
        <f>FR150*FQ150/100</f>
        <v>0.924630868421053</v>
      </c>
      <c r="GE150" s="1" t="s">
        <v>252</v>
      </c>
      <c r="GF150" s="1" t="s">
        <v>213</v>
      </c>
      <c r="GG150" s="1">
        <v>11</v>
      </c>
      <c r="GH150" s="12">
        <f>AW150+ET150-ES150+FD150+FG150</f>
        <v>73.9704694736842</v>
      </c>
      <c r="GI150" s="1">
        <f>GH150*(GG150/100)</f>
        <v>8.13675164210526</v>
      </c>
      <c r="GJ150" s="1" t="s">
        <v>215</v>
      </c>
      <c r="GM150" s="1">
        <v>0.213776722090261</v>
      </c>
      <c r="GO150" s="1">
        <v>0.885416666666667</v>
      </c>
      <c r="GP150" s="1">
        <v>0.631313131313131</v>
      </c>
      <c r="GQ150" s="1" t="s">
        <v>280</v>
      </c>
      <c r="GR150" s="1">
        <v>0.22</v>
      </c>
      <c r="HB150" s="1">
        <v>1</v>
      </c>
      <c r="HC150" s="1">
        <v>65</v>
      </c>
      <c r="HD150" s="1">
        <v>95</v>
      </c>
      <c r="HE150" s="1">
        <f>(3600/HC150)*HD150*HB150/100</f>
        <v>52.6153846153846</v>
      </c>
      <c r="HF150" s="10">
        <f>AW150+AZ150+ET150+FD150+FG150+FK150+FS150-FY150+GD150+FT150+GI150+GM150+GN150+GO150+GP150+GR150+GS150-GU150</f>
        <v>90.8533585042806</v>
      </c>
      <c r="HG150" s="13">
        <v>44928</v>
      </c>
    </row>
    <row r="151" spans="1:215">
      <c r="A151" t="str">
        <f t="shared" si="21"/>
        <v>HOSKL221739_121480</v>
      </c>
      <c r="B151" s="1">
        <v>150</v>
      </c>
      <c r="C151" s="1" t="s">
        <v>200</v>
      </c>
      <c r="E151" s="1" t="s">
        <v>247</v>
      </c>
      <c r="F151" s="1" t="s">
        <v>222</v>
      </c>
      <c r="H151" s="1" t="s">
        <v>452</v>
      </c>
      <c r="I151" s="1" t="s">
        <v>452</v>
      </c>
      <c r="N151" s="1">
        <v>2</v>
      </c>
      <c r="R151"/>
      <c r="AF151" s="8"/>
      <c r="AG151" s="1" t="s">
        <v>211</v>
      </c>
      <c r="AH151" s="1">
        <v>21480</v>
      </c>
      <c r="AV151" s="10"/>
      <c r="AX151" s="1" t="s">
        <v>205</v>
      </c>
      <c r="AY151" s="1" t="s">
        <v>225</v>
      </c>
      <c r="AZ151" s="1">
        <v>2.85</v>
      </c>
      <c r="BN151" s="2"/>
      <c r="BS151" s="1"/>
      <c r="ET151" s="12"/>
      <c r="FR151" s="12"/>
      <c r="FS151" s="12"/>
      <c r="GH151" s="12"/>
      <c r="HF151" s="10"/>
      <c r="HG151" s="13">
        <v>44928</v>
      </c>
    </row>
    <row r="152" spans="1:215">
      <c r="A152" t="str">
        <f t="shared" si="21"/>
        <v>HOSKL22175021480</v>
      </c>
      <c r="B152" s="1">
        <v>151</v>
      </c>
      <c r="C152" s="1" t="s">
        <v>200</v>
      </c>
      <c r="D152" s="1">
        <v>0</v>
      </c>
      <c r="E152" s="1" t="s">
        <v>247</v>
      </c>
      <c r="F152" s="1" t="s">
        <v>202</v>
      </c>
      <c r="H152" s="1" t="s">
        <v>453</v>
      </c>
      <c r="I152" s="1" t="s">
        <v>454</v>
      </c>
      <c r="M152" s="1" t="s">
        <v>205</v>
      </c>
      <c r="N152" s="1">
        <v>1</v>
      </c>
      <c r="O152" s="1" t="s">
        <v>455</v>
      </c>
      <c r="Q152" s="1" t="s">
        <v>456</v>
      </c>
      <c r="R152" t="s">
        <v>208</v>
      </c>
      <c r="S152" s="1" t="s">
        <v>457</v>
      </c>
      <c r="T152" s="1" t="s">
        <v>210</v>
      </c>
      <c r="V152" s="1" t="b">
        <v>0</v>
      </c>
      <c r="AA152" s="1">
        <v>0.102</v>
      </c>
      <c r="AC152" s="1">
        <v>0.098</v>
      </c>
      <c r="AD152" s="1">
        <v>100</v>
      </c>
      <c r="AF152" s="8">
        <v>0.004</v>
      </c>
      <c r="AG152" s="1" t="s">
        <v>211</v>
      </c>
      <c r="AH152" s="1">
        <v>21480</v>
      </c>
      <c r="AI152" s="1">
        <v>100</v>
      </c>
      <c r="AJ152" s="1">
        <v>452</v>
      </c>
      <c r="AL152" s="1">
        <f>AK152+AJ152</f>
        <v>452</v>
      </c>
      <c r="AO152" s="1">
        <f>AL152+AM152</f>
        <v>452</v>
      </c>
      <c r="AP152" s="1">
        <v>20</v>
      </c>
      <c r="AV152" s="10">
        <f>((AO152*((100-GX152)/100)+GY152))*(AA152+AS152+AU152+AB152)-(AP152*(AA152+AS152-AC152+AB152)*AD152/100)</f>
        <v>46.024</v>
      </c>
      <c r="AW152" s="1">
        <f>(AV152)*N152</f>
        <v>46.024</v>
      </c>
      <c r="AZ152" s="1">
        <f>BA152+BE152</f>
        <v>0.2</v>
      </c>
      <c r="BA152" s="1">
        <f>AZ153*N153</f>
        <v>0.2</v>
      </c>
      <c r="BK152" s="1">
        <v>1</v>
      </c>
      <c r="BL152" s="1">
        <v>250</v>
      </c>
      <c r="BM152" s="1" t="s">
        <v>212</v>
      </c>
      <c r="BN152" s="2">
        <f>BL152/HE152</f>
        <v>4.3859649122807</v>
      </c>
      <c r="BO152" s="2">
        <v>200</v>
      </c>
      <c r="BP152" s="1">
        <f>BN152+BI152</f>
        <v>4.3859649122807</v>
      </c>
      <c r="BQ152" s="1">
        <f>BP152*N152</f>
        <v>4.3859649122807</v>
      </c>
      <c r="BS152" s="1"/>
      <c r="EQ152" s="1">
        <f t="shared" si="22"/>
        <v>0</v>
      </c>
      <c r="ER152" s="1">
        <f>EQ152*N152</f>
        <v>0</v>
      </c>
      <c r="ES152" s="1">
        <f>IF(ISERROR(SEARCH("FALSE",BV152)),BU152,0)+IF(ISERROR(SEARCH("FALSE",CA152)),BZ152,0)+IF(ISERROR(SEARCH("FALSE",CF152)),CE152,0)+IF(ISERROR(SEARCH("FALSE",CK152)),CJ152,0)+IF(ISERROR(SEARCH("FALSE",CP152)),CO152,0)+IF(ISERROR(SEARCH("FALSE",CU152)),CT152,0)+IF(ISERROR(SEARCH("FALSE",CZ152)),CY152,0)+IF(ISERROR(SEARCH("FALSE",DE152)),DD152,0)+IF(ISERROR(SEARCH("FALSE",DJ152)),DI152,0)+IF(ISERROR(SEARCH("FALSE",DO152)),DN152,0)+IF(ISERROR(SEARCH("FALSE",DT152)),DS152,0)+IF(ISERROR(SEARCH("FALSE",DY152)),DX152,0)+IF(ISERROR(SEARCH("FALSE",ED152)),EC152,0)+IF(ISERROR(SEARCH("FALSE",EI152)),EH152,0)+IF(ISERROR(SEARCH("FALSE",EN152)),EM152,0)*N152</f>
        <v>0</v>
      </c>
      <c r="ET152" s="12">
        <f>ES152+ER152+BP152</f>
        <v>4.3859649122807</v>
      </c>
      <c r="FP152" s="1" t="s">
        <v>213</v>
      </c>
      <c r="FQ152" s="1">
        <v>1.25</v>
      </c>
      <c r="FR152" s="12">
        <f t="shared" si="23"/>
        <v>50.4099649122807</v>
      </c>
      <c r="FS152" s="12">
        <f>FR152*FQ152/100</f>
        <v>0.630124561403509</v>
      </c>
      <c r="GE152" s="1" t="s">
        <v>252</v>
      </c>
      <c r="GF152" s="1" t="s">
        <v>213</v>
      </c>
      <c r="GG152" s="1">
        <v>11</v>
      </c>
      <c r="GH152" s="12">
        <f>AW152+ET152-ES152+FD152+FG152</f>
        <v>50.4099649122807</v>
      </c>
      <c r="GI152" s="1">
        <f>GH152*(GG152/100)</f>
        <v>5.54509614035088</v>
      </c>
      <c r="GJ152" s="1" t="s">
        <v>215</v>
      </c>
      <c r="GM152" s="1">
        <v>0.087719298245614</v>
      </c>
      <c r="GO152" s="1">
        <v>0.729166666666667</v>
      </c>
      <c r="GP152" s="1">
        <v>0.173611111111111</v>
      </c>
      <c r="GQ152" s="1" t="s">
        <v>280</v>
      </c>
      <c r="GR152" s="1">
        <v>0.18</v>
      </c>
      <c r="HB152" s="1">
        <v>1</v>
      </c>
      <c r="HC152" s="1">
        <v>60</v>
      </c>
      <c r="HD152" s="1">
        <v>95</v>
      </c>
      <c r="HE152" s="1">
        <f>(3600/HC152)*HD152*HB152/100</f>
        <v>57</v>
      </c>
      <c r="HF152" s="10">
        <f>AW152+AZ152+ET152+FD152+FG152+FK152+FS152-FY152+GD152+FT152+GI152+GM152+GN152+GO152+GP152+GR152+GS152-GU152</f>
        <v>57.9556826900585</v>
      </c>
      <c r="HG152" s="13">
        <v>45384</v>
      </c>
    </row>
    <row r="153" spans="1:215">
      <c r="A153" t="str">
        <f t="shared" si="21"/>
        <v>HOSKL221750_121480</v>
      </c>
      <c r="B153" s="1">
        <v>152</v>
      </c>
      <c r="C153" s="1" t="s">
        <v>200</v>
      </c>
      <c r="E153" s="1" t="s">
        <v>247</v>
      </c>
      <c r="F153" s="1" t="s">
        <v>222</v>
      </c>
      <c r="H153" s="1" t="s">
        <v>458</v>
      </c>
      <c r="I153" s="1" t="s">
        <v>458</v>
      </c>
      <c r="N153" s="1">
        <v>1</v>
      </c>
      <c r="R153"/>
      <c r="AF153" s="8"/>
      <c r="AG153" s="1" t="s">
        <v>211</v>
      </c>
      <c r="AH153" s="1">
        <v>21480</v>
      </c>
      <c r="AV153" s="10"/>
      <c r="AX153" s="1" t="s">
        <v>205</v>
      </c>
      <c r="AY153" s="1" t="s">
        <v>225</v>
      </c>
      <c r="AZ153" s="1">
        <v>0.2</v>
      </c>
      <c r="BN153" s="2"/>
      <c r="BS153" s="1"/>
      <c r="ET153" s="12"/>
      <c r="FR153" s="12"/>
      <c r="FS153" s="12"/>
      <c r="GH153" s="12"/>
      <c r="HF153" s="10"/>
      <c r="HG153" s="13">
        <v>45384</v>
      </c>
    </row>
    <row r="154" spans="1:215">
      <c r="A154" t="str">
        <f t="shared" si="21"/>
        <v>HOSKL22181021480</v>
      </c>
      <c r="B154" s="1">
        <v>153</v>
      </c>
      <c r="C154" s="1" t="s">
        <v>200</v>
      </c>
      <c r="D154" s="1">
        <v>0</v>
      </c>
      <c r="E154" s="1" t="s">
        <v>247</v>
      </c>
      <c r="F154" s="1" t="s">
        <v>202</v>
      </c>
      <c r="H154" s="1" t="s">
        <v>459</v>
      </c>
      <c r="I154" s="1" t="s">
        <v>460</v>
      </c>
      <c r="M154" s="1" t="s">
        <v>205</v>
      </c>
      <c r="N154" s="1">
        <v>1</v>
      </c>
      <c r="O154" s="1" t="s">
        <v>265</v>
      </c>
      <c r="Q154" s="1" t="s">
        <v>219</v>
      </c>
      <c r="R154" t="s">
        <v>208</v>
      </c>
      <c r="S154" s="1" t="s">
        <v>266</v>
      </c>
      <c r="T154" s="1" t="s">
        <v>210</v>
      </c>
      <c r="V154" s="1" t="b">
        <v>0</v>
      </c>
      <c r="AA154" s="1">
        <v>0.062</v>
      </c>
      <c r="AC154" s="1">
        <v>0.06</v>
      </c>
      <c r="AD154" s="1">
        <v>100</v>
      </c>
      <c r="AF154" s="8">
        <v>0.002</v>
      </c>
      <c r="AG154" s="1" t="s">
        <v>211</v>
      </c>
      <c r="AH154" s="1">
        <v>21480</v>
      </c>
      <c r="AI154" s="1">
        <v>100</v>
      </c>
      <c r="AJ154" s="1">
        <v>111.78</v>
      </c>
      <c r="AL154" s="1">
        <f>AK154+AJ154</f>
        <v>111.78</v>
      </c>
      <c r="AO154" s="1">
        <f>AL154+AM154</f>
        <v>111.78</v>
      </c>
      <c r="AP154" s="1">
        <v>20</v>
      </c>
      <c r="AV154" s="10">
        <f>((AO154*((100-GX154)/100)+GY154))*(AA154+AS154+AU154+AB154)-(AP154*(AA154+AS154-AC154+AB154)*AD154/100)</f>
        <v>6.89036</v>
      </c>
      <c r="AW154" s="1">
        <f>(AV154)*N154</f>
        <v>6.89036</v>
      </c>
      <c r="AZ154" s="1">
        <f>BA154+BE154</f>
        <v>0.2266</v>
      </c>
      <c r="BA154" s="1">
        <f>AZ155*N155</f>
        <v>0.22</v>
      </c>
      <c r="BB154" s="1" t="s">
        <v>221</v>
      </c>
      <c r="BC154" s="1">
        <f>BA154</f>
        <v>0.22</v>
      </c>
      <c r="BD154" s="1">
        <v>3</v>
      </c>
      <c r="BE154" s="1">
        <f>BA154*(BD154/100)</f>
        <v>0.0066</v>
      </c>
      <c r="BK154" s="1">
        <v>1</v>
      </c>
      <c r="BL154" s="1">
        <v>437.5</v>
      </c>
      <c r="BM154" s="1" t="s">
        <v>212</v>
      </c>
      <c r="BN154" s="2">
        <f>BL154/HE154</f>
        <v>7.03581871345029</v>
      </c>
      <c r="BO154" s="2">
        <v>350</v>
      </c>
      <c r="BP154" s="1">
        <f>BN154+BI154</f>
        <v>7.03581871345029</v>
      </c>
      <c r="BQ154" s="1">
        <f>BP154*N154</f>
        <v>7.03581871345029</v>
      </c>
      <c r="BS154" s="1"/>
      <c r="EQ154" s="1">
        <f t="shared" si="22"/>
        <v>0</v>
      </c>
      <c r="ER154" s="1">
        <f>EQ154*N154</f>
        <v>0</v>
      </c>
      <c r="ES154" s="1">
        <f>IF(ISERROR(SEARCH("FALSE",BV154)),BU154,0)+IF(ISERROR(SEARCH("FALSE",CA154)),BZ154,0)+IF(ISERROR(SEARCH("FALSE",CF154)),CE154,0)+IF(ISERROR(SEARCH("FALSE",CK154)),CJ154,0)+IF(ISERROR(SEARCH("FALSE",CP154)),CO154,0)+IF(ISERROR(SEARCH("FALSE",CU154)),CT154,0)+IF(ISERROR(SEARCH("FALSE",CZ154)),CY154,0)+IF(ISERROR(SEARCH("FALSE",DE154)),DD154,0)+IF(ISERROR(SEARCH("FALSE",DJ154)),DI154,0)+IF(ISERROR(SEARCH("FALSE",DO154)),DN154,0)+IF(ISERROR(SEARCH("FALSE",DT154)),DS154,0)+IF(ISERROR(SEARCH("FALSE",DY154)),DX154,0)+IF(ISERROR(SEARCH("FALSE",ED154)),EC154,0)+IF(ISERROR(SEARCH("FALSE",EI154)),EH154,0)+IF(ISERROR(SEARCH("FALSE",EN154)),EM154,0)*N154</f>
        <v>0</v>
      </c>
      <c r="ET154" s="12">
        <f>ES154+ER154+BP154</f>
        <v>7.03581871345029</v>
      </c>
      <c r="FP154" s="1" t="s">
        <v>213</v>
      </c>
      <c r="FQ154" s="1">
        <v>1.25</v>
      </c>
      <c r="FR154" s="12">
        <f t="shared" si="23"/>
        <v>13.9261787134503</v>
      </c>
      <c r="FS154" s="12">
        <f>FR154*FQ154/100</f>
        <v>0.174077233918129</v>
      </c>
      <c r="GE154" s="1" t="s">
        <v>252</v>
      </c>
      <c r="GF154" s="1" t="s">
        <v>213</v>
      </c>
      <c r="GG154" s="1">
        <v>11</v>
      </c>
      <c r="GH154" s="12">
        <f>AW154+ET154-ES154+FD154+FG154</f>
        <v>13.9261787134503</v>
      </c>
      <c r="GI154" s="1">
        <f>GH154*(GG154/100)</f>
        <v>1.53187965847953</v>
      </c>
      <c r="GJ154" s="1" t="s">
        <v>215</v>
      </c>
      <c r="GM154" s="1">
        <v>0.140845070422535</v>
      </c>
      <c r="GO154" s="1">
        <v>0.157552083333333</v>
      </c>
      <c r="GP154" s="1">
        <v>0.115740740740741</v>
      </c>
      <c r="HB154" s="1">
        <v>1</v>
      </c>
      <c r="HC154" s="1">
        <v>55</v>
      </c>
      <c r="HD154" s="1">
        <v>95</v>
      </c>
      <c r="HE154" s="1">
        <f>(3600/HC154)*HD154*HB154/100</f>
        <v>62.1818181818182</v>
      </c>
      <c r="HF154" s="10">
        <f>AW154+AZ154+ET154+FD154+FG154+FK154+FS154-FY154+GD154+FT154+GI154+GM154+GN154+GO154+GP154+GR154+GS154-GU154</f>
        <v>16.2728735003446</v>
      </c>
      <c r="HG154" s="13">
        <v>45384</v>
      </c>
    </row>
    <row r="155" spans="1:215">
      <c r="A155" t="str">
        <f t="shared" si="21"/>
        <v>HOSKL221810_121480</v>
      </c>
      <c r="B155" s="1">
        <v>154</v>
      </c>
      <c r="C155" s="1" t="s">
        <v>200</v>
      </c>
      <c r="E155" s="1" t="s">
        <v>247</v>
      </c>
      <c r="F155" s="1" t="s">
        <v>222</v>
      </c>
      <c r="H155" s="1" t="s">
        <v>461</v>
      </c>
      <c r="I155" s="1" t="s">
        <v>461</v>
      </c>
      <c r="N155" s="1">
        <v>1</v>
      </c>
      <c r="R155"/>
      <c r="AF155" s="8"/>
      <c r="AG155" s="1" t="s">
        <v>211</v>
      </c>
      <c r="AH155" s="1">
        <v>21480</v>
      </c>
      <c r="AV155" s="10"/>
      <c r="AX155" s="1" t="s">
        <v>205</v>
      </c>
      <c r="AY155" s="1" t="s">
        <v>225</v>
      </c>
      <c r="AZ155" s="1">
        <v>0.22</v>
      </c>
      <c r="BN155" s="2"/>
      <c r="BS155" s="1"/>
      <c r="ET155" s="12"/>
      <c r="FR155" s="12"/>
      <c r="FS155" s="12"/>
      <c r="GH155" s="12"/>
      <c r="HF155" s="10"/>
      <c r="HG155" s="13">
        <v>45384</v>
      </c>
    </row>
    <row r="156" spans="1:215">
      <c r="A156" t="str">
        <f t="shared" si="21"/>
        <v>MYSRK203037021590</v>
      </c>
      <c r="B156" s="1">
        <v>155</v>
      </c>
      <c r="C156" s="1" t="s">
        <v>200</v>
      </c>
      <c r="D156" s="1">
        <v>0</v>
      </c>
      <c r="E156" s="1" t="s">
        <v>317</v>
      </c>
      <c r="F156" s="1" t="s">
        <v>202</v>
      </c>
      <c r="H156" s="1" t="s">
        <v>462</v>
      </c>
      <c r="I156" s="1" t="s">
        <v>463</v>
      </c>
      <c r="M156" s="1" t="s">
        <v>205</v>
      </c>
      <c r="N156" s="1">
        <v>1</v>
      </c>
      <c r="O156" s="1" t="s">
        <v>265</v>
      </c>
      <c r="Q156" s="1" t="s">
        <v>219</v>
      </c>
      <c r="R156" t="s">
        <v>208</v>
      </c>
      <c r="S156" s="1" t="s">
        <v>266</v>
      </c>
      <c r="T156" s="1" t="s">
        <v>210</v>
      </c>
      <c r="V156" s="1" t="b">
        <v>0</v>
      </c>
      <c r="AA156" s="1">
        <v>0.0054</v>
      </c>
      <c r="AC156" s="1">
        <v>0.0029</v>
      </c>
      <c r="AD156" s="1">
        <v>100</v>
      </c>
      <c r="AF156" s="8">
        <v>0.0025</v>
      </c>
      <c r="AG156" s="1" t="s">
        <v>464</v>
      </c>
      <c r="AH156" s="1">
        <v>21590</v>
      </c>
      <c r="AI156" s="1">
        <v>100</v>
      </c>
      <c r="AJ156" s="1">
        <v>110.86</v>
      </c>
      <c r="AL156" s="1">
        <f>AK156+AJ156</f>
        <v>110.86</v>
      </c>
      <c r="AO156" s="1">
        <f>AL156+AM156</f>
        <v>110.86</v>
      </c>
      <c r="AP156" s="1">
        <v>20</v>
      </c>
      <c r="AV156" s="10">
        <f>((AO156*((100-GX156)/100)+GY156))*(AA156+AS156+AU156+AB156)-(AP156*(AA156+AS156-AC156+AB156)*AD156/100)</f>
        <v>0.548644</v>
      </c>
      <c r="AW156" s="1">
        <f>(AV156)*N156</f>
        <v>0.548644</v>
      </c>
      <c r="BK156" s="1">
        <v>4</v>
      </c>
      <c r="BL156" s="1">
        <v>133.333333333333</v>
      </c>
      <c r="BM156" s="1" t="s">
        <v>212</v>
      </c>
      <c r="BN156" s="2">
        <f>BL156/HE156</f>
        <v>0.668724279835391</v>
      </c>
      <c r="BO156" s="2">
        <v>60</v>
      </c>
      <c r="BP156" s="1">
        <f>BN156+BI156</f>
        <v>0.668724279835391</v>
      </c>
      <c r="BQ156" s="1">
        <f>BP156*N156</f>
        <v>0.668724279835391</v>
      </c>
      <c r="BS156" s="1"/>
      <c r="EQ156" s="1">
        <f t="shared" si="22"/>
        <v>0</v>
      </c>
      <c r="ER156" s="1">
        <f>EQ156*N156</f>
        <v>0</v>
      </c>
      <c r="ES156" s="1">
        <f>IF(ISERROR(SEARCH("FALSE",BV156)),BU156,0)+IF(ISERROR(SEARCH("FALSE",CA156)),BZ156,0)+IF(ISERROR(SEARCH("FALSE",CF156)),CE156,0)+IF(ISERROR(SEARCH("FALSE",CK156)),CJ156,0)+IF(ISERROR(SEARCH("FALSE",CP156)),CO156,0)+IF(ISERROR(SEARCH("FALSE",CU156)),CT156,0)+IF(ISERROR(SEARCH("FALSE",CZ156)),CY156,0)+IF(ISERROR(SEARCH("FALSE",DE156)),DD156,0)+IF(ISERROR(SEARCH("FALSE",DJ156)),DI156,0)+IF(ISERROR(SEARCH("FALSE",DO156)),DN156,0)+IF(ISERROR(SEARCH("FALSE",DT156)),DS156,0)+IF(ISERROR(SEARCH("FALSE",DY156)),DX156,0)+IF(ISERROR(SEARCH("FALSE",ED156)),EC156,0)+IF(ISERROR(SEARCH("FALSE",EI156)),EH156,0)+IF(ISERROR(SEARCH("FALSE",EN156)),EM156,0)*N156</f>
        <v>0</v>
      </c>
      <c r="ET156" s="12">
        <f>ES156+ER156+BP156</f>
        <v>0.668724279835391</v>
      </c>
      <c r="FP156" s="1" t="s">
        <v>213</v>
      </c>
      <c r="FQ156" s="1">
        <v>1.25</v>
      </c>
      <c r="FR156" s="12">
        <f t="shared" si="23"/>
        <v>1.21736827983539</v>
      </c>
      <c r="FS156" s="12">
        <f>FR156*FQ156/100</f>
        <v>0.0152171034979424</v>
      </c>
      <c r="GE156" s="1" t="s">
        <v>214</v>
      </c>
      <c r="GF156" s="1" t="s">
        <v>213</v>
      </c>
      <c r="GG156" s="1">
        <v>11</v>
      </c>
      <c r="GH156" s="12">
        <f>AW156+ET156-ES156+FD156+FG156</f>
        <v>1.21736827983539</v>
      </c>
      <c r="GI156" s="1">
        <f>GH156*(GG156/100)</f>
        <v>0.133910510781893</v>
      </c>
      <c r="GJ156" s="1" t="s">
        <v>215</v>
      </c>
      <c r="GM156" s="1">
        <v>0.0133779264214047</v>
      </c>
      <c r="GO156" s="1">
        <v>0.0379166666666667</v>
      </c>
      <c r="GP156" s="1">
        <v>0.01</v>
      </c>
      <c r="HB156" s="1">
        <v>4</v>
      </c>
      <c r="HC156" s="1">
        <v>65</v>
      </c>
      <c r="HD156" s="1">
        <v>90</v>
      </c>
      <c r="HE156" s="1">
        <f>(3600/HC156)*HD156*HB156/100</f>
        <v>199.384615384615</v>
      </c>
      <c r="HF156" s="10">
        <f>AW156+AZ156+ET156+FD156+FG156+FK156+FS156-FY156+GD156+FT156+GI156+GM156+GN156+GO156+GP156+GR156+GS156-GU156</f>
        <v>1.4277904872033</v>
      </c>
      <c r="HG156" s="13">
        <v>44563</v>
      </c>
    </row>
    <row r="157" spans="1:215">
      <c r="A157" t="str">
        <f t="shared" si="21"/>
        <v>HPK218016021590</v>
      </c>
      <c r="B157" s="1">
        <v>156</v>
      </c>
      <c r="C157" s="1" t="s">
        <v>200</v>
      </c>
      <c r="D157" s="1">
        <v>0</v>
      </c>
      <c r="E157" s="1" t="s">
        <v>201</v>
      </c>
      <c r="F157" s="1" t="s">
        <v>202</v>
      </c>
      <c r="H157" s="1" t="s">
        <v>216</v>
      </c>
      <c r="I157" s="1" t="s">
        <v>217</v>
      </c>
      <c r="M157" s="1" t="s">
        <v>205</v>
      </c>
      <c r="N157" s="1">
        <v>1</v>
      </c>
      <c r="O157" s="1" t="s">
        <v>321</v>
      </c>
      <c r="Q157" s="1" t="s">
        <v>219</v>
      </c>
      <c r="R157" t="s">
        <v>208</v>
      </c>
      <c r="S157" s="1" t="s">
        <v>220</v>
      </c>
      <c r="T157" s="1" t="s">
        <v>210</v>
      </c>
      <c r="V157" s="1" t="b">
        <v>0</v>
      </c>
      <c r="AA157" s="1">
        <v>0.0985</v>
      </c>
      <c r="AC157" s="1">
        <v>0.0985</v>
      </c>
      <c r="AD157" s="1">
        <v>100</v>
      </c>
      <c r="AF157" s="8">
        <v>0</v>
      </c>
      <c r="AG157" s="1" t="s">
        <v>464</v>
      </c>
      <c r="AH157" s="1">
        <v>21590</v>
      </c>
      <c r="AI157" s="1">
        <v>100</v>
      </c>
      <c r="AJ157" s="1">
        <v>130.2</v>
      </c>
      <c r="AL157" s="1">
        <f>AK157+AJ157</f>
        <v>130.2</v>
      </c>
      <c r="AO157" s="1">
        <f>AL157+AM157</f>
        <v>130.2</v>
      </c>
      <c r="AP157" s="1">
        <v>20</v>
      </c>
      <c r="AV157" s="10">
        <f>((AO157*((100-GX157)/100)+GY157))*(AA157+AS157+AU157+AB157)-(AP157*(AA157+AS157-AC157+AB157)*AD157/100)</f>
        <v>12.8247</v>
      </c>
      <c r="AW157" s="1">
        <f>(AV157)*N157</f>
        <v>12.8247</v>
      </c>
      <c r="AZ157" s="1">
        <f>BA157+BE157</f>
        <v>3.9975</v>
      </c>
      <c r="BA157" s="1">
        <f>AZ158*N158</f>
        <v>3.9</v>
      </c>
      <c r="BB157" s="1" t="s">
        <v>221</v>
      </c>
      <c r="BC157" s="1">
        <f>BA157</f>
        <v>3.9</v>
      </c>
      <c r="BD157" s="1">
        <v>2.5</v>
      </c>
      <c r="BE157" s="1">
        <f>BA157*(BD157/100)</f>
        <v>0.0975</v>
      </c>
      <c r="BK157" s="1">
        <v>2</v>
      </c>
      <c r="BL157" s="1">
        <v>260</v>
      </c>
      <c r="BM157" s="1" t="s">
        <v>212</v>
      </c>
      <c r="BN157" s="2">
        <f>BL157/HE157</f>
        <v>2.40740740740741</v>
      </c>
      <c r="BO157" s="2">
        <v>160</v>
      </c>
      <c r="BP157" s="1">
        <f>BN157+BI157</f>
        <v>2.40740740740741</v>
      </c>
      <c r="BQ157" s="1">
        <f>BP157*N157</f>
        <v>2.40740740740741</v>
      </c>
      <c r="BS157" s="1"/>
      <c r="CQ157" s="1">
        <v>1</v>
      </c>
      <c r="CR157" s="1">
        <v>0.49</v>
      </c>
      <c r="CS157" s="1" t="s">
        <v>225</v>
      </c>
      <c r="CT157" s="1">
        <f>CR157*CQ157</f>
        <v>0.49</v>
      </c>
      <c r="CU157" s="1" t="b">
        <v>0</v>
      </c>
      <c r="EQ157" s="1">
        <f t="shared" si="22"/>
        <v>0.49</v>
      </c>
      <c r="ER157" s="1">
        <f>EQ157*N157</f>
        <v>0.49</v>
      </c>
      <c r="ES157" s="1">
        <f>IF(ISERROR(SEARCH("FALSE",BV157)),BU157,0)+IF(ISERROR(SEARCH("FALSE",CA157)),BZ157,0)+IF(ISERROR(SEARCH("FALSE",CF157)),CE157,0)+IF(ISERROR(SEARCH("FALSE",CK157)),CJ157,0)+IF(ISERROR(SEARCH("FALSE",CP157)),CO157,0)+IF(ISERROR(SEARCH("FALSE",CU157)),CT157,0)+IF(ISERROR(SEARCH("FALSE",CZ157)),CY157,0)+IF(ISERROR(SEARCH("FALSE",DE157)),DD157,0)+IF(ISERROR(SEARCH("FALSE",DJ157)),DI157,0)+IF(ISERROR(SEARCH("FALSE",DO157)),DN157,0)+IF(ISERROR(SEARCH("FALSE",DT157)),DS157,0)+IF(ISERROR(SEARCH("FALSE",DY157)),DX157,0)+IF(ISERROR(SEARCH("FALSE",ED157)),EC157,0)+IF(ISERROR(SEARCH("FALSE",EI157)),EH157,0)+IF(ISERROR(SEARCH("FALSE",EN157)),EM157,0)*N157</f>
        <v>0</v>
      </c>
      <c r="ET157" s="12">
        <f>ES157+ER157+BP157</f>
        <v>2.89740740740741</v>
      </c>
      <c r="FP157" s="1" t="s">
        <v>213</v>
      </c>
      <c r="FQ157" s="1">
        <v>1.5</v>
      </c>
      <c r="FR157" s="12">
        <f t="shared" si="23"/>
        <v>15.7221074074074</v>
      </c>
      <c r="FS157" s="12">
        <f>FR157*FQ157/100</f>
        <v>0.235831611111111</v>
      </c>
      <c r="GE157" s="1" t="s">
        <v>465</v>
      </c>
      <c r="GF157" s="1" t="s">
        <v>213</v>
      </c>
      <c r="GG157" s="1">
        <v>12.5</v>
      </c>
      <c r="GH157" s="12">
        <f>AW157+ET157-ES157+FD157+FG157</f>
        <v>15.7221074074074</v>
      </c>
      <c r="GI157" s="1">
        <f>GH157*(GG157/100)</f>
        <v>1.96526342592593</v>
      </c>
      <c r="GJ157" s="1" t="s">
        <v>215</v>
      </c>
      <c r="GM157" s="1">
        <v>0.0579481481481482</v>
      </c>
      <c r="GO157" s="1">
        <v>0.135416666666667</v>
      </c>
      <c r="GP157" s="1">
        <v>1.09649122807018</v>
      </c>
      <c r="HB157" s="1">
        <v>2</v>
      </c>
      <c r="HC157" s="1">
        <v>60</v>
      </c>
      <c r="HD157" s="1">
        <v>90</v>
      </c>
      <c r="HE157" s="1">
        <f>(3600/HC157)*HD157*HB157/100</f>
        <v>108</v>
      </c>
      <c r="HF157" s="10">
        <f>AW157+AZ157+ET157+FD157+FG157+FK157+FS157-FY157+GD157+FT157+GI157+GM157+GN157+GO157+GP157+GR157+GS157-GU157</f>
        <v>23.2105584873294</v>
      </c>
      <c r="HG157" s="13">
        <v>42918</v>
      </c>
    </row>
    <row r="158" spans="1:215">
      <c r="A158" t="str">
        <f t="shared" si="21"/>
        <v>HPK2180160_121590</v>
      </c>
      <c r="B158" s="1">
        <v>157</v>
      </c>
      <c r="C158" s="1" t="s">
        <v>200</v>
      </c>
      <c r="E158" s="1" t="s">
        <v>201</v>
      </c>
      <c r="F158" s="1" t="s">
        <v>222</v>
      </c>
      <c r="H158" s="1" t="s">
        <v>223</v>
      </c>
      <c r="I158" s="1" t="s">
        <v>223</v>
      </c>
      <c r="N158" s="1">
        <v>3</v>
      </c>
      <c r="R158"/>
      <c r="AF158" s="8"/>
      <c r="AG158" s="1" t="s">
        <v>464</v>
      </c>
      <c r="AH158" s="1">
        <v>21590</v>
      </c>
      <c r="AV158" s="10"/>
      <c r="AX158" s="1" t="s">
        <v>205</v>
      </c>
      <c r="AY158" s="1" t="s">
        <v>225</v>
      </c>
      <c r="AZ158" s="1">
        <v>1.3</v>
      </c>
      <c r="BN158" s="2"/>
      <c r="BS158" s="1"/>
      <c r="ET158" s="12"/>
      <c r="FR158" s="12"/>
      <c r="FS158" s="12"/>
      <c r="GH158" s="12"/>
      <c r="HF158" s="10"/>
      <c r="HG158" s="13">
        <v>42918</v>
      </c>
    </row>
    <row r="159" spans="1:215">
      <c r="A159" t="str">
        <f t="shared" si="21"/>
        <v>MYSRK218016021590</v>
      </c>
      <c r="B159" s="1">
        <v>158</v>
      </c>
      <c r="C159" s="1" t="s">
        <v>200</v>
      </c>
      <c r="D159" s="1">
        <v>0</v>
      </c>
      <c r="E159" s="1" t="s">
        <v>317</v>
      </c>
      <c r="F159" s="1" t="s">
        <v>202</v>
      </c>
      <c r="H159" s="1" t="s">
        <v>216</v>
      </c>
      <c r="I159" s="1" t="s">
        <v>217</v>
      </c>
      <c r="M159" s="1" t="s">
        <v>205</v>
      </c>
      <c r="N159" s="1">
        <v>1</v>
      </c>
      <c r="O159" s="1" t="s">
        <v>321</v>
      </c>
      <c r="Q159" s="1" t="s">
        <v>219</v>
      </c>
      <c r="R159" t="s">
        <v>208</v>
      </c>
      <c r="S159" s="1" t="s">
        <v>220</v>
      </c>
      <c r="T159" s="1" t="s">
        <v>210</v>
      </c>
      <c r="V159" s="1" t="b">
        <v>0</v>
      </c>
      <c r="AA159" s="1">
        <v>0.0985</v>
      </c>
      <c r="AC159" s="1">
        <v>0.0985</v>
      </c>
      <c r="AD159" s="1">
        <v>100</v>
      </c>
      <c r="AF159" s="8">
        <v>0</v>
      </c>
      <c r="AG159" s="1" t="s">
        <v>464</v>
      </c>
      <c r="AH159" s="1">
        <v>21590</v>
      </c>
      <c r="AI159" s="1">
        <v>100</v>
      </c>
      <c r="AJ159" s="1">
        <v>130.2</v>
      </c>
      <c r="AL159" s="1">
        <f>AK159+AJ159</f>
        <v>130.2</v>
      </c>
      <c r="AO159" s="1">
        <f>AL159+AM159</f>
        <v>130.2</v>
      </c>
      <c r="AP159" s="1">
        <v>20</v>
      </c>
      <c r="AV159" s="10">
        <f>((AO159*((100-GX159)/100)+GY159))*(AA159+AS159+AU159+AB159)-(AP159*(AA159+AS159-AC159+AB159)*AD159/100)</f>
        <v>12.8247</v>
      </c>
      <c r="AW159" s="1">
        <f>(AV159)*N159</f>
        <v>12.8247</v>
      </c>
      <c r="AZ159" s="1">
        <f>BA159+BE159</f>
        <v>3.9975</v>
      </c>
      <c r="BA159" s="1">
        <f>AZ160*N160</f>
        <v>3.9</v>
      </c>
      <c r="BB159" s="1" t="s">
        <v>221</v>
      </c>
      <c r="BC159" s="1">
        <f>BA159</f>
        <v>3.9</v>
      </c>
      <c r="BD159" s="1">
        <v>2.5</v>
      </c>
      <c r="BE159" s="1">
        <f>BA159*(BD159/100)</f>
        <v>0.0975</v>
      </c>
      <c r="BK159" s="1">
        <v>2</v>
      </c>
      <c r="BL159" s="1">
        <v>260</v>
      </c>
      <c r="BM159" s="1" t="s">
        <v>212</v>
      </c>
      <c r="BN159" s="2">
        <f>BL159/HE159</f>
        <v>2.40740740740741</v>
      </c>
      <c r="BO159" s="2">
        <v>160</v>
      </c>
      <c r="BP159" s="1">
        <f>BN159+BI159</f>
        <v>2.40740740740741</v>
      </c>
      <c r="BQ159" s="1">
        <f>BP159*N159</f>
        <v>2.40740740740741</v>
      </c>
      <c r="BS159" s="1"/>
      <c r="CQ159" s="1">
        <v>1</v>
      </c>
      <c r="CR159" s="1">
        <v>0.49</v>
      </c>
      <c r="CS159" s="1" t="s">
        <v>225</v>
      </c>
      <c r="CT159" s="1">
        <f>CR159*CQ159</f>
        <v>0.49</v>
      </c>
      <c r="CU159" s="1" t="b">
        <v>0</v>
      </c>
      <c r="EQ159" s="1">
        <f t="shared" si="22"/>
        <v>0.49</v>
      </c>
      <c r="ER159" s="1">
        <f>EQ159*N159</f>
        <v>0.49</v>
      </c>
      <c r="ES159" s="1">
        <f>IF(ISERROR(SEARCH("FALSE",BV159)),BU159,0)+IF(ISERROR(SEARCH("FALSE",CA159)),BZ159,0)+IF(ISERROR(SEARCH("FALSE",CF159)),CE159,0)+IF(ISERROR(SEARCH("FALSE",CK159)),CJ159,0)+IF(ISERROR(SEARCH("FALSE",CP159)),CO159,0)+IF(ISERROR(SEARCH("FALSE",CU159)),CT159,0)+IF(ISERROR(SEARCH("FALSE",CZ159)),CY159,0)+IF(ISERROR(SEARCH("FALSE",DE159)),DD159,0)+IF(ISERROR(SEARCH("FALSE",DJ159)),DI159,0)+IF(ISERROR(SEARCH("FALSE",DO159)),DN159,0)+IF(ISERROR(SEARCH("FALSE",DT159)),DS159,0)+IF(ISERROR(SEARCH("FALSE",DY159)),DX159,0)+IF(ISERROR(SEARCH("FALSE",ED159)),EC159,0)+IF(ISERROR(SEARCH("FALSE",EI159)),EH159,0)+IF(ISERROR(SEARCH("FALSE",EN159)),EM159,0)*N159</f>
        <v>0</v>
      </c>
      <c r="ET159" s="12">
        <f>ES159+ER159+BP159</f>
        <v>2.89740740740741</v>
      </c>
      <c r="FP159" s="1" t="s">
        <v>213</v>
      </c>
      <c r="FQ159" s="1">
        <v>1.5</v>
      </c>
      <c r="FR159" s="12">
        <f t="shared" si="23"/>
        <v>15.7221074074074</v>
      </c>
      <c r="FS159" s="12">
        <f>FR159*FQ159/100</f>
        <v>0.235831611111111</v>
      </c>
      <c r="GE159" s="1" t="s">
        <v>252</v>
      </c>
      <c r="GF159" s="1" t="s">
        <v>213</v>
      </c>
      <c r="GG159" s="1">
        <v>12.5</v>
      </c>
      <c r="GH159" s="12">
        <f>AW159+ET159-ES159+FD159+FG159</f>
        <v>15.7221074074074</v>
      </c>
      <c r="GI159" s="1">
        <f>GH159*(GG159/100)</f>
        <v>1.96526342592593</v>
      </c>
      <c r="GJ159" s="1" t="s">
        <v>215</v>
      </c>
      <c r="GM159" s="1">
        <v>0.0579481481481482</v>
      </c>
      <c r="GO159" s="1">
        <v>0.135416666666667</v>
      </c>
      <c r="GP159" s="1">
        <v>1.09649122807018</v>
      </c>
      <c r="HB159" s="1">
        <v>2</v>
      </c>
      <c r="HC159" s="1">
        <v>60</v>
      </c>
      <c r="HD159" s="1">
        <v>90</v>
      </c>
      <c r="HE159" s="1">
        <f>(3600/HC159)*HD159*HB159/100</f>
        <v>108</v>
      </c>
      <c r="HF159" s="10">
        <f>AW159+AZ159+ET159+FD159+FG159+FK159+FS159-FY159+GD159+FT159+GI159+GM159+GN159+GO159+GP159+GR159+GS159-GU159</f>
        <v>23.2105584873294</v>
      </c>
      <c r="HG159" s="13">
        <v>42918</v>
      </c>
    </row>
    <row r="160" spans="1:215">
      <c r="A160" t="str">
        <f t="shared" si="21"/>
        <v>MYSRK2180160_121590</v>
      </c>
      <c r="B160" s="1">
        <v>159</v>
      </c>
      <c r="C160" s="1" t="s">
        <v>200</v>
      </c>
      <c r="E160" s="1" t="s">
        <v>317</v>
      </c>
      <c r="F160" s="1" t="s">
        <v>222</v>
      </c>
      <c r="H160" s="1" t="s">
        <v>223</v>
      </c>
      <c r="I160" s="1" t="s">
        <v>223</v>
      </c>
      <c r="N160" s="1">
        <v>3</v>
      </c>
      <c r="R160"/>
      <c r="AF160" s="8"/>
      <c r="AG160" s="1" t="s">
        <v>464</v>
      </c>
      <c r="AH160" s="1">
        <v>21590</v>
      </c>
      <c r="AV160" s="10"/>
      <c r="AX160" s="1" t="s">
        <v>205</v>
      </c>
      <c r="AY160" s="1" t="s">
        <v>225</v>
      </c>
      <c r="AZ160" s="1">
        <v>1.3</v>
      </c>
      <c r="BN160" s="2"/>
      <c r="BS160" s="1"/>
      <c r="ET160" s="12"/>
      <c r="FR160" s="12"/>
      <c r="FS160" s="12"/>
      <c r="GH160" s="12"/>
      <c r="HF160" s="10"/>
      <c r="HG160" s="13">
        <v>42918</v>
      </c>
    </row>
    <row r="161" spans="1:215">
      <c r="A161" t="str">
        <f t="shared" si="21"/>
        <v>HPK308201021591</v>
      </c>
      <c r="B161" s="1">
        <v>160</v>
      </c>
      <c r="C161" s="1" t="s">
        <v>200</v>
      </c>
      <c r="D161" s="1">
        <v>0</v>
      </c>
      <c r="E161" s="1" t="s">
        <v>201</v>
      </c>
      <c r="F161" s="1" t="s">
        <v>202</v>
      </c>
      <c r="H161" s="1" t="s">
        <v>466</v>
      </c>
      <c r="I161" s="1" t="s">
        <v>467</v>
      </c>
      <c r="M161" s="1" t="s">
        <v>205</v>
      </c>
      <c r="N161" s="1">
        <v>1</v>
      </c>
      <c r="O161" s="1" t="s">
        <v>260</v>
      </c>
      <c r="Q161" s="1" t="s">
        <v>207</v>
      </c>
      <c r="R161" t="s">
        <v>208</v>
      </c>
      <c r="S161" s="1" t="s">
        <v>261</v>
      </c>
      <c r="T161" s="1" t="s">
        <v>210</v>
      </c>
      <c r="V161" s="1" t="b">
        <v>0</v>
      </c>
      <c r="AA161" s="1">
        <v>0.024</v>
      </c>
      <c r="AC161" s="1">
        <v>0.022</v>
      </c>
      <c r="AD161" s="1">
        <v>100</v>
      </c>
      <c r="AF161" s="8">
        <v>0.002</v>
      </c>
      <c r="AG161" s="1" t="s">
        <v>211</v>
      </c>
      <c r="AH161" s="1">
        <v>21591</v>
      </c>
      <c r="AI161" s="1">
        <v>100</v>
      </c>
      <c r="AJ161" s="1">
        <v>226.33</v>
      </c>
      <c r="AL161" s="1">
        <f>AK161+AJ161</f>
        <v>226.33</v>
      </c>
      <c r="AO161" s="1">
        <f>AL161+AM161</f>
        <v>226.33</v>
      </c>
      <c r="AP161" s="1">
        <v>20</v>
      </c>
      <c r="AV161" s="10">
        <f>((AO161*((100-GX161)/100)+GY161))*(AA161+AS161+AU161+AB161)-(AP161*(AA161+AS161-AC161+AB161)*AD161/100)</f>
        <v>5.39192</v>
      </c>
      <c r="AW161" s="1">
        <f>(AV161)*N161</f>
        <v>5.39192</v>
      </c>
      <c r="AZ161" s="1">
        <f>BA161+BE161</f>
        <v>0.206</v>
      </c>
      <c r="BA161" s="1">
        <f>AZ162*N162</f>
        <v>0.2</v>
      </c>
      <c r="BB161" s="1" t="s">
        <v>221</v>
      </c>
      <c r="BC161" s="1">
        <f>BA161</f>
        <v>0.2</v>
      </c>
      <c r="BD161" s="1">
        <v>3</v>
      </c>
      <c r="BE161" s="1">
        <f>BA161*(BD161/100)</f>
        <v>0.006</v>
      </c>
      <c r="BK161" s="1">
        <v>2</v>
      </c>
      <c r="BL161" s="1">
        <v>137.5</v>
      </c>
      <c r="BM161" s="1" t="s">
        <v>212</v>
      </c>
      <c r="BN161" s="2">
        <f>BL161/HE161</f>
        <v>1.00511695906433</v>
      </c>
      <c r="BO161" s="2">
        <v>110</v>
      </c>
      <c r="BP161" s="1">
        <f>BN161+BI161</f>
        <v>1.00511695906433</v>
      </c>
      <c r="BQ161" s="1">
        <f>BP161*N161</f>
        <v>1.00511695906433</v>
      </c>
      <c r="BS161" s="1"/>
      <c r="EQ161" s="1">
        <f t="shared" si="22"/>
        <v>0</v>
      </c>
      <c r="ER161" s="1">
        <f>EQ161*N161</f>
        <v>0</v>
      </c>
      <c r="ES161" s="1">
        <f>IF(ISERROR(SEARCH("FALSE",BV161)),BU161,0)+IF(ISERROR(SEARCH("FALSE",CA161)),BZ161,0)+IF(ISERROR(SEARCH("FALSE",CF161)),CE161,0)+IF(ISERROR(SEARCH("FALSE",CK161)),CJ161,0)+IF(ISERROR(SEARCH("FALSE",CP161)),CO161,0)+IF(ISERROR(SEARCH("FALSE",CU161)),CT161,0)+IF(ISERROR(SEARCH("FALSE",CZ161)),CY161,0)+IF(ISERROR(SEARCH("FALSE",DE161)),DD161,0)+IF(ISERROR(SEARCH("FALSE",DJ161)),DI161,0)+IF(ISERROR(SEARCH("FALSE",DO161)),DN161,0)+IF(ISERROR(SEARCH("FALSE",DT161)),DS161,0)+IF(ISERROR(SEARCH("FALSE",DY161)),DX161,0)+IF(ISERROR(SEARCH("FALSE",ED161)),EC161,0)+IF(ISERROR(SEARCH("FALSE",EI161)),EH161,0)+IF(ISERROR(SEARCH("FALSE",EN161)),EM161,0)*N161</f>
        <v>0</v>
      </c>
      <c r="ET161" s="12">
        <f>ES161+ER161+BP161</f>
        <v>1.00511695906433</v>
      </c>
      <c r="FP161" s="1" t="s">
        <v>213</v>
      </c>
      <c r="FQ161" s="1">
        <v>1.25</v>
      </c>
      <c r="FR161" s="12">
        <f t="shared" si="23"/>
        <v>6.39703695906433</v>
      </c>
      <c r="FS161" s="12">
        <f>FR161*FQ161/100</f>
        <v>0.0799629619883041</v>
      </c>
      <c r="FZ161" s="1" t="s">
        <v>465</v>
      </c>
      <c r="GA161" s="1" t="s">
        <v>213</v>
      </c>
      <c r="GB161" s="1">
        <v>9</v>
      </c>
      <c r="GC161" s="12">
        <f>AW161+ET161-ES161+FD161+FG161</f>
        <v>6.39703695906433</v>
      </c>
      <c r="GD161" s="1">
        <f>GC161*(GB161/100)</f>
        <v>0.57573332631579</v>
      </c>
      <c r="GJ161" s="1" t="s">
        <v>215</v>
      </c>
      <c r="GM161" s="1">
        <v>0.020109689213894</v>
      </c>
      <c r="GO161" s="1">
        <v>0.0229166666666667</v>
      </c>
      <c r="GP161" s="1">
        <v>0.0289351851851852</v>
      </c>
      <c r="HB161" s="1">
        <v>2</v>
      </c>
      <c r="HC161" s="1">
        <v>50</v>
      </c>
      <c r="HD161" s="1">
        <v>95</v>
      </c>
      <c r="HE161" s="1">
        <f>(3600/HC161)*HD161*HB161/100</f>
        <v>136.8</v>
      </c>
      <c r="HF161" s="10">
        <f>AW161+AZ161+ET161+FD161+FG161+FK161+FS161-FY161+GD161+FT161+GI161+GM161+GN161+GO161+GP161+GR161+GS161-GU161</f>
        <v>7.33069478843417</v>
      </c>
      <c r="HG161" s="13">
        <v>45384</v>
      </c>
    </row>
    <row r="162" spans="1:215">
      <c r="A162" t="str">
        <f t="shared" si="21"/>
        <v>HPK3082010_121591</v>
      </c>
      <c r="B162" s="1">
        <v>161</v>
      </c>
      <c r="C162" s="1" t="s">
        <v>200</v>
      </c>
      <c r="E162" s="1" t="s">
        <v>201</v>
      </c>
      <c r="F162" s="1" t="s">
        <v>222</v>
      </c>
      <c r="H162" s="1" t="s">
        <v>468</v>
      </c>
      <c r="I162" s="1" t="s">
        <v>468</v>
      </c>
      <c r="N162" s="1">
        <v>1</v>
      </c>
      <c r="R162"/>
      <c r="AF162" s="8"/>
      <c r="AG162" s="1" t="s">
        <v>211</v>
      </c>
      <c r="AH162" s="1">
        <v>21591</v>
      </c>
      <c r="AV162" s="10"/>
      <c r="AX162" s="1" t="s">
        <v>205</v>
      </c>
      <c r="AY162" s="1" t="s">
        <v>225</v>
      </c>
      <c r="AZ162" s="1">
        <v>0.2</v>
      </c>
      <c r="BN162" s="2"/>
      <c r="BS162" s="1"/>
      <c r="ET162" s="12"/>
      <c r="FR162" s="12"/>
      <c r="FS162" s="12"/>
      <c r="GH162" s="12"/>
      <c r="HF162" s="10"/>
      <c r="HG162" s="13">
        <v>45384</v>
      </c>
    </row>
    <row r="163" spans="1:215">
      <c r="A163" t="str">
        <f t="shared" si="21"/>
        <v>HOSK615082021697</v>
      </c>
      <c r="B163" s="1">
        <v>162</v>
      </c>
      <c r="C163" s="1" t="s">
        <v>200</v>
      </c>
      <c r="D163" s="1">
        <v>0</v>
      </c>
      <c r="E163" s="1" t="s">
        <v>247</v>
      </c>
      <c r="F163" s="1" t="s">
        <v>202</v>
      </c>
      <c r="H163" s="1" t="s">
        <v>253</v>
      </c>
      <c r="I163" s="1" t="s">
        <v>254</v>
      </c>
      <c r="M163" s="1" t="s">
        <v>205</v>
      </c>
      <c r="N163" s="1">
        <v>1</v>
      </c>
      <c r="O163" s="1" t="s">
        <v>237</v>
      </c>
      <c r="Q163" s="1" t="s">
        <v>238</v>
      </c>
      <c r="R163" t="s">
        <v>208</v>
      </c>
      <c r="S163" s="1" t="s">
        <v>239</v>
      </c>
      <c r="T163" s="1" t="s">
        <v>210</v>
      </c>
      <c r="V163" s="1" t="b">
        <v>0</v>
      </c>
      <c r="AA163" s="1">
        <v>0.1105</v>
      </c>
      <c r="AC163" s="1">
        <v>0.105</v>
      </c>
      <c r="AD163" s="1">
        <v>100</v>
      </c>
      <c r="AF163" s="8">
        <v>0.0055</v>
      </c>
      <c r="AG163" s="1" t="s">
        <v>469</v>
      </c>
      <c r="AH163" s="1">
        <v>21697</v>
      </c>
      <c r="AI163" s="1">
        <v>100</v>
      </c>
      <c r="AJ163" s="1">
        <v>93.62</v>
      </c>
      <c r="AL163" s="1">
        <f>AK163+AJ163</f>
        <v>93.62</v>
      </c>
      <c r="AO163" s="1">
        <f>AL163+AM163</f>
        <v>93.62</v>
      </c>
      <c r="AP163" s="1">
        <v>20</v>
      </c>
      <c r="AV163" s="10">
        <f>((AO163*((100-GX163)/100)+GY163))*(AA163+AS163+AU163+AB163)-(AP163*(AA163+AS163-AC163+AB163)*AD163/100)</f>
        <v>10.23501</v>
      </c>
      <c r="AW163" s="1">
        <f>(AV163)*N163</f>
        <v>10.23501</v>
      </c>
      <c r="BK163" s="1">
        <v>1</v>
      </c>
      <c r="BL163" s="1">
        <v>333.333333333333</v>
      </c>
      <c r="BM163" s="1" t="s">
        <v>212</v>
      </c>
      <c r="BN163" s="2">
        <f>BL163/HE163</f>
        <v>7.20164609053498</v>
      </c>
      <c r="BO163" s="2">
        <v>250</v>
      </c>
      <c r="BP163" s="1">
        <f>BN163+BI163</f>
        <v>7.20164609053498</v>
      </c>
      <c r="BQ163" s="1">
        <f>BP163*N163</f>
        <v>7.20164609053498</v>
      </c>
      <c r="BS163" s="1"/>
      <c r="EQ163" s="1">
        <f t="shared" si="22"/>
        <v>0</v>
      </c>
      <c r="ER163" s="1">
        <f>EQ163*N163</f>
        <v>0</v>
      </c>
      <c r="ES163" s="1">
        <f>IF(ISERROR(SEARCH("FALSE",BV163)),BU163,0)+IF(ISERROR(SEARCH("FALSE",CA163)),BZ163,0)+IF(ISERROR(SEARCH("FALSE",CF163)),CE163,0)+IF(ISERROR(SEARCH("FALSE",CK163)),CJ163,0)+IF(ISERROR(SEARCH("FALSE",CP163)),CO163,0)+IF(ISERROR(SEARCH("FALSE",CU163)),CT163,0)+IF(ISERROR(SEARCH("FALSE",CZ163)),CY163,0)+IF(ISERROR(SEARCH("FALSE",DE163)),DD163,0)+IF(ISERROR(SEARCH("FALSE",DJ163)),DI163,0)+IF(ISERROR(SEARCH("FALSE",DO163)),DN163,0)+IF(ISERROR(SEARCH("FALSE",DT163)),DS163,0)+IF(ISERROR(SEARCH("FALSE",DY163)),DX163,0)+IF(ISERROR(SEARCH("FALSE",ED163)),EC163,0)+IF(ISERROR(SEARCH("FALSE",EI163)),EH163,0)+IF(ISERROR(SEARCH("FALSE",EN163)),EM163,0)*N163</f>
        <v>0</v>
      </c>
      <c r="ET163" s="12">
        <f>ES163+ER163+BP163</f>
        <v>7.20164609053498</v>
      </c>
      <c r="FP163" s="1" t="s">
        <v>213</v>
      </c>
      <c r="FQ163" s="1">
        <v>1.25</v>
      </c>
      <c r="FR163" s="12">
        <f t="shared" si="23"/>
        <v>17.436656090535</v>
      </c>
      <c r="FS163" s="12">
        <f>FR163*FQ163/100</f>
        <v>0.217958201131687</v>
      </c>
      <c r="GE163" s="1" t="s">
        <v>214</v>
      </c>
      <c r="GF163" s="1" t="s">
        <v>213</v>
      </c>
      <c r="GG163" s="1">
        <v>11</v>
      </c>
      <c r="GH163" s="12">
        <f>AW163+ET163-ES163+FD163+FG163</f>
        <v>17.436656090535</v>
      </c>
      <c r="GI163" s="1">
        <f>GH163*(GG163/100)</f>
        <v>1.91803216995885</v>
      </c>
      <c r="GJ163" s="1" t="s">
        <v>215</v>
      </c>
      <c r="GM163" s="1">
        <v>0.1440329218107</v>
      </c>
      <c r="GO163" s="1">
        <v>0.03</v>
      </c>
      <c r="GP163" s="1">
        <v>0.0173611111111111</v>
      </c>
      <c r="HB163" s="1">
        <v>1</v>
      </c>
      <c r="HC163" s="1">
        <v>70</v>
      </c>
      <c r="HD163" s="1">
        <v>90</v>
      </c>
      <c r="HE163" s="1">
        <f>(3600/HC163)*HD163*HB163/100</f>
        <v>46.2857142857143</v>
      </c>
      <c r="HF163" s="10">
        <f>AW163+AZ163+ET163+FD163+FG163+FK163+FS163-FY163+GD163+FT163+GI163+GM163+GN163+GO163+GP163+GR163+GS163-GU163</f>
        <v>19.7640404945473</v>
      </c>
      <c r="HG163" s="13">
        <v>43832</v>
      </c>
    </row>
    <row r="164" spans="1:215">
      <c r="A164" t="str">
        <f t="shared" si="21"/>
        <v>MYSRK615082021590</v>
      </c>
      <c r="B164" s="1">
        <v>163</v>
      </c>
      <c r="C164" s="1" t="s">
        <v>200</v>
      </c>
      <c r="D164" s="1">
        <v>0</v>
      </c>
      <c r="E164" s="1" t="s">
        <v>317</v>
      </c>
      <c r="F164" s="1" t="s">
        <v>202</v>
      </c>
      <c r="H164" s="1" t="s">
        <v>253</v>
      </c>
      <c r="I164" s="1" t="s">
        <v>254</v>
      </c>
      <c r="M164" s="1" t="s">
        <v>205</v>
      </c>
      <c r="N164" s="1">
        <v>1</v>
      </c>
      <c r="O164" s="1" t="s">
        <v>237</v>
      </c>
      <c r="Q164" s="1" t="s">
        <v>238</v>
      </c>
      <c r="R164" t="s">
        <v>208</v>
      </c>
      <c r="S164" s="1" t="s">
        <v>239</v>
      </c>
      <c r="T164" s="1" t="s">
        <v>210</v>
      </c>
      <c r="V164" s="1" t="b">
        <v>0</v>
      </c>
      <c r="AA164" s="1">
        <v>0.1105</v>
      </c>
      <c r="AC164" s="1">
        <v>0.105</v>
      </c>
      <c r="AD164" s="1">
        <v>100</v>
      </c>
      <c r="AF164" s="8">
        <v>0.0055</v>
      </c>
      <c r="AG164" s="1" t="s">
        <v>464</v>
      </c>
      <c r="AH164" s="1">
        <v>21590</v>
      </c>
      <c r="AI164" s="1">
        <v>100</v>
      </c>
      <c r="AJ164" s="1">
        <v>93.62</v>
      </c>
      <c r="AL164" s="1">
        <f>AK164+AJ164</f>
        <v>93.62</v>
      </c>
      <c r="AO164" s="1">
        <f>AL164+AM164</f>
        <v>93.62</v>
      </c>
      <c r="AP164" s="1">
        <v>20</v>
      </c>
      <c r="AV164" s="10">
        <f>((AO164*((100-GX164)/100)+GY164))*(AA164+AS164+AU164+AB164)-(AP164*(AA164+AS164-AC164+AB164)*AD164/100)</f>
        <v>10.23501</v>
      </c>
      <c r="AW164" s="1">
        <f>(AV164)*N164</f>
        <v>10.23501</v>
      </c>
      <c r="BK164" s="1">
        <v>1</v>
      </c>
      <c r="BL164" s="1">
        <v>333.333333333333</v>
      </c>
      <c r="BM164" s="1" t="s">
        <v>212</v>
      </c>
      <c r="BN164" s="2">
        <f>BL164/HE164</f>
        <v>7.20164609053498</v>
      </c>
      <c r="BO164" s="2">
        <v>250</v>
      </c>
      <c r="BP164" s="1">
        <f>BN164+BI164</f>
        <v>7.20164609053498</v>
      </c>
      <c r="BQ164" s="1">
        <f>BP164*N164</f>
        <v>7.20164609053498</v>
      </c>
      <c r="BS164" s="1"/>
      <c r="EQ164" s="1">
        <f t="shared" si="22"/>
        <v>0</v>
      </c>
      <c r="ER164" s="1">
        <f>EQ164*N164</f>
        <v>0</v>
      </c>
      <c r="ES164" s="1">
        <f>IF(ISERROR(SEARCH("FALSE",BV164)),BU164,0)+IF(ISERROR(SEARCH("FALSE",CA164)),BZ164,0)+IF(ISERROR(SEARCH("FALSE",CF164)),CE164,0)+IF(ISERROR(SEARCH("FALSE",CK164)),CJ164,0)+IF(ISERROR(SEARCH("FALSE",CP164)),CO164,0)+IF(ISERROR(SEARCH("FALSE",CU164)),CT164,0)+IF(ISERROR(SEARCH("FALSE",CZ164)),CY164,0)+IF(ISERROR(SEARCH("FALSE",DE164)),DD164,0)+IF(ISERROR(SEARCH("FALSE",DJ164)),DI164,0)+IF(ISERROR(SEARCH("FALSE",DO164)),DN164,0)+IF(ISERROR(SEARCH("FALSE",DT164)),DS164,0)+IF(ISERROR(SEARCH("FALSE",DY164)),DX164,0)+IF(ISERROR(SEARCH("FALSE",ED164)),EC164,0)+IF(ISERROR(SEARCH("FALSE",EI164)),EH164,0)+IF(ISERROR(SEARCH("FALSE",EN164)),EM164,0)*N164</f>
        <v>0</v>
      </c>
      <c r="ET164" s="12">
        <f>ES164+ER164+BP164</f>
        <v>7.20164609053498</v>
      </c>
      <c r="FP164" s="1" t="s">
        <v>213</v>
      </c>
      <c r="FQ164" s="1">
        <v>1.25</v>
      </c>
      <c r="FR164" s="12">
        <f t="shared" si="23"/>
        <v>17.436656090535</v>
      </c>
      <c r="FS164" s="12">
        <f>FR164*FQ164/100</f>
        <v>0.217958201131687</v>
      </c>
      <c r="GE164" s="1" t="s">
        <v>214</v>
      </c>
      <c r="GF164" s="1" t="s">
        <v>213</v>
      </c>
      <c r="GG164" s="1">
        <v>11</v>
      </c>
      <c r="GH164" s="12">
        <f>AW164+ET164-ES164+FD164+FG164</f>
        <v>17.436656090535</v>
      </c>
      <c r="GI164" s="1">
        <f>GH164*(GG164/100)</f>
        <v>1.91803216995885</v>
      </c>
      <c r="GJ164" s="1" t="s">
        <v>215</v>
      </c>
      <c r="GM164" s="1">
        <v>0.1440329218107</v>
      </c>
      <c r="GO164" s="1">
        <v>0.03</v>
      </c>
      <c r="GP164" s="1">
        <v>0.0173611111111111</v>
      </c>
      <c r="HB164" s="1">
        <v>1</v>
      </c>
      <c r="HC164" s="1">
        <v>70</v>
      </c>
      <c r="HD164" s="1">
        <v>90</v>
      </c>
      <c r="HE164" s="1">
        <f>(3600/HC164)*HD164*HB164/100</f>
        <v>46.2857142857143</v>
      </c>
      <c r="HF164" s="10">
        <f>AW164+AZ164+ET164+FD164+FG164+FK164+FS164-FY164+GD164+FT164+GI164+GM164+GN164+GO164+GP164+GR164+GS164-GU164</f>
        <v>19.7640404945473</v>
      </c>
      <c r="HG164" s="13">
        <v>43832</v>
      </c>
    </row>
    <row r="165" spans="1:215">
      <c r="A165" t="str">
        <f t="shared" si="21"/>
        <v>HPK615082020089</v>
      </c>
      <c r="B165" s="1">
        <v>164</v>
      </c>
      <c r="C165" s="1" t="s">
        <v>200</v>
      </c>
      <c r="D165" s="1">
        <v>0</v>
      </c>
      <c r="E165" s="1" t="s">
        <v>201</v>
      </c>
      <c r="F165" s="1" t="s">
        <v>202</v>
      </c>
      <c r="H165" s="1" t="s">
        <v>253</v>
      </c>
      <c r="I165" s="1" t="s">
        <v>254</v>
      </c>
      <c r="M165" s="1" t="s">
        <v>205</v>
      </c>
      <c r="N165" s="1">
        <v>1</v>
      </c>
      <c r="O165" s="1" t="s">
        <v>237</v>
      </c>
      <c r="Q165" s="1" t="s">
        <v>238</v>
      </c>
      <c r="R165" t="s">
        <v>208</v>
      </c>
      <c r="S165" s="1" t="s">
        <v>239</v>
      </c>
      <c r="T165" s="1" t="s">
        <v>210</v>
      </c>
      <c r="V165" s="1" t="b">
        <v>0</v>
      </c>
      <c r="AA165" s="1">
        <v>0.1105</v>
      </c>
      <c r="AC165" s="1">
        <v>0.105</v>
      </c>
      <c r="AD165" s="1">
        <v>100</v>
      </c>
      <c r="AF165" s="8">
        <v>0.0055</v>
      </c>
      <c r="AG165" s="1" t="s">
        <v>470</v>
      </c>
      <c r="AH165" s="1">
        <v>20089</v>
      </c>
      <c r="AI165" s="1">
        <v>100</v>
      </c>
      <c r="AJ165" s="1">
        <v>93.62</v>
      </c>
      <c r="AL165" s="1">
        <f>AK165+AJ165</f>
        <v>93.62</v>
      </c>
      <c r="AO165" s="1">
        <f>AL165+AM165</f>
        <v>93.62</v>
      </c>
      <c r="AP165" s="1">
        <v>20</v>
      </c>
      <c r="AV165" s="10">
        <f>((AO165*((100-GX165)/100)+GY165))*(AA165+AS165+AU165+AB165)-(AP165*(AA165+AS165-AC165+AB165)*AD165/100)</f>
        <v>10.23501</v>
      </c>
      <c r="AW165" s="1">
        <f>(AV165)*N165</f>
        <v>10.23501</v>
      </c>
      <c r="BK165" s="1">
        <v>1</v>
      </c>
      <c r="BL165" s="1">
        <v>333.333333333333</v>
      </c>
      <c r="BM165" s="1" t="s">
        <v>212</v>
      </c>
      <c r="BN165" s="2">
        <f>BL165/HE165</f>
        <v>7.20164609053498</v>
      </c>
      <c r="BO165" s="2">
        <v>250</v>
      </c>
      <c r="BP165" s="1">
        <f>BN165+BI165</f>
        <v>7.20164609053498</v>
      </c>
      <c r="BQ165" s="1">
        <f>BP165*N165</f>
        <v>7.20164609053498</v>
      </c>
      <c r="BS165" s="1"/>
      <c r="EQ165" s="1">
        <f t="shared" si="22"/>
        <v>0</v>
      </c>
      <c r="ER165" s="1">
        <f>EQ165*N165</f>
        <v>0</v>
      </c>
      <c r="ES165" s="1">
        <f>IF(ISERROR(SEARCH("FALSE",BV165)),BU165,0)+IF(ISERROR(SEARCH("FALSE",CA165)),BZ165,0)+IF(ISERROR(SEARCH("FALSE",CF165)),CE165,0)+IF(ISERROR(SEARCH("FALSE",CK165)),CJ165,0)+IF(ISERROR(SEARCH("FALSE",CP165)),CO165,0)+IF(ISERROR(SEARCH("FALSE",CU165)),CT165,0)+IF(ISERROR(SEARCH("FALSE",CZ165)),CY165,0)+IF(ISERROR(SEARCH("FALSE",DE165)),DD165,0)+IF(ISERROR(SEARCH("FALSE",DJ165)),DI165,0)+IF(ISERROR(SEARCH("FALSE",DO165)),DN165,0)+IF(ISERROR(SEARCH("FALSE",DT165)),DS165,0)+IF(ISERROR(SEARCH("FALSE",DY165)),DX165,0)+IF(ISERROR(SEARCH("FALSE",ED165)),EC165,0)+IF(ISERROR(SEARCH("FALSE",EI165)),EH165,0)+IF(ISERROR(SEARCH("FALSE",EN165)),EM165,0)*N165</f>
        <v>0</v>
      </c>
      <c r="ET165" s="12">
        <f>ES165+ER165+BP165</f>
        <v>7.20164609053498</v>
      </c>
      <c r="FP165" s="1" t="s">
        <v>213</v>
      </c>
      <c r="FQ165" s="1">
        <v>1.25</v>
      </c>
      <c r="FR165" s="12">
        <f t="shared" si="23"/>
        <v>17.436656090535</v>
      </c>
      <c r="FS165" s="12">
        <f>FR165*FQ165/100</f>
        <v>0.217958201131687</v>
      </c>
      <c r="GE165" s="1" t="s">
        <v>214</v>
      </c>
      <c r="GF165" s="1" t="s">
        <v>213</v>
      </c>
      <c r="GG165" s="1">
        <v>11</v>
      </c>
      <c r="GH165" s="12">
        <f>AW165+ET165-ES165+FD165+FG165</f>
        <v>17.436656090535</v>
      </c>
      <c r="GI165" s="1">
        <f>GH165*(GG165/100)</f>
        <v>1.91803216995885</v>
      </c>
      <c r="GJ165" s="1" t="s">
        <v>215</v>
      </c>
      <c r="GM165" s="1">
        <v>0.144092219020173</v>
      </c>
      <c r="GO165" s="1">
        <v>0.300757575757576</v>
      </c>
      <c r="GP165" s="1">
        <v>0.0315656565656566</v>
      </c>
      <c r="GQ165" s="1" t="s">
        <v>280</v>
      </c>
      <c r="HB165" s="1">
        <v>1</v>
      </c>
      <c r="HC165" s="1">
        <v>70</v>
      </c>
      <c r="HD165" s="1">
        <v>90</v>
      </c>
      <c r="HE165" s="1">
        <f>(3600/HC165)*HD165*HB165/100</f>
        <v>46.2857142857143</v>
      </c>
      <c r="HF165" s="10">
        <f>AW165+AZ165+ET165+FD165+FG165+FK165+FS165-FY165+GD165+FT165+GI165+GM165+GN165+GO165+GP165+GR165+GS165-GU165</f>
        <v>20.0490619129689</v>
      </c>
      <c r="HG165" s="13">
        <v>43832</v>
      </c>
    </row>
    <row r="166" spans="1:215">
      <c r="A166" t="str">
        <f t="shared" si="21"/>
        <v>HOSK615083021697</v>
      </c>
      <c r="B166" s="1">
        <v>165</v>
      </c>
      <c r="C166" s="1" t="s">
        <v>200</v>
      </c>
      <c r="D166" s="1">
        <v>0</v>
      </c>
      <c r="E166" s="1" t="s">
        <v>247</v>
      </c>
      <c r="F166" s="1" t="s">
        <v>202</v>
      </c>
      <c r="H166" s="1" t="s">
        <v>255</v>
      </c>
      <c r="I166" s="1" t="s">
        <v>256</v>
      </c>
      <c r="M166" s="1" t="s">
        <v>205</v>
      </c>
      <c r="N166" s="1">
        <v>1</v>
      </c>
      <c r="O166" s="1" t="s">
        <v>237</v>
      </c>
      <c r="Q166" s="1" t="s">
        <v>238</v>
      </c>
      <c r="R166" t="s">
        <v>208</v>
      </c>
      <c r="S166" s="1" t="s">
        <v>239</v>
      </c>
      <c r="T166" s="1" t="s">
        <v>210</v>
      </c>
      <c r="V166" s="1" t="b">
        <v>0</v>
      </c>
      <c r="AA166" s="1">
        <v>0.0835</v>
      </c>
      <c r="AC166" s="1">
        <v>0.078</v>
      </c>
      <c r="AD166" s="1">
        <v>100</v>
      </c>
      <c r="AF166" s="8">
        <v>0.0055</v>
      </c>
      <c r="AG166" s="1" t="s">
        <v>469</v>
      </c>
      <c r="AH166" s="1">
        <v>21697</v>
      </c>
      <c r="AI166" s="1">
        <v>100</v>
      </c>
      <c r="AJ166" s="1">
        <v>93.62</v>
      </c>
      <c r="AL166" s="1">
        <f>AK166+AJ166</f>
        <v>93.62</v>
      </c>
      <c r="AO166" s="1">
        <f>AL166+AM166</f>
        <v>93.62</v>
      </c>
      <c r="AP166" s="1">
        <v>20</v>
      </c>
      <c r="AV166" s="10">
        <f>((AO166*((100-GX166)/100)+GY166))*(AA166+AS166+AU166+AB166)-(AP166*(AA166+AS166-AC166+AB166)*AD166/100)</f>
        <v>7.70727</v>
      </c>
      <c r="AW166" s="1">
        <f>(AV166)*N166</f>
        <v>7.70727</v>
      </c>
      <c r="AZ166" s="1">
        <f>BA166+BE166</f>
        <v>6.69</v>
      </c>
      <c r="BA166" s="1">
        <f>AZ167*N167</f>
        <v>6.69</v>
      </c>
      <c r="BK166" s="1">
        <v>1</v>
      </c>
      <c r="BL166" s="1">
        <v>240</v>
      </c>
      <c r="BM166" s="1" t="s">
        <v>212</v>
      </c>
      <c r="BN166" s="2">
        <f>BL166/HE166</f>
        <v>4.44444444444444</v>
      </c>
      <c r="BO166" s="2">
        <v>180</v>
      </c>
      <c r="BP166" s="1">
        <f>BN166+BI166</f>
        <v>4.44444444444444</v>
      </c>
      <c r="BQ166" s="1">
        <f>BP166*N166</f>
        <v>4.44444444444444</v>
      </c>
      <c r="BS166" s="1"/>
      <c r="EQ166" s="1">
        <f t="shared" si="22"/>
        <v>0</v>
      </c>
      <c r="ER166" s="1">
        <f>EQ166*N166</f>
        <v>0</v>
      </c>
      <c r="ES166" s="1">
        <f>IF(ISERROR(SEARCH("FALSE",BV166)),BU166,0)+IF(ISERROR(SEARCH("FALSE",CA166)),BZ166,0)+IF(ISERROR(SEARCH("FALSE",CF166)),CE166,0)+IF(ISERROR(SEARCH("FALSE",CK166)),CJ166,0)+IF(ISERROR(SEARCH("FALSE",CP166)),CO166,0)+IF(ISERROR(SEARCH("FALSE",CU166)),CT166,0)+IF(ISERROR(SEARCH("FALSE",CZ166)),CY166,0)+IF(ISERROR(SEARCH("FALSE",DE166)),DD166,0)+IF(ISERROR(SEARCH("FALSE",DJ166)),DI166,0)+IF(ISERROR(SEARCH("FALSE",DO166)),DN166,0)+IF(ISERROR(SEARCH("FALSE",DT166)),DS166,0)+IF(ISERROR(SEARCH("FALSE",DY166)),DX166,0)+IF(ISERROR(SEARCH("FALSE",ED166)),EC166,0)+IF(ISERROR(SEARCH("FALSE",EI166)),EH166,0)+IF(ISERROR(SEARCH("FALSE",EN166)),EM166,0)*N166</f>
        <v>0</v>
      </c>
      <c r="ET166" s="12">
        <f>ES166+ER166+BP166</f>
        <v>4.44444444444444</v>
      </c>
      <c r="FP166" s="1" t="s">
        <v>213</v>
      </c>
      <c r="FQ166" s="1">
        <v>1.25</v>
      </c>
      <c r="FR166" s="12">
        <f t="shared" si="23"/>
        <v>12.1517144444444</v>
      </c>
      <c r="FS166" s="12">
        <f>FR166*FQ166/100</f>
        <v>0.151896430555556</v>
      </c>
      <c r="GE166" s="1" t="s">
        <v>214</v>
      </c>
      <c r="GF166" s="1" t="s">
        <v>213</v>
      </c>
      <c r="GG166" s="1">
        <v>11</v>
      </c>
      <c r="GH166" s="12">
        <f>AW166+ET166-ES166+FD166+FG166</f>
        <v>12.1517144444444</v>
      </c>
      <c r="GI166" s="1">
        <f>GH166*(GG166/100)</f>
        <v>1.33668858888889</v>
      </c>
      <c r="GJ166" s="1" t="s">
        <v>215</v>
      </c>
      <c r="GM166" s="1">
        <v>0.0888888888888889</v>
      </c>
      <c r="GO166" s="1">
        <v>0.03</v>
      </c>
      <c r="GP166" s="1">
        <v>0.0173611111111111</v>
      </c>
      <c r="HB166" s="1">
        <v>1</v>
      </c>
      <c r="HC166" s="1">
        <v>60</v>
      </c>
      <c r="HD166" s="1">
        <v>90</v>
      </c>
      <c r="HE166" s="1">
        <f>(3600/HC166)*HD166*HB166/100</f>
        <v>54</v>
      </c>
      <c r="HF166" s="10">
        <f>AW166+AZ166+ET166+FD166+FG166+FK166+FS166-FY166+GD166+FT166+GI166+GM166+GN166+GO166+GP166+GR166+GS166-GU166</f>
        <v>20.4665494638889</v>
      </c>
      <c r="HG166" s="13">
        <v>43832</v>
      </c>
    </row>
    <row r="167" spans="1:215">
      <c r="A167" t="str">
        <f t="shared" si="21"/>
        <v>HOSK6150830_121697</v>
      </c>
      <c r="B167" s="1">
        <v>166</v>
      </c>
      <c r="C167" s="1" t="s">
        <v>200</v>
      </c>
      <c r="E167" s="1" t="s">
        <v>247</v>
      </c>
      <c r="F167" s="1" t="s">
        <v>222</v>
      </c>
      <c r="H167" s="1" t="s">
        <v>257</v>
      </c>
      <c r="I167" s="1" t="s">
        <v>257</v>
      </c>
      <c r="N167" s="1">
        <v>1</v>
      </c>
      <c r="R167"/>
      <c r="AF167" s="8"/>
      <c r="AG167" s="1" t="s">
        <v>469</v>
      </c>
      <c r="AH167" s="1">
        <v>21697</v>
      </c>
      <c r="AV167" s="10"/>
      <c r="AX167" s="1" t="s">
        <v>205</v>
      </c>
      <c r="AY167" s="1" t="s">
        <v>225</v>
      </c>
      <c r="AZ167" s="1">
        <v>6.69</v>
      </c>
      <c r="BN167" s="2"/>
      <c r="BS167" s="1"/>
      <c r="ET167" s="12"/>
      <c r="FR167" s="12"/>
      <c r="FS167" s="12"/>
      <c r="GH167" s="12"/>
      <c r="HF167" s="10"/>
      <c r="HG167" s="13">
        <v>43832</v>
      </c>
    </row>
    <row r="168" spans="1:215">
      <c r="A168" t="str">
        <f t="shared" si="21"/>
        <v>HPK615083020089</v>
      </c>
      <c r="B168" s="1">
        <v>167</v>
      </c>
      <c r="C168" s="1" t="s">
        <v>200</v>
      </c>
      <c r="D168" s="1">
        <v>0</v>
      </c>
      <c r="E168" s="1" t="s">
        <v>201</v>
      </c>
      <c r="F168" s="1" t="s">
        <v>202</v>
      </c>
      <c r="H168" s="1" t="s">
        <v>255</v>
      </c>
      <c r="I168" s="1" t="s">
        <v>256</v>
      </c>
      <c r="M168" s="1" t="s">
        <v>205</v>
      </c>
      <c r="N168" s="1">
        <v>1</v>
      </c>
      <c r="O168" s="1" t="s">
        <v>237</v>
      </c>
      <c r="Q168" s="1" t="s">
        <v>238</v>
      </c>
      <c r="R168" t="s">
        <v>208</v>
      </c>
      <c r="S168" s="1" t="s">
        <v>239</v>
      </c>
      <c r="T168" s="1" t="s">
        <v>210</v>
      </c>
      <c r="V168" s="1" t="b">
        <v>0</v>
      </c>
      <c r="AA168" s="1">
        <v>0.0835</v>
      </c>
      <c r="AC168" s="1">
        <v>0.078</v>
      </c>
      <c r="AD168" s="1">
        <v>100</v>
      </c>
      <c r="AF168" s="8">
        <v>0.0055</v>
      </c>
      <c r="AG168" s="1" t="s">
        <v>470</v>
      </c>
      <c r="AH168" s="1">
        <v>20089</v>
      </c>
      <c r="AI168" s="1">
        <v>100</v>
      </c>
      <c r="AJ168" s="1">
        <v>93.62</v>
      </c>
      <c r="AL168" s="1">
        <f>AK168+AJ168</f>
        <v>93.62</v>
      </c>
      <c r="AO168" s="1">
        <f>AL168+AM168</f>
        <v>93.62</v>
      </c>
      <c r="AP168" s="1">
        <v>20</v>
      </c>
      <c r="AV168" s="10">
        <f>((AO168*((100-GX168)/100)+GY168))*(AA168+AS168+AU168+AB168)-(AP168*(AA168+AS168-AC168+AB168)*AD168/100)</f>
        <v>7.70727</v>
      </c>
      <c r="AW168" s="1">
        <f>(AV168)*N168</f>
        <v>7.70727</v>
      </c>
      <c r="AZ168" s="1">
        <f>BA168+BE168</f>
        <v>6.69</v>
      </c>
      <c r="BA168" s="1">
        <f>AZ169*N169</f>
        <v>6.69</v>
      </c>
      <c r="BK168" s="1">
        <v>1</v>
      </c>
      <c r="BL168" s="1">
        <v>240</v>
      </c>
      <c r="BM168" s="1" t="s">
        <v>212</v>
      </c>
      <c r="BN168" s="2">
        <f>BL168/HE168</f>
        <v>4.44444444444444</v>
      </c>
      <c r="BO168" s="2">
        <v>180</v>
      </c>
      <c r="BP168" s="1">
        <f>BN168+BI168</f>
        <v>4.44444444444444</v>
      </c>
      <c r="BQ168" s="1">
        <f>BP168*N168</f>
        <v>4.44444444444444</v>
      </c>
      <c r="BS168" s="1"/>
      <c r="EQ168" s="1">
        <f t="shared" si="22"/>
        <v>0</v>
      </c>
      <c r="ER168" s="1">
        <f>EQ168*N168</f>
        <v>0</v>
      </c>
      <c r="ES168" s="1">
        <f>IF(ISERROR(SEARCH("FALSE",BV168)),BU168,0)+IF(ISERROR(SEARCH("FALSE",CA168)),BZ168,0)+IF(ISERROR(SEARCH("FALSE",CF168)),CE168,0)+IF(ISERROR(SEARCH("FALSE",CK168)),CJ168,0)+IF(ISERROR(SEARCH("FALSE",CP168)),CO168,0)+IF(ISERROR(SEARCH("FALSE",CU168)),CT168,0)+IF(ISERROR(SEARCH("FALSE",CZ168)),CY168,0)+IF(ISERROR(SEARCH("FALSE",DE168)),DD168,0)+IF(ISERROR(SEARCH("FALSE",DJ168)),DI168,0)+IF(ISERROR(SEARCH("FALSE",DO168)),DN168,0)+IF(ISERROR(SEARCH("FALSE",DT168)),DS168,0)+IF(ISERROR(SEARCH("FALSE",DY168)),DX168,0)+IF(ISERROR(SEARCH("FALSE",ED168)),EC168,0)+IF(ISERROR(SEARCH("FALSE",EI168)),EH168,0)+IF(ISERROR(SEARCH("FALSE",EN168)),EM168,0)*N168</f>
        <v>0</v>
      </c>
      <c r="ET168" s="12">
        <f>ES168+ER168+BP168</f>
        <v>4.44444444444444</v>
      </c>
      <c r="FP168" s="1" t="s">
        <v>213</v>
      </c>
      <c r="FQ168" s="1">
        <v>1.25</v>
      </c>
      <c r="FR168" s="12">
        <f t="shared" si="23"/>
        <v>12.1517144444444</v>
      </c>
      <c r="FS168" s="12">
        <f>FR168*FQ168/100</f>
        <v>0.151896430555556</v>
      </c>
      <c r="GE168" s="1" t="s">
        <v>214</v>
      </c>
      <c r="GF168" s="1" t="s">
        <v>213</v>
      </c>
      <c r="GG168" s="1">
        <v>11</v>
      </c>
      <c r="GH168" s="12">
        <f>AW168+ET168-ES168+FD168+FG168</f>
        <v>12.1517144444444</v>
      </c>
      <c r="GI168" s="1">
        <f>GH168*(GG168/100)</f>
        <v>1.33668858888889</v>
      </c>
      <c r="GJ168" s="1" t="s">
        <v>215</v>
      </c>
      <c r="GM168" s="1">
        <v>0.0888888888888889</v>
      </c>
      <c r="GO168" s="1">
        <v>0.300757575757576</v>
      </c>
      <c r="GP168" s="1">
        <v>0.0315656565656566</v>
      </c>
      <c r="GQ168" s="1" t="s">
        <v>280</v>
      </c>
      <c r="HB168" s="1">
        <v>1</v>
      </c>
      <c r="HC168" s="1">
        <v>60</v>
      </c>
      <c r="HD168" s="1">
        <v>90</v>
      </c>
      <c r="HE168" s="1">
        <f>(3600/HC168)*HD168*HB168/100</f>
        <v>54</v>
      </c>
      <c r="HF168" s="10">
        <f>AW168+AZ168+ET168+FD168+FG168+FK168+FS168-FY168+GD168+FT168+GI168+GM168+GN168+GO168+GP168+GR168+GS168-GU168</f>
        <v>20.751511585101</v>
      </c>
      <c r="HG168" s="13">
        <v>43832</v>
      </c>
    </row>
    <row r="169" spans="1:215">
      <c r="A169" t="str">
        <f t="shared" si="21"/>
        <v>HPK6150830_120089</v>
      </c>
      <c r="B169" s="1">
        <v>168</v>
      </c>
      <c r="C169" s="1" t="s">
        <v>200</v>
      </c>
      <c r="E169" s="1" t="s">
        <v>201</v>
      </c>
      <c r="F169" s="1" t="s">
        <v>222</v>
      </c>
      <c r="H169" s="1" t="s">
        <v>257</v>
      </c>
      <c r="I169" s="1" t="s">
        <v>257</v>
      </c>
      <c r="N169" s="1">
        <v>1</v>
      </c>
      <c r="R169"/>
      <c r="AF169" s="8"/>
      <c r="AG169" s="1" t="s">
        <v>470</v>
      </c>
      <c r="AH169" s="1">
        <v>20089</v>
      </c>
      <c r="AV169" s="10"/>
      <c r="AX169" s="1" t="s">
        <v>205</v>
      </c>
      <c r="AY169" s="1" t="s">
        <v>225</v>
      </c>
      <c r="AZ169" s="1">
        <v>6.69</v>
      </c>
      <c r="BN169" s="2"/>
      <c r="BS169" s="1"/>
      <c r="ET169" s="12"/>
      <c r="FR169" s="12"/>
      <c r="FS169" s="12"/>
      <c r="GH169" s="12"/>
      <c r="HF169" s="10"/>
      <c r="HG169" s="13">
        <v>43832</v>
      </c>
    </row>
    <row r="170" spans="1:215">
      <c r="A170" t="str">
        <f t="shared" si="21"/>
        <v>MYSRK615083021590</v>
      </c>
      <c r="B170" s="1">
        <v>169</v>
      </c>
      <c r="C170" s="1" t="s">
        <v>200</v>
      </c>
      <c r="D170" s="1">
        <v>0</v>
      </c>
      <c r="E170" s="1" t="s">
        <v>317</v>
      </c>
      <c r="F170" s="1" t="s">
        <v>202</v>
      </c>
      <c r="H170" s="1" t="s">
        <v>255</v>
      </c>
      <c r="I170" s="1" t="s">
        <v>256</v>
      </c>
      <c r="M170" s="1" t="s">
        <v>205</v>
      </c>
      <c r="N170" s="1">
        <v>1</v>
      </c>
      <c r="O170" s="1" t="s">
        <v>237</v>
      </c>
      <c r="Q170" s="1" t="s">
        <v>238</v>
      </c>
      <c r="R170" t="s">
        <v>208</v>
      </c>
      <c r="S170" s="1" t="s">
        <v>239</v>
      </c>
      <c r="T170" s="1" t="s">
        <v>210</v>
      </c>
      <c r="V170" s="1" t="b">
        <v>0</v>
      </c>
      <c r="AA170" s="1">
        <v>0.0835</v>
      </c>
      <c r="AC170" s="1">
        <v>0.078</v>
      </c>
      <c r="AD170" s="1">
        <v>100</v>
      </c>
      <c r="AF170" s="8">
        <v>0.0055</v>
      </c>
      <c r="AG170" s="1" t="s">
        <v>464</v>
      </c>
      <c r="AH170" s="1">
        <v>21590</v>
      </c>
      <c r="AI170" s="1">
        <v>100</v>
      </c>
      <c r="AJ170" s="1">
        <v>93.62</v>
      </c>
      <c r="AL170" s="1">
        <f>AK170+AJ170</f>
        <v>93.62</v>
      </c>
      <c r="AO170" s="1">
        <f>AL170+AM170</f>
        <v>93.62</v>
      </c>
      <c r="AP170" s="1">
        <v>20</v>
      </c>
      <c r="AV170" s="10">
        <f>((AO170*((100-GX170)/100)+GY170))*(AA170+AS170+AU170+AB170)-(AP170*(AA170+AS170-AC170+AB170)*AD170/100)</f>
        <v>7.70727</v>
      </c>
      <c r="AW170" s="1">
        <f>(AV170)*N170</f>
        <v>7.70727</v>
      </c>
      <c r="AZ170" s="1">
        <f>BA170+BE170</f>
        <v>6.69</v>
      </c>
      <c r="BA170" s="1">
        <f>AZ171*N171</f>
        <v>6.69</v>
      </c>
      <c r="BK170" s="1">
        <v>1</v>
      </c>
      <c r="BL170" s="1">
        <v>240</v>
      </c>
      <c r="BM170" s="1" t="s">
        <v>212</v>
      </c>
      <c r="BN170" s="2">
        <f>BL170/HE170</f>
        <v>4.44444444444444</v>
      </c>
      <c r="BO170" s="2">
        <v>180</v>
      </c>
      <c r="BP170" s="1">
        <f>BN170+BI170</f>
        <v>4.44444444444444</v>
      </c>
      <c r="BQ170" s="1">
        <f>BP170*N170</f>
        <v>4.44444444444444</v>
      </c>
      <c r="BS170" s="1"/>
      <c r="EQ170" s="1">
        <f t="shared" si="22"/>
        <v>0</v>
      </c>
      <c r="ER170" s="1">
        <f>EQ170*N170</f>
        <v>0</v>
      </c>
      <c r="ES170" s="1">
        <f>IF(ISERROR(SEARCH("FALSE",BV170)),BU170,0)+IF(ISERROR(SEARCH("FALSE",CA170)),BZ170,0)+IF(ISERROR(SEARCH("FALSE",CF170)),CE170,0)+IF(ISERROR(SEARCH("FALSE",CK170)),CJ170,0)+IF(ISERROR(SEARCH("FALSE",CP170)),CO170,0)+IF(ISERROR(SEARCH("FALSE",CU170)),CT170,0)+IF(ISERROR(SEARCH("FALSE",CZ170)),CY170,0)+IF(ISERROR(SEARCH("FALSE",DE170)),DD170,0)+IF(ISERROR(SEARCH("FALSE",DJ170)),DI170,0)+IF(ISERROR(SEARCH("FALSE",DO170)),DN170,0)+IF(ISERROR(SEARCH("FALSE",DT170)),DS170,0)+IF(ISERROR(SEARCH("FALSE",DY170)),DX170,0)+IF(ISERROR(SEARCH("FALSE",ED170)),EC170,0)+IF(ISERROR(SEARCH("FALSE",EI170)),EH170,0)+IF(ISERROR(SEARCH("FALSE",EN170)),EM170,0)*N170</f>
        <v>0</v>
      </c>
      <c r="ET170" s="12">
        <f>ES170+ER170+BP170</f>
        <v>4.44444444444444</v>
      </c>
      <c r="FP170" s="1" t="s">
        <v>213</v>
      </c>
      <c r="FQ170" s="1">
        <v>1.25</v>
      </c>
      <c r="FR170" s="12">
        <f t="shared" si="23"/>
        <v>12.1517144444444</v>
      </c>
      <c r="FS170" s="12">
        <f>FR170*FQ170/100</f>
        <v>0.151896430555556</v>
      </c>
      <c r="GE170" s="1" t="s">
        <v>214</v>
      </c>
      <c r="GF170" s="1" t="s">
        <v>213</v>
      </c>
      <c r="GG170" s="1">
        <v>11</v>
      </c>
      <c r="GH170" s="12">
        <f>AW170+ET170-ES170+FD170+FG170</f>
        <v>12.1517144444444</v>
      </c>
      <c r="GI170" s="1">
        <f>GH170*(GG170/100)</f>
        <v>1.33668858888889</v>
      </c>
      <c r="GJ170" s="1" t="s">
        <v>215</v>
      </c>
      <c r="GM170" s="1">
        <v>0.0888888888888889</v>
      </c>
      <c r="GO170" s="1">
        <v>0.03</v>
      </c>
      <c r="GP170" s="1">
        <v>0.0173611111111111</v>
      </c>
      <c r="HB170" s="1">
        <v>1</v>
      </c>
      <c r="HC170" s="1">
        <v>60</v>
      </c>
      <c r="HD170" s="1">
        <v>90</v>
      </c>
      <c r="HE170" s="1">
        <f>(3600/HC170)*HD170*HB170/100</f>
        <v>54</v>
      </c>
      <c r="HF170" s="10">
        <f>AW170+AZ170+ET170+FD170+FG170+FK170+FS170-FY170+GD170+FT170+GI170+GM170+GN170+GO170+GP170+GR170+GS170-GU170</f>
        <v>20.4665494638889</v>
      </c>
      <c r="HG170" s="13">
        <v>43832</v>
      </c>
    </row>
    <row r="171" spans="1:215">
      <c r="A171" t="str">
        <f t="shared" si="21"/>
        <v>MYSRK6150830_121590</v>
      </c>
      <c r="B171" s="1">
        <v>170</v>
      </c>
      <c r="C171" s="1" t="s">
        <v>200</v>
      </c>
      <c r="E171" s="1" t="s">
        <v>317</v>
      </c>
      <c r="F171" s="1" t="s">
        <v>222</v>
      </c>
      <c r="H171" s="1" t="s">
        <v>257</v>
      </c>
      <c r="I171" s="1" t="s">
        <v>257</v>
      </c>
      <c r="N171" s="1">
        <v>1</v>
      </c>
      <c r="R171"/>
      <c r="AF171" s="8"/>
      <c r="AG171" s="1" t="s">
        <v>464</v>
      </c>
      <c r="AH171" s="1">
        <v>21590</v>
      </c>
      <c r="AV171" s="10"/>
      <c r="AX171" s="1" t="s">
        <v>205</v>
      </c>
      <c r="AY171" s="1" t="s">
        <v>225</v>
      </c>
      <c r="AZ171" s="1">
        <v>6.69</v>
      </c>
      <c r="BN171" s="2"/>
      <c r="BS171" s="1"/>
      <c r="ET171" s="12"/>
      <c r="FR171" s="12"/>
      <c r="FS171" s="12"/>
      <c r="GH171" s="12"/>
      <c r="HF171" s="10"/>
      <c r="HG171" s="13">
        <v>43832</v>
      </c>
    </row>
    <row r="172" spans="1:215">
      <c r="A172" t="str">
        <f t="shared" si="21"/>
        <v>HOSK622395021697</v>
      </c>
      <c r="B172" s="1">
        <v>171</v>
      </c>
      <c r="C172" s="1" t="s">
        <v>200</v>
      </c>
      <c r="D172" s="1">
        <v>0</v>
      </c>
      <c r="E172" s="1" t="s">
        <v>247</v>
      </c>
      <c r="F172" s="1" t="s">
        <v>202</v>
      </c>
      <c r="H172" s="1" t="s">
        <v>471</v>
      </c>
      <c r="I172" s="1" t="s">
        <v>472</v>
      </c>
      <c r="M172" s="1" t="s">
        <v>205</v>
      </c>
      <c r="N172" s="1">
        <v>1</v>
      </c>
      <c r="O172" s="1" t="s">
        <v>243</v>
      </c>
      <c r="Q172" s="1" t="s">
        <v>219</v>
      </c>
      <c r="R172" t="s">
        <v>208</v>
      </c>
      <c r="S172" s="1" t="s">
        <v>244</v>
      </c>
      <c r="T172" s="1" t="s">
        <v>210</v>
      </c>
      <c r="V172" s="1" t="b">
        <v>0</v>
      </c>
      <c r="AA172" s="1">
        <v>0.218</v>
      </c>
      <c r="AC172" s="1">
        <v>0.217</v>
      </c>
      <c r="AD172" s="1">
        <v>100</v>
      </c>
      <c r="AF172" s="8">
        <v>0.001</v>
      </c>
      <c r="AG172" s="1" t="s">
        <v>469</v>
      </c>
      <c r="AH172" s="1">
        <v>21697</v>
      </c>
      <c r="AI172" s="1">
        <v>100</v>
      </c>
      <c r="AJ172" s="1">
        <v>123.41</v>
      </c>
      <c r="AL172" s="1">
        <f>AK172+AJ172</f>
        <v>123.41</v>
      </c>
      <c r="AO172" s="1">
        <f>AL172+AM172</f>
        <v>123.41</v>
      </c>
      <c r="AP172" s="1">
        <v>20</v>
      </c>
      <c r="AV172" s="10">
        <f>((AO172*((100-GX172)/100)+GY172))*(AA172+AS172+AU172+AB172)-(AP172*(AA172+AS172-AC172+AB172)*AD172/100)</f>
        <v>26.88338</v>
      </c>
      <c r="AW172" s="1">
        <f>(AV172)*N172</f>
        <v>26.88338</v>
      </c>
      <c r="AZ172" s="1">
        <f>BA172+BE172</f>
        <v>2.73375</v>
      </c>
      <c r="BA172" s="1">
        <f>AZ173*N173</f>
        <v>2.7</v>
      </c>
      <c r="BB172" s="1" t="s">
        <v>221</v>
      </c>
      <c r="BC172" s="1">
        <f>BA172</f>
        <v>2.7</v>
      </c>
      <c r="BD172" s="1">
        <v>1.25</v>
      </c>
      <c r="BE172" s="1">
        <f>BA172*(BD172/100)</f>
        <v>0.03375</v>
      </c>
      <c r="BK172" s="1">
        <v>1</v>
      </c>
      <c r="BL172" s="1">
        <v>466.666666666667</v>
      </c>
      <c r="BM172" s="1" t="s">
        <v>212</v>
      </c>
      <c r="BN172" s="2">
        <f>BL172/HE172</f>
        <v>9.36213991769547</v>
      </c>
      <c r="BO172" s="2">
        <v>350</v>
      </c>
      <c r="BP172" s="1">
        <f>BN172+BI172</f>
        <v>9.36213991769547</v>
      </c>
      <c r="BQ172" s="1">
        <f>BP172*N172</f>
        <v>9.36213991769547</v>
      </c>
      <c r="BS172" s="1"/>
      <c r="EQ172" s="1">
        <f t="shared" si="22"/>
        <v>0</v>
      </c>
      <c r="ER172" s="1">
        <f>EQ172*N172</f>
        <v>0</v>
      </c>
      <c r="ES172" s="1">
        <f>IF(ISERROR(SEARCH("FALSE",BV172)),BU172,0)+IF(ISERROR(SEARCH("FALSE",CA172)),BZ172,0)+IF(ISERROR(SEARCH("FALSE",CF172)),CE172,0)+IF(ISERROR(SEARCH("FALSE",CK172)),CJ172,0)+IF(ISERROR(SEARCH("FALSE",CP172)),CO172,0)+IF(ISERROR(SEARCH("FALSE",CU172)),CT172,0)+IF(ISERROR(SEARCH("FALSE",CZ172)),CY172,0)+IF(ISERROR(SEARCH("FALSE",DE172)),DD172,0)+IF(ISERROR(SEARCH("FALSE",DJ172)),DI172,0)+IF(ISERROR(SEARCH("FALSE",DO172)),DN172,0)+IF(ISERROR(SEARCH("FALSE",DT172)),DS172,0)+IF(ISERROR(SEARCH("FALSE",DY172)),DX172,0)+IF(ISERROR(SEARCH("FALSE",ED172)),EC172,0)+IF(ISERROR(SEARCH("FALSE",EI172)),EH172,0)+IF(ISERROR(SEARCH("FALSE",EN172)),EM172,0)*N172</f>
        <v>0</v>
      </c>
      <c r="ET172" s="12">
        <f>ES172+ER172+BP172</f>
        <v>9.36213991769547</v>
      </c>
      <c r="FP172" s="1" t="s">
        <v>213</v>
      </c>
      <c r="FQ172" s="1">
        <v>1.25</v>
      </c>
      <c r="FR172" s="12">
        <f t="shared" si="23"/>
        <v>36.2455199176955</v>
      </c>
      <c r="FS172" s="12">
        <f>FR172*FQ172/100</f>
        <v>0.453068998971193</v>
      </c>
      <c r="GE172" s="1" t="s">
        <v>214</v>
      </c>
      <c r="GF172" s="1" t="s">
        <v>213</v>
      </c>
      <c r="GG172" s="1">
        <v>11</v>
      </c>
      <c r="GH172" s="12">
        <f>AW172+ET172-ES172+FD172+FG172</f>
        <v>36.2455199176955</v>
      </c>
      <c r="GI172" s="1">
        <f>GH172*(GG172/100)</f>
        <v>3.9870071909465</v>
      </c>
      <c r="GJ172" s="1" t="s">
        <v>215</v>
      </c>
      <c r="GM172" s="1">
        <v>0.18716577540107</v>
      </c>
      <c r="GO172" s="1">
        <v>0.183333333333333</v>
      </c>
      <c r="GP172" s="1">
        <v>0.175438596491228</v>
      </c>
      <c r="HB172" s="1">
        <v>1</v>
      </c>
      <c r="HC172" s="1">
        <v>65</v>
      </c>
      <c r="HD172" s="1">
        <v>90</v>
      </c>
      <c r="HE172" s="1">
        <f>(3600/HC172)*HD172*HB172/100</f>
        <v>49.8461538461538</v>
      </c>
      <c r="HF172" s="10">
        <f>AW172+AZ172+ET172+FD172+FG172+FK172+FS172-FY172+GD172+FT172+GI172+GM172+GN172+GO172+GP172+GR172+GS172-GU172</f>
        <v>43.9652838128388</v>
      </c>
      <c r="HG172" s="13">
        <v>44379</v>
      </c>
    </row>
    <row r="173" spans="1:215">
      <c r="A173" t="str">
        <f t="shared" si="21"/>
        <v>HOSK6223950_121697</v>
      </c>
      <c r="B173" s="1">
        <v>172</v>
      </c>
      <c r="C173" s="1" t="s">
        <v>200</v>
      </c>
      <c r="E173" s="1" t="s">
        <v>247</v>
      </c>
      <c r="F173" s="1" t="s">
        <v>222</v>
      </c>
      <c r="H173" s="1" t="s">
        <v>473</v>
      </c>
      <c r="I173" s="1" t="s">
        <v>474</v>
      </c>
      <c r="N173" s="1">
        <v>1</v>
      </c>
      <c r="R173"/>
      <c r="AF173" s="8"/>
      <c r="AG173" s="1" t="s">
        <v>469</v>
      </c>
      <c r="AH173" s="1">
        <v>21697</v>
      </c>
      <c r="AV173" s="10"/>
      <c r="AX173" s="1" t="s">
        <v>205</v>
      </c>
      <c r="AY173" s="1" t="s">
        <v>225</v>
      </c>
      <c r="AZ173" s="1">
        <v>2.7</v>
      </c>
      <c r="BN173" s="2"/>
      <c r="BS173" s="1"/>
      <c r="ET173" s="12"/>
      <c r="FR173" s="12"/>
      <c r="FS173" s="12"/>
      <c r="GH173" s="12"/>
      <c r="HF173" s="10"/>
      <c r="HG173" s="13">
        <v>44379</v>
      </c>
    </row>
    <row r="174" spans="1:215">
      <c r="A174" t="str">
        <f t="shared" si="21"/>
        <v>MYSRN922107021590</v>
      </c>
      <c r="B174" s="1">
        <v>173</v>
      </c>
      <c r="C174" s="1" t="s">
        <v>200</v>
      </c>
      <c r="D174" s="1">
        <v>0</v>
      </c>
      <c r="E174" s="1" t="s">
        <v>317</v>
      </c>
      <c r="F174" s="1" t="s">
        <v>202</v>
      </c>
      <c r="H174" s="1" t="s">
        <v>475</v>
      </c>
      <c r="I174" s="1" t="s">
        <v>476</v>
      </c>
      <c r="M174" s="1" t="s">
        <v>205</v>
      </c>
      <c r="N174" s="1">
        <v>1</v>
      </c>
      <c r="O174" s="1" t="s">
        <v>237</v>
      </c>
      <c r="Q174" s="1" t="s">
        <v>238</v>
      </c>
      <c r="R174" t="s">
        <v>208</v>
      </c>
      <c r="S174" s="1" t="s">
        <v>239</v>
      </c>
      <c r="T174" s="1" t="s">
        <v>210</v>
      </c>
      <c r="V174" s="1" t="b">
        <v>0</v>
      </c>
      <c r="AA174" s="1">
        <v>0.1045</v>
      </c>
      <c r="AC174" s="1">
        <v>0.099</v>
      </c>
      <c r="AD174" s="1">
        <v>100</v>
      </c>
      <c r="AF174" s="8">
        <v>0.0055</v>
      </c>
      <c r="AG174" s="1" t="s">
        <v>464</v>
      </c>
      <c r="AH174" s="1">
        <v>21590</v>
      </c>
      <c r="AI174" s="1">
        <v>100</v>
      </c>
      <c r="AJ174" s="1">
        <v>93.62</v>
      </c>
      <c r="AL174" s="1">
        <f t="shared" ref="AL174:AL179" si="24">AK174+AJ174</f>
        <v>93.62</v>
      </c>
      <c r="AO174" s="1">
        <f t="shared" ref="AO174:AO179" si="25">AL174+AM174</f>
        <v>93.62</v>
      </c>
      <c r="AP174" s="1">
        <v>20</v>
      </c>
      <c r="AV174" s="10">
        <f t="shared" ref="AV174:AV179" si="26">((AO174*((100-GX174)/100)+GY174))*(AA174+AS174+AU174+AB174)-(AP174*(AA174+AS174-AC174+AB174)*AD174/100)</f>
        <v>9.67329</v>
      </c>
      <c r="AW174" s="1">
        <f t="shared" ref="AW174:AW179" si="27">(AV174)*N174</f>
        <v>9.67329</v>
      </c>
      <c r="BK174" s="1">
        <v>4</v>
      </c>
      <c r="BL174" s="1">
        <v>333.333333333333</v>
      </c>
      <c r="BM174" s="1" t="s">
        <v>212</v>
      </c>
      <c r="BN174" s="2">
        <f t="shared" ref="BN174:BN179" si="28">BL174/HE174</f>
        <v>2.44341563786008</v>
      </c>
      <c r="BO174" s="2">
        <v>250</v>
      </c>
      <c r="BP174" s="1">
        <f t="shared" ref="BP174:BP179" si="29">BN174+BI174</f>
        <v>2.44341563786008</v>
      </c>
      <c r="BQ174" s="1">
        <f t="shared" ref="BQ174:BQ179" si="30">BP174*N174</f>
        <v>2.44341563786008</v>
      </c>
      <c r="BS174" s="1"/>
      <c r="EQ174" s="1">
        <f t="shared" si="22"/>
        <v>0</v>
      </c>
      <c r="ER174" s="1">
        <f t="shared" ref="ER174:ER179" si="31">EQ174*N174</f>
        <v>0</v>
      </c>
      <c r="ES174" s="1">
        <f t="shared" ref="ES174:ES179" si="32">IF(ISERROR(SEARCH("FALSE",BV174)),BU174,0)+IF(ISERROR(SEARCH("FALSE",CA174)),BZ174,0)+IF(ISERROR(SEARCH("FALSE",CF174)),CE174,0)+IF(ISERROR(SEARCH("FALSE",CK174)),CJ174,0)+IF(ISERROR(SEARCH("FALSE",CP174)),CO174,0)+IF(ISERROR(SEARCH("FALSE",CU174)),CT174,0)+IF(ISERROR(SEARCH("FALSE",CZ174)),CY174,0)+IF(ISERROR(SEARCH("FALSE",DE174)),DD174,0)+IF(ISERROR(SEARCH("FALSE",DJ174)),DI174,0)+IF(ISERROR(SEARCH("FALSE",DO174)),DN174,0)+IF(ISERROR(SEARCH("FALSE",DT174)),DS174,0)+IF(ISERROR(SEARCH("FALSE",DY174)),DX174,0)+IF(ISERROR(SEARCH("FALSE",ED174)),EC174,0)+IF(ISERROR(SEARCH("FALSE",EI174)),EH174,0)+IF(ISERROR(SEARCH("FALSE",EN174)),EM174,0)*N174</f>
        <v>0</v>
      </c>
      <c r="ET174" s="12">
        <f t="shared" ref="ET174:ET179" si="33">ES174+ER174+BP174</f>
        <v>2.44341563786008</v>
      </c>
      <c r="FP174" s="1" t="s">
        <v>213</v>
      </c>
      <c r="FQ174" s="1">
        <v>1.25</v>
      </c>
      <c r="FR174" s="12">
        <f t="shared" si="23"/>
        <v>12.1167056378601</v>
      </c>
      <c r="FS174" s="12">
        <f t="shared" ref="FS174:FS179" si="34">FR174*FQ174/100</f>
        <v>0.151458820473251</v>
      </c>
      <c r="GE174" s="1" t="s">
        <v>214</v>
      </c>
      <c r="GF174" s="1" t="s">
        <v>213</v>
      </c>
      <c r="GG174" s="1">
        <v>11</v>
      </c>
      <c r="GH174" s="12">
        <f t="shared" ref="GH174:GH179" si="35">AW174+ET174-ES174+FD174+FG174</f>
        <v>12.1167056378601</v>
      </c>
      <c r="GI174" s="1">
        <f t="shared" ref="GI174:GI179" si="36">GH174*(GG174/100)</f>
        <v>1.33283762016461</v>
      </c>
      <c r="GJ174" s="1" t="s">
        <v>215</v>
      </c>
      <c r="GM174" s="1">
        <v>0.05</v>
      </c>
      <c r="GO174" s="1">
        <v>0.03</v>
      </c>
      <c r="GP174" s="1">
        <v>0.19</v>
      </c>
      <c r="HB174" s="1">
        <v>4</v>
      </c>
      <c r="HC174" s="1">
        <v>95</v>
      </c>
      <c r="HD174" s="1">
        <v>90</v>
      </c>
      <c r="HE174" s="1">
        <f t="shared" ref="HE174:HE179" si="37">(3600/HC174)*HD174*HB174/100</f>
        <v>136.421052631579</v>
      </c>
      <c r="HF174" s="10">
        <f t="shared" ref="HF174:HF179" si="38">AW174+AZ174+ET174+FD174+FG174+FK174+FS174-FY174+GD174+FT174+GI174+GM174+GN174+GO174+GP174+GR174+GS174-GU174</f>
        <v>13.8710020784979</v>
      </c>
      <c r="HG174" s="13">
        <v>43832</v>
      </c>
    </row>
    <row r="175" spans="1:215">
      <c r="A175" t="str">
        <f t="shared" si="21"/>
        <v>HOSKE12056021697</v>
      </c>
      <c r="B175" s="1">
        <v>174</v>
      </c>
      <c r="C175" s="1" t="s">
        <v>200</v>
      </c>
      <c r="D175" s="1">
        <v>0</v>
      </c>
      <c r="E175" s="1" t="s">
        <v>247</v>
      </c>
      <c r="F175" s="1" t="s">
        <v>202</v>
      </c>
      <c r="H175" s="1" t="s">
        <v>477</v>
      </c>
      <c r="I175" s="1" t="s">
        <v>478</v>
      </c>
      <c r="M175" s="1" t="s">
        <v>205</v>
      </c>
      <c r="N175" s="1">
        <v>1</v>
      </c>
      <c r="O175" s="1" t="s">
        <v>228</v>
      </c>
      <c r="Q175" s="1" t="s">
        <v>207</v>
      </c>
      <c r="R175" t="s">
        <v>208</v>
      </c>
      <c r="S175" s="1" t="s">
        <v>229</v>
      </c>
      <c r="T175" s="1" t="s">
        <v>210</v>
      </c>
      <c r="V175" s="1" t="b">
        <v>0</v>
      </c>
      <c r="AA175" s="1">
        <v>0.089</v>
      </c>
      <c r="AC175" s="1">
        <v>0.086</v>
      </c>
      <c r="AD175" s="1">
        <v>100</v>
      </c>
      <c r="AF175" s="8">
        <v>0.003</v>
      </c>
      <c r="AG175" s="1" t="s">
        <v>469</v>
      </c>
      <c r="AH175" s="1">
        <v>21697</v>
      </c>
      <c r="AI175" s="1">
        <v>100</v>
      </c>
      <c r="AJ175" s="1">
        <v>200.97</v>
      </c>
      <c r="AL175" s="1">
        <f t="shared" si="24"/>
        <v>200.97</v>
      </c>
      <c r="AO175" s="1">
        <f t="shared" si="25"/>
        <v>200.97</v>
      </c>
      <c r="AP175" s="1">
        <v>20</v>
      </c>
      <c r="AV175" s="10">
        <f t="shared" si="26"/>
        <v>17.82633</v>
      </c>
      <c r="AW175" s="1">
        <f t="shared" si="27"/>
        <v>17.82633</v>
      </c>
      <c r="BK175" s="1">
        <v>2</v>
      </c>
      <c r="BL175" s="1">
        <v>213.333333333333</v>
      </c>
      <c r="BM175" s="1" t="s">
        <v>212</v>
      </c>
      <c r="BN175" s="2">
        <f t="shared" si="28"/>
        <v>2.30452674897119</v>
      </c>
      <c r="BO175" s="2">
        <v>160</v>
      </c>
      <c r="BP175" s="1">
        <f t="shared" si="29"/>
        <v>2.30452674897119</v>
      </c>
      <c r="BQ175" s="1">
        <f t="shared" si="30"/>
        <v>2.30452674897119</v>
      </c>
      <c r="BS175" s="1"/>
      <c r="EQ175" s="1">
        <f t="shared" si="22"/>
        <v>0</v>
      </c>
      <c r="ER175" s="1">
        <f t="shared" si="31"/>
        <v>0</v>
      </c>
      <c r="ES175" s="1">
        <f t="shared" si="32"/>
        <v>0</v>
      </c>
      <c r="ET175" s="12">
        <f t="shared" si="33"/>
        <v>2.30452674897119</v>
      </c>
      <c r="FP175" s="1" t="s">
        <v>213</v>
      </c>
      <c r="FQ175" s="1">
        <v>1.25</v>
      </c>
      <c r="FR175" s="12">
        <f t="shared" si="23"/>
        <v>20.1308567489712</v>
      </c>
      <c r="FS175" s="12">
        <f t="shared" si="34"/>
        <v>0.25163570936214</v>
      </c>
      <c r="GE175" s="1" t="s">
        <v>214</v>
      </c>
      <c r="GF175" s="1" t="s">
        <v>213</v>
      </c>
      <c r="GG175" s="1">
        <v>11</v>
      </c>
      <c r="GH175" s="12">
        <f t="shared" si="35"/>
        <v>20.1308567489712</v>
      </c>
      <c r="GI175" s="1">
        <f t="shared" si="36"/>
        <v>2.21439424238683</v>
      </c>
      <c r="GJ175" s="1" t="s">
        <v>215</v>
      </c>
      <c r="GM175" s="1">
        <v>0.0461095100864553</v>
      </c>
      <c r="GO175" s="1">
        <v>0.270833333333333</v>
      </c>
      <c r="GP175" s="1">
        <v>0.03</v>
      </c>
      <c r="HB175" s="1">
        <v>2</v>
      </c>
      <c r="HC175" s="1">
        <v>70</v>
      </c>
      <c r="HD175" s="1">
        <v>90</v>
      </c>
      <c r="HE175" s="1">
        <f t="shared" si="37"/>
        <v>92.5714285714286</v>
      </c>
      <c r="HF175" s="10">
        <f t="shared" si="38"/>
        <v>22.94382954414</v>
      </c>
      <c r="HG175" s="13">
        <v>43923</v>
      </c>
    </row>
    <row r="176" spans="1:215">
      <c r="A176" t="str">
        <f t="shared" si="21"/>
        <v>HOSKE12056021205</v>
      </c>
      <c r="B176" s="1">
        <v>175</v>
      </c>
      <c r="C176" s="1" t="s">
        <v>200</v>
      </c>
      <c r="D176" s="1">
        <v>0</v>
      </c>
      <c r="E176" s="1" t="s">
        <v>247</v>
      </c>
      <c r="F176" s="1" t="s">
        <v>202</v>
      </c>
      <c r="H176" s="1" t="s">
        <v>477</v>
      </c>
      <c r="I176" s="1" t="s">
        <v>478</v>
      </c>
      <c r="M176" s="1" t="s">
        <v>205</v>
      </c>
      <c r="N176" s="1">
        <v>1</v>
      </c>
      <c r="O176" s="1" t="s">
        <v>228</v>
      </c>
      <c r="Q176" s="1" t="s">
        <v>207</v>
      </c>
      <c r="R176" t="s">
        <v>208</v>
      </c>
      <c r="S176" s="1" t="s">
        <v>229</v>
      </c>
      <c r="T176" s="1" t="s">
        <v>210</v>
      </c>
      <c r="V176" s="1" t="b">
        <v>0</v>
      </c>
      <c r="AA176" s="1">
        <v>0.093</v>
      </c>
      <c r="AC176" s="1">
        <v>0.089</v>
      </c>
      <c r="AD176" s="1">
        <v>90</v>
      </c>
      <c r="AF176" s="8">
        <v>0.0036</v>
      </c>
      <c r="AG176" s="1" t="s">
        <v>479</v>
      </c>
      <c r="AH176" s="1">
        <v>21205</v>
      </c>
      <c r="AI176" s="1">
        <v>100</v>
      </c>
      <c r="AJ176" s="1">
        <v>242</v>
      </c>
      <c r="AL176" s="1">
        <f t="shared" si="24"/>
        <v>242</v>
      </c>
      <c r="AO176" s="1">
        <f t="shared" si="25"/>
        <v>242</v>
      </c>
      <c r="AP176" s="1">
        <v>20</v>
      </c>
      <c r="AV176" s="10">
        <f t="shared" si="26"/>
        <v>22.434</v>
      </c>
      <c r="AW176" s="1">
        <f t="shared" si="27"/>
        <v>22.434</v>
      </c>
      <c r="BK176" s="1">
        <v>2</v>
      </c>
      <c r="BL176" s="1">
        <v>200</v>
      </c>
      <c r="BM176" s="1" t="s">
        <v>212</v>
      </c>
      <c r="BN176" s="2">
        <f t="shared" si="28"/>
        <v>2.00617283950617</v>
      </c>
      <c r="BO176" s="2">
        <v>150</v>
      </c>
      <c r="BP176" s="1">
        <f t="shared" si="29"/>
        <v>2.00617283950617</v>
      </c>
      <c r="BQ176" s="1">
        <f t="shared" si="30"/>
        <v>2.00617283950617</v>
      </c>
      <c r="BS176" s="1"/>
      <c r="EQ176" s="1">
        <f t="shared" si="22"/>
        <v>0</v>
      </c>
      <c r="ER176" s="1">
        <f t="shared" si="31"/>
        <v>0</v>
      </c>
      <c r="ES176" s="1">
        <f t="shared" si="32"/>
        <v>0</v>
      </c>
      <c r="ET176" s="12">
        <f t="shared" si="33"/>
        <v>2.00617283950617</v>
      </c>
      <c r="FP176" s="1" t="s">
        <v>213</v>
      </c>
      <c r="FQ176" s="1">
        <v>1.25</v>
      </c>
      <c r="FR176" s="12">
        <f t="shared" si="23"/>
        <v>24.4401728395062</v>
      </c>
      <c r="FS176" s="12">
        <f t="shared" si="34"/>
        <v>0.305502160493827</v>
      </c>
      <c r="GE176" s="1" t="s">
        <v>214</v>
      </c>
      <c r="GF176" s="1" t="s">
        <v>213</v>
      </c>
      <c r="GG176" s="1">
        <v>11</v>
      </c>
      <c r="GH176" s="12">
        <f t="shared" si="35"/>
        <v>24.4401728395062</v>
      </c>
      <c r="GI176" s="1">
        <f t="shared" si="36"/>
        <v>2.68841901234568</v>
      </c>
      <c r="GJ176" s="1" t="s">
        <v>215</v>
      </c>
      <c r="GM176" s="1">
        <v>0.0401069518716578</v>
      </c>
      <c r="GO176" s="1">
        <v>0.0270833333333333</v>
      </c>
      <c r="GP176" s="1">
        <v>0.0769230769230769</v>
      </c>
      <c r="GQ176" s="1" t="s">
        <v>280</v>
      </c>
      <c r="GR176" s="1">
        <v>0.11</v>
      </c>
      <c r="HB176" s="1">
        <v>2</v>
      </c>
      <c r="HC176" s="1">
        <v>65</v>
      </c>
      <c r="HD176" s="1">
        <v>90</v>
      </c>
      <c r="HE176" s="1">
        <f t="shared" si="37"/>
        <v>99.6923076923077</v>
      </c>
      <c r="HF176" s="10">
        <f t="shared" si="38"/>
        <v>27.6882073744737</v>
      </c>
      <c r="HG176" s="13">
        <v>44744</v>
      </c>
    </row>
    <row r="177" spans="1:215">
      <c r="A177" t="str">
        <f t="shared" si="21"/>
        <v>HOSKE12057021697</v>
      </c>
      <c r="B177" s="1">
        <v>176</v>
      </c>
      <c r="C177" s="1" t="s">
        <v>200</v>
      </c>
      <c r="D177" s="1">
        <v>0</v>
      </c>
      <c r="E177" s="1" t="s">
        <v>247</v>
      </c>
      <c r="F177" s="1" t="s">
        <v>202</v>
      </c>
      <c r="H177" s="1" t="s">
        <v>480</v>
      </c>
      <c r="I177" s="1" t="s">
        <v>481</v>
      </c>
      <c r="M177" s="1" t="s">
        <v>205</v>
      </c>
      <c r="N177" s="1">
        <v>1</v>
      </c>
      <c r="O177" s="1" t="s">
        <v>228</v>
      </c>
      <c r="Q177" s="1" t="s">
        <v>207</v>
      </c>
      <c r="R177" t="s">
        <v>208</v>
      </c>
      <c r="S177" s="1" t="s">
        <v>229</v>
      </c>
      <c r="T177" s="1" t="s">
        <v>210</v>
      </c>
      <c r="V177" s="1" t="b">
        <v>0</v>
      </c>
      <c r="AA177" s="1">
        <v>0.089</v>
      </c>
      <c r="AC177" s="1">
        <v>0.086</v>
      </c>
      <c r="AD177" s="1">
        <v>100</v>
      </c>
      <c r="AF177" s="8">
        <v>0.003</v>
      </c>
      <c r="AG177" s="1" t="s">
        <v>469</v>
      </c>
      <c r="AH177" s="1">
        <v>21697</v>
      </c>
      <c r="AI177" s="1">
        <v>100</v>
      </c>
      <c r="AJ177" s="1">
        <v>200.97</v>
      </c>
      <c r="AL177" s="1">
        <f t="shared" si="24"/>
        <v>200.97</v>
      </c>
      <c r="AO177" s="1">
        <f t="shared" si="25"/>
        <v>200.97</v>
      </c>
      <c r="AP177" s="1">
        <v>20</v>
      </c>
      <c r="AV177" s="10">
        <f t="shared" si="26"/>
        <v>17.82633</v>
      </c>
      <c r="AW177" s="1">
        <f t="shared" si="27"/>
        <v>17.82633</v>
      </c>
      <c r="BK177" s="1">
        <v>2</v>
      </c>
      <c r="BL177" s="1">
        <v>213.333333333333</v>
      </c>
      <c r="BM177" s="1" t="s">
        <v>212</v>
      </c>
      <c r="BN177" s="2">
        <f t="shared" si="28"/>
        <v>2.30452674897119</v>
      </c>
      <c r="BO177" s="2">
        <v>160</v>
      </c>
      <c r="BP177" s="1">
        <f t="shared" si="29"/>
        <v>2.30452674897119</v>
      </c>
      <c r="BQ177" s="1">
        <f t="shared" si="30"/>
        <v>2.30452674897119</v>
      </c>
      <c r="BS177" s="1"/>
      <c r="EQ177" s="1">
        <f t="shared" si="22"/>
        <v>0</v>
      </c>
      <c r="ER177" s="1">
        <f t="shared" si="31"/>
        <v>0</v>
      </c>
      <c r="ES177" s="1">
        <f t="shared" si="32"/>
        <v>0</v>
      </c>
      <c r="ET177" s="12">
        <f t="shared" si="33"/>
        <v>2.30452674897119</v>
      </c>
      <c r="FP177" s="1" t="s">
        <v>213</v>
      </c>
      <c r="FQ177" s="1">
        <v>1.25</v>
      </c>
      <c r="FR177" s="12">
        <f t="shared" si="23"/>
        <v>20.1308567489712</v>
      </c>
      <c r="FS177" s="12">
        <f t="shared" si="34"/>
        <v>0.25163570936214</v>
      </c>
      <c r="GE177" s="1" t="s">
        <v>214</v>
      </c>
      <c r="GF177" s="1" t="s">
        <v>213</v>
      </c>
      <c r="GG177" s="1">
        <v>11</v>
      </c>
      <c r="GH177" s="12">
        <f t="shared" si="35"/>
        <v>20.1308567489712</v>
      </c>
      <c r="GI177" s="1">
        <f t="shared" si="36"/>
        <v>2.21439424238683</v>
      </c>
      <c r="GJ177" s="1" t="s">
        <v>215</v>
      </c>
      <c r="GM177" s="1">
        <v>0.0461095100864553</v>
      </c>
      <c r="GO177" s="1">
        <v>0.270833333333333</v>
      </c>
      <c r="GP177" s="1">
        <v>0.03</v>
      </c>
      <c r="HB177" s="1">
        <v>2</v>
      </c>
      <c r="HC177" s="1">
        <v>70</v>
      </c>
      <c r="HD177" s="1">
        <v>90</v>
      </c>
      <c r="HE177" s="1">
        <f t="shared" si="37"/>
        <v>92.5714285714286</v>
      </c>
      <c r="HF177" s="10">
        <f t="shared" si="38"/>
        <v>22.94382954414</v>
      </c>
      <c r="HG177" s="13">
        <v>43923</v>
      </c>
    </row>
    <row r="178" spans="1:215">
      <c r="A178" t="str">
        <f t="shared" si="21"/>
        <v>HOSKE12057021205</v>
      </c>
      <c r="B178" s="1">
        <v>177</v>
      </c>
      <c r="C178" s="1" t="s">
        <v>200</v>
      </c>
      <c r="D178" s="1">
        <v>0</v>
      </c>
      <c r="E178" s="1" t="s">
        <v>247</v>
      </c>
      <c r="F178" s="1" t="s">
        <v>202</v>
      </c>
      <c r="H178" s="1" t="s">
        <v>480</v>
      </c>
      <c r="I178" s="1" t="s">
        <v>481</v>
      </c>
      <c r="M178" s="1" t="s">
        <v>205</v>
      </c>
      <c r="N178" s="1">
        <v>1</v>
      </c>
      <c r="O178" s="1" t="s">
        <v>228</v>
      </c>
      <c r="Q178" s="1" t="s">
        <v>207</v>
      </c>
      <c r="R178" t="s">
        <v>208</v>
      </c>
      <c r="S178" s="1" t="s">
        <v>229</v>
      </c>
      <c r="T178" s="1" t="s">
        <v>210</v>
      </c>
      <c r="V178" s="1" t="b">
        <v>0</v>
      </c>
      <c r="AA178" s="1">
        <v>0.093</v>
      </c>
      <c r="AC178" s="1">
        <v>0.089</v>
      </c>
      <c r="AD178" s="1">
        <v>90</v>
      </c>
      <c r="AF178" s="8">
        <v>0.0036</v>
      </c>
      <c r="AG178" s="1" t="s">
        <v>479</v>
      </c>
      <c r="AH178" s="1">
        <v>21205</v>
      </c>
      <c r="AI178" s="1">
        <v>100</v>
      </c>
      <c r="AJ178" s="1">
        <v>242</v>
      </c>
      <c r="AL178" s="1">
        <f t="shared" si="24"/>
        <v>242</v>
      </c>
      <c r="AO178" s="1">
        <f t="shared" si="25"/>
        <v>242</v>
      </c>
      <c r="AP178" s="1">
        <v>20</v>
      </c>
      <c r="AV178" s="10">
        <f t="shared" si="26"/>
        <v>22.434</v>
      </c>
      <c r="AW178" s="1">
        <f t="shared" si="27"/>
        <v>22.434</v>
      </c>
      <c r="BK178" s="1">
        <v>2</v>
      </c>
      <c r="BL178" s="1">
        <v>200</v>
      </c>
      <c r="BM178" s="1" t="s">
        <v>212</v>
      </c>
      <c r="BN178" s="2">
        <f t="shared" si="28"/>
        <v>2.00617283950617</v>
      </c>
      <c r="BO178" s="2">
        <v>150</v>
      </c>
      <c r="BP178" s="1">
        <f t="shared" si="29"/>
        <v>2.00617283950617</v>
      </c>
      <c r="BQ178" s="1">
        <f t="shared" si="30"/>
        <v>2.00617283950617</v>
      </c>
      <c r="BS178" s="1"/>
      <c r="EQ178" s="1">
        <f t="shared" si="22"/>
        <v>0</v>
      </c>
      <c r="ER178" s="1">
        <f t="shared" si="31"/>
        <v>0</v>
      </c>
      <c r="ES178" s="1">
        <f t="shared" si="32"/>
        <v>0</v>
      </c>
      <c r="ET178" s="12">
        <f t="shared" si="33"/>
        <v>2.00617283950617</v>
      </c>
      <c r="FP178" s="1" t="s">
        <v>213</v>
      </c>
      <c r="FQ178" s="1">
        <v>1.25</v>
      </c>
      <c r="FR178" s="12">
        <f t="shared" si="23"/>
        <v>24.4401728395062</v>
      </c>
      <c r="FS178" s="12">
        <f t="shared" si="34"/>
        <v>0.305502160493827</v>
      </c>
      <c r="GE178" s="1" t="s">
        <v>214</v>
      </c>
      <c r="GF178" s="1" t="s">
        <v>213</v>
      </c>
      <c r="GG178" s="1">
        <v>11</v>
      </c>
      <c r="GH178" s="12">
        <f t="shared" si="35"/>
        <v>24.4401728395062</v>
      </c>
      <c r="GI178" s="1">
        <f t="shared" si="36"/>
        <v>2.68841901234568</v>
      </c>
      <c r="GJ178" s="1" t="s">
        <v>215</v>
      </c>
      <c r="GM178" s="1">
        <v>0.0401069518716578</v>
      </c>
      <c r="GO178" s="1">
        <v>0.0270833333333333</v>
      </c>
      <c r="GP178" s="1">
        <v>0.0769230769230769</v>
      </c>
      <c r="GQ178" s="1" t="s">
        <v>280</v>
      </c>
      <c r="GR178" s="1">
        <v>0.11</v>
      </c>
      <c r="HB178" s="1">
        <v>2</v>
      </c>
      <c r="HC178" s="1">
        <v>65</v>
      </c>
      <c r="HD178" s="1">
        <v>90</v>
      </c>
      <c r="HE178" s="1">
        <f t="shared" si="37"/>
        <v>99.6923076923077</v>
      </c>
      <c r="HF178" s="10">
        <f t="shared" si="38"/>
        <v>27.6882073744737</v>
      </c>
      <c r="HG178" s="13">
        <v>44744</v>
      </c>
    </row>
    <row r="179" spans="1:215">
      <c r="A179" t="str">
        <f t="shared" si="21"/>
        <v>HOSKL12055021205</v>
      </c>
      <c r="B179" s="1">
        <v>178</v>
      </c>
      <c r="C179" s="1" t="s">
        <v>200</v>
      </c>
      <c r="D179" s="1">
        <v>0</v>
      </c>
      <c r="E179" s="1" t="s">
        <v>247</v>
      </c>
      <c r="F179" s="1" t="s">
        <v>202</v>
      </c>
      <c r="H179" s="1" t="s">
        <v>482</v>
      </c>
      <c r="I179" s="1" t="s">
        <v>483</v>
      </c>
      <c r="M179" s="1" t="s">
        <v>205</v>
      </c>
      <c r="N179" s="1">
        <v>1</v>
      </c>
      <c r="O179" s="1" t="s">
        <v>265</v>
      </c>
      <c r="Q179" s="1" t="s">
        <v>219</v>
      </c>
      <c r="R179" t="s">
        <v>208</v>
      </c>
      <c r="S179" s="1" t="s">
        <v>266</v>
      </c>
      <c r="T179" s="1" t="s">
        <v>210</v>
      </c>
      <c r="V179" s="1" t="b">
        <v>0</v>
      </c>
      <c r="AA179" s="1">
        <v>0.063</v>
      </c>
      <c r="AC179" s="1">
        <v>0.06</v>
      </c>
      <c r="AD179" s="1">
        <v>100</v>
      </c>
      <c r="AF179" s="8">
        <v>0.003</v>
      </c>
      <c r="AG179" s="1" t="s">
        <v>479</v>
      </c>
      <c r="AH179" s="1">
        <v>21205</v>
      </c>
      <c r="AI179" s="1">
        <v>100</v>
      </c>
      <c r="AJ179" s="1">
        <v>119.66</v>
      </c>
      <c r="AL179" s="1">
        <f t="shared" si="24"/>
        <v>119.66</v>
      </c>
      <c r="AO179" s="1">
        <f t="shared" si="25"/>
        <v>119.66</v>
      </c>
      <c r="AP179" s="1">
        <v>20</v>
      </c>
      <c r="AV179" s="10">
        <f t="shared" si="26"/>
        <v>7.47858</v>
      </c>
      <c r="AW179" s="1">
        <f t="shared" si="27"/>
        <v>7.47858</v>
      </c>
      <c r="AZ179" s="1">
        <f>BA179+BE179</f>
        <v>5.24</v>
      </c>
      <c r="BA179" s="1">
        <f>AZ180*N180</f>
        <v>5.24</v>
      </c>
      <c r="BK179" s="1">
        <v>2</v>
      </c>
      <c r="BL179" s="1">
        <v>150</v>
      </c>
      <c r="BM179" s="1" t="s">
        <v>212</v>
      </c>
      <c r="BN179" s="2">
        <f t="shared" si="28"/>
        <v>2.08333333333333</v>
      </c>
      <c r="BO179" s="2">
        <v>120</v>
      </c>
      <c r="BP179" s="1">
        <f t="shared" si="29"/>
        <v>2.08333333333333</v>
      </c>
      <c r="BQ179" s="1">
        <f t="shared" si="30"/>
        <v>2.08333333333333</v>
      </c>
      <c r="BS179" s="1"/>
      <c r="CV179" s="1">
        <v>1</v>
      </c>
      <c r="CW179" s="1">
        <v>0.05</v>
      </c>
      <c r="CX179" s="1" t="s">
        <v>225</v>
      </c>
      <c r="CY179" s="1">
        <f>CW179*CV179</f>
        <v>0.05</v>
      </c>
      <c r="CZ179" s="1" t="b">
        <v>1</v>
      </c>
      <c r="EO179" s="1">
        <v>0.12</v>
      </c>
      <c r="EQ179" s="1">
        <f t="shared" si="22"/>
        <v>0</v>
      </c>
      <c r="ER179" s="1">
        <f t="shared" si="31"/>
        <v>0</v>
      </c>
      <c r="ES179" s="1">
        <f t="shared" si="32"/>
        <v>0.05</v>
      </c>
      <c r="ET179" s="12">
        <f t="shared" si="33"/>
        <v>2.13333333333333</v>
      </c>
      <c r="FP179" s="1" t="s">
        <v>213</v>
      </c>
      <c r="FQ179" s="1">
        <v>1.25</v>
      </c>
      <c r="FR179" s="12">
        <f t="shared" si="23"/>
        <v>9.56191333333333</v>
      </c>
      <c r="FS179" s="12">
        <f t="shared" si="34"/>
        <v>0.119523916666667</v>
      </c>
      <c r="GE179" s="1" t="s">
        <v>465</v>
      </c>
      <c r="GF179" s="1" t="s">
        <v>213</v>
      </c>
      <c r="GG179" s="1">
        <v>11.5</v>
      </c>
      <c r="GH179" s="12">
        <f t="shared" si="35"/>
        <v>9.56191333333333</v>
      </c>
      <c r="GI179" s="1">
        <f t="shared" si="36"/>
        <v>1.09962003333333</v>
      </c>
      <c r="GJ179" s="1" t="s">
        <v>215</v>
      </c>
      <c r="GM179" s="1">
        <v>0.0416666666666667</v>
      </c>
      <c r="GO179" s="1">
        <v>0.0473958333333333</v>
      </c>
      <c r="GP179" s="1">
        <v>0.0694444444444444</v>
      </c>
      <c r="HB179" s="1">
        <v>2</v>
      </c>
      <c r="HC179" s="1">
        <v>90</v>
      </c>
      <c r="HD179" s="1">
        <v>90</v>
      </c>
      <c r="HE179" s="1">
        <f t="shared" si="37"/>
        <v>72</v>
      </c>
      <c r="HF179" s="10">
        <f t="shared" si="38"/>
        <v>16.2295642277778</v>
      </c>
      <c r="HG179" s="13">
        <v>44288</v>
      </c>
    </row>
    <row r="180" spans="1:215">
      <c r="A180" t="str">
        <f t="shared" si="21"/>
        <v>HOSN9123290-121205</v>
      </c>
      <c r="B180" s="1">
        <v>179</v>
      </c>
      <c r="C180" s="1" t="s">
        <v>200</v>
      </c>
      <c r="E180" s="1" t="s">
        <v>247</v>
      </c>
      <c r="F180" s="1" t="s">
        <v>222</v>
      </c>
      <c r="H180" s="1" t="s">
        <v>484</v>
      </c>
      <c r="I180" s="1" t="s">
        <v>485</v>
      </c>
      <c r="N180" s="1">
        <v>2</v>
      </c>
      <c r="R180"/>
      <c r="AF180" s="8"/>
      <c r="AG180" s="1" t="s">
        <v>479</v>
      </c>
      <c r="AH180" s="1">
        <v>21205</v>
      </c>
      <c r="AV180" s="10"/>
      <c r="AX180" s="1" t="s">
        <v>205</v>
      </c>
      <c r="AY180" s="1" t="s">
        <v>225</v>
      </c>
      <c r="AZ180" s="1">
        <v>2.62</v>
      </c>
      <c r="BN180" s="2"/>
      <c r="BS180" s="1"/>
      <c r="ET180" s="12"/>
      <c r="FR180" s="12"/>
      <c r="FS180" s="12"/>
      <c r="GH180" s="12"/>
      <c r="HF180" s="10"/>
      <c r="HG180" s="13">
        <v>44288</v>
      </c>
    </row>
    <row r="181" spans="1:215">
      <c r="A181" t="str">
        <f t="shared" si="21"/>
        <v>HOSN922107021697</v>
      </c>
      <c r="B181" s="1">
        <v>180</v>
      </c>
      <c r="C181" s="1" t="s">
        <v>200</v>
      </c>
      <c r="D181" s="1">
        <v>0</v>
      </c>
      <c r="E181" s="1" t="s">
        <v>247</v>
      </c>
      <c r="F181" s="1" t="s">
        <v>202</v>
      </c>
      <c r="H181" s="1" t="s">
        <v>475</v>
      </c>
      <c r="I181" s="1" t="s">
        <v>476</v>
      </c>
      <c r="M181" s="1" t="s">
        <v>205</v>
      </c>
      <c r="N181" s="1">
        <v>1</v>
      </c>
      <c r="O181" s="1" t="s">
        <v>237</v>
      </c>
      <c r="Q181" s="1" t="s">
        <v>238</v>
      </c>
      <c r="R181" t="s">
        <v>208</v>
      </c>
      <c r="S181" s="1" t="s">
        <v>239</v>
      </c>
      <c r="T181" s="1" t="s">
        <v>210</v>
      </c>
      <c r="V181" s="1" t="b">
        <v>0</v>
      </c>
      <c r="AA181" s="1">
        <v>0.1045</v>
      </c>
      <c r="AC181" s="1">
        <v>0.099</v>
      </c>
      <c r="AD181" s="1">
        <v>100</v>
      </c>
      <c r="AF181" s="8">
        <v>0.0055</v>
      </c>
      <c r="AG181" s="1" t="s">
        <v>469</v>
      </c>
      <c r="AH181" s="1">
        <v>21697</v>
      </c>
      <c r="AI181" s="1">
        <v>100</v>
      </c>
      <c r="AJ181" s="1">
        <v>93.62</v>
      </c>
      <c r="AL181" s="1">
        <f>AK181+AJ181</f>
        <v>93.62</v>
      </c>
      <c r="AO181" s="1">
        <f>AL181+AM181</f>
        <v>93.62</v>
      </c>
      <c r="AP181" s="1">
        <v>20</v>
      </c>
      <c r="AV181" s="10">
        <f>((AO181*((100-GX181)/100)+GY181))*(AA181+AS181+AU181+AB181)-(AP181*(AA181+AS181-AC181+AB181)*AD181/100)</f>
        <v>9.67329</v>
      </c>
      <c r="AW181" s="1">
        <f>(AV181)*N181</f>
        <v>9.67329</v>
      </c>
      <c r="BK181" s="1">
        <v>4</v>
      </c>
      <c r="BL181" s="1">
        <v>333.333333333333</v>
      </c>
      <c r="BM181" s="1" t="s">
        <v>212</v>
      </c>
      <c r="BN181" s="2">
        <f>BL181/HE181</f>
        <v>2.44341563786008</v>
      </c>
      <c r="BO181" s="2">
        <v>250</v>
      </c>
      <c r="BP181" s="1">
        <f>BN181+BI181</f>
        <v>2.44341563786008</v>
      </c>
      <c r="BQ181" s="1">
        <f>BP181*N181</f>
        <v>2.44341563786008</v>
      </c>
      <c r="BS181" s="1"/>
      <c r="EQ181" s="1">
        <f t="shared" si="22"/>
        <v>0</v>
      </c>
      <c r="ER181" s="1">
        <f>EQ181*N181</f>
        <v>0</v>
      </c>
      <c r="ES181" s="1">
        <f>IF(ISERROR(SEARCH("FALSE",BV181)),BU181,0)+IF(ISERROR(SEARCH("FALSE",CA181)),BZ181,0)+IF(ISERROR(SEARCH("FALSE",CF181)),CE181,0)+IF(ISERROR(SEARCH("FALSE",CK181)),CJ181,0)+IF(ISERROR(SEARCH("FALSE",CP181)),CO181,0)+IF(ISERROR(SEARCH("FALSE",CU181)),CT181,0)+IF(ISERROR(SEARCH("FALSE",CZ181)),CY181,0)+IF(ISERROR(SEARCH("FALSE",DE181)),DD181,0)+IF(ISERROR(SEARCH("FALSE",DJ181)),DI181,0)+IF(ISERROR(SEARCH("FALSE",DO181)),DN181,0)+IF(ISERROR(SEARCH("FALSE",DT181)),DS181,0)+IF(ISERROR(SEARCH("FALSE",DY181)),DX181,0)+IF(ISERROR(SEARCH("FALSE",ED181)),EC181,0)+IF(ISERROR(SEARCH("FALSE",EI181)),EH181,0)+IF(ISERROR(SEARCH("FALSE",EN181)),EM181,0)*N181</f>
        <v>0</v>
      </c>
      <c r="ET181" s="12">
        <f>ES181+ER181+BP181</f>
        <v>2.44341563786008</v>
      </c>
      <c r="FP181" s="1" t="s">
        <v>213</v>
      </c>
      <c r="FQ181" s="1">
        <v>1.25</v>
      </c>
      <c r="FR181" s="12">
        <f t="shared" si="23"/>
        <v>12.1167056378601</v>
      </c>
      <c r="FS181" s="12">
        <f>FR181*FQ181/100</f>
        <v>0.151458820473251</v>
      </c>
      <c r="GE181" s="1" t="s">
        <v>214</v>
      </c>
      <c r="GF181" s="1" t="s">
        <v>213</v>
      </c>
      <c r="GG181" s="1">
        <v>11</v>
      </c>
      <c r="GH181" s="12">
        <f>AW181+ET181-ES181+FD181+FG181</f>
        <v>12.1167056378601</v>
      </c>
      <c r="GI181" s="1">
        <f>GH181*(GG181/100)</f>
        <v>1.33283762016461</v>
      </c>
      <c r="GJ181" s="1" t="s">
        <v>215</v>
      </c>
      <c r="GM181" s="1">
        <v>0.05</v>
      </c>
      <c r="GO181" s="1">
        <v>0.03</v>
      </c>
      <c r="GP181" s="1">
        <v>0.02</v>
      </c>
      <c r="HB181" s="1">
        <v>4</v>
      </c>
      <c r="HC181" s="1">
        <v>95</v>
      </c>
      <c r="HD181" s="1">
        <v>90</v>
      </c>
      <c r="HE181" s="1">
        <f>(3600/HC181)*HD181*HB181/100</f>
        <v>136.421052631579</v>
      </c>
      <c r="HF181" s="10">
        <f>AW181+AZ181+ET181+FD181+FG181+FK181+FS181-FY181+GD181+FT181+GI181+GM181+GN181+GO181+GP181+GR181+GS181-GU181</f>
        <v>13.7010020784979</v>
      </c>
      <c r="HG181" s="13">
        <v>43832</v>
      </c>
    </row>
    <row r="182" spans="1:215">
      <c r="A182" t="str">
        <f t="shared" si="21"/>
        <v>HOSKL22059921480</v>
      </c>
      <c r="B182" s="1">
        <v>181</v>
      </c>
      <c r="C182" s="1" t="s">
        <v>200</v>
      </c>
      <c r="D182" s="1">
        <v>0</v>
      </c>
      <c r="E182" s="1" t="s">
        <v>247</v>
      </c>
      <c r="F182" s="1" t="s">
        <v>202</v>
      </c>
      <c r="H182" s="1" t="s">
        <v>354</v>
      </c>
      <c r="I182" s="1" t="s">
        <v>355</v>
      </c>
      <c r="M182" s="1" t="s">
        <v>205</v>
      </c>
      <c r="N182" s="1">
        <v>1</v>
      </c>
      <c r="O182" s="1" t="s">
        <v>270</v>
      </c>
      <c r="Q182" s="1" t="s">
        <v>271</v>
      </c>
      <c r="R182" t="s">
        <v>208</v>
      </c>
      <c r="S182" s="1" t="s">
        <v>272</v>
      </c>
      <c r="T182" s="1" t="s">
        <v>210</v>
      </c>
      <c r="V182" s="1" t="b">
        <v>0</v>
      </c>
      <c r="AA182" s="1">
        <v>0.229</v>
      </c>
      <c r="AC182" s="1">
        <v>0.219</v>
      </c>
      <c r="AD182" s="1">
        <v>100</v>
      </c>
      <c r="AF182" s="8">
        <v>0.01</v>
      </c>
      <c r="AG182" s="1" t="s">
        <v>211</v>
      </c>
      <c r="AH182" s="1">
        <v>21480</v>
      </c>
      <c r="AI182" s="1">
        <v>100</v>
      </c>
      <c r="AJ182" s="1">
        <v>196.21</v>
      </c>
      <c r="AL182" s="1">
        <f>AK182+AJ182</f>
        <v>196.21</v>
      </c>
      <c r="AO182" s="1">
        <f>AL182+AM182</f>
        <v>196.21</v>
      </c>
      <c r="AP182" s="1">
        <v>20</v>
      </c>
      <c r="AV182" s="10">
        <f>((AO182*((100-GX182)/100)+GY182))*(AA182+AS182+AU182+AB182)-(AP182*(AA182+AS182-AC182+AB182)*AD182/100)</f>
        <v>44.73209</v>
      </c>
      <c r="AW182" s="1">
        <f>(AV182)*N182</f>
        <v>44.73209</v>
      </c>
      <c r="BK182" s="1">
        <v>2</v>
      </c>
      <c r="BL182" s="1">
        <v>812.5</v>
      </c>
      <c r="BM182" s="1" t="s">
        <v>212</v>
      </c>
      <c r="BN182" s="2">
        <f>BL182/HE182</f>
        <v>8.79020467836257</v>
      </c>
      <c r="BO182" s="2">
        <v>650</v>
      </c>
      <c r="BP182" s="1">
        <f>BN182+BI182</f>
        <v>8.79020467836257</v>
      </c>
      <c r="BQ182" s="1">
        <f>BP182*N182</f>
        <v>8.79020467836257</v>
      </c>
      <c r="BS182" s="1"/>
      <c r="EQ182" s="1">
        <f t="shared" si="22"/>
        <v>0</v>
      </c>
      <c r="ER182" s="1">
        <f>EQ182*N182</f>
        <v>0</v>
      </c>
      <c r="ES182" s="1">
        <f>IF(ISERROR(SEARCH("FALSE",BV182)),BU182,0)+IF(ISERROR(SEARCH("FALSE",CA182)),BZ182,0)+IF(ISERROR(SEARCH("FALSE",CF182)),CE182,0)+IF(ISERROR(SEARCH("FALSE",CK182)),CJ182,0)+IF(ISERROR(SEARCH("FALSE",CP182)),CO182,0)+IF(ISERROR(SEARCH("FALSE",CU182)),CT182,0)+IF(ISERROR(SEARCH("FALSE",CZ182)),CY182,0)+IF(ISERROR(SEARCH("FALSE",DE182)),DD182,0)+IF(ISERROR(SEARCH("FALSE",DJ182)),DI182,0)+IF(ISERROR(SEARCH("FALSE",DO182)),DN182,0)+IF(ISERROR(SEARCH("FALSE",DT182)),DS182,0)+IF(ISERROR(SEARCH("FALSE",DY182)),DX182,0)+IF(ISERROR(SEARCH("FALSE",ED182)),EC182,0)+IF(ISERROR(SEARCH("FALSE",EI182)),EH182,0)+IF(ISERROR(SEARCH("FALSE",EN182)),EM182,0)*N182</f>
        <v>0</v>
      </c>
      <c r="ET182" s="12">
        <f>ES182+ER182+BP182</f>
        <v>8.79020467836257</v>
      </c>
      <c r="FP182" s="1" t="s">
        <v>213</v>
      </c>
      <c r="FQ182" s="1">
        <v>1.25</v>
      </c>
      <c r="FR182" s="12">
        <f t="shared" si="23"/>
        <v>53.5222946783626</v>
      </c>
      <c r="FS182" s="12">
        <f>FR182*FQ182/100</f>
        <v>0.669028683479532</v>
      </c>
      <c r="GE182" s="1" t="s">
        <v>252</v>
      </c>
      <c r="GF182" s="1" t="s">
        <v>213</v>
      </c>
      <c r="GG182" s="1">
        <v>11</v>
      </c>
      <c r="GH182" s="12">
        <f>AW182+ET182-ES182+FD182+FG182</f>
        <v>53.5222946783626</v>
      </c>
      <c r="GI182" s="1">
        <f>GH182*(GG182/100)</f>
        <v>5.88745241461988</v>
      </c>
      <c r="GJ182" s="1" t="s">
        <v>215</v>
      </c>
      <c r="GM182" s="1">
        <v>0.175804093567251</v>
      </c>
      <c r="GO182" s="1">
        <v>2.28645833333333</v>
      </c>
      <c r="GP182" s="1">
        <v>0.813802083333333</v>
      </c>
      <c r="GQ182" s="1" t="s">
        <v>280</v>
      </c>
      <c r="GR182" s="1">
        <v>0.449999999999996</v>
      </c>
      <c r="HB182" s="1">
        <v>2</v>
      </c>
      <c r="HC182" s="1">
        <v>74</v>
      </c>
      <c r="HD182" s="1">
        <v>95</v>
      </c>
      <c r="HE182" s="1">
        <f>(3600/HC182)*HD182*HB182/100</f>
        <v>92.4324324324324</v>
      </c>
      <c r="HF182" s="10">
        <f>AW182+AZ182+ET182+FD182+FG182+FK182+FS182-FY182+GD182+FT182+GI182+GM182+GN182+GO182+GP182+GR182+GS182-GU182</f>
        <v>63.8048402866959</v>
      </c>
      <c r="HG182" s="13">
        <v>44563</v>
      </c>
    </row>
    <row r="183" spans="1:215">
      <c r="A183" t="str">
        <f t="shared" si="21"/>
        <v>HOSR315012021697</v>
      </c>
      <c r="B183" s="1">
        <v>182</v>
      </c>
      <c r="C183" s="1" t="s">
        <v>200</v>
      </c>
      <c r="D183" s="1">
        <v>0</v>
      </c>
      <c r="E183" s="1" t="s">
        <v>247</v>
      </c>
      <c r="F183" s="1" t="s">
        <v>202</v>
      </c>
      <c r="H183" s="1" t="s">
        <v>486</v>
      </c>
      <c r="I183" s="1" t="s">
        <v>487</v>
      </c>
      <c r="M183" s="1" t="s">
        <v>205</v>
      </c>
      <c r="N183" s="1">
        <v>1</v>
      </c>
      <c r="O183" s="1" t="s">
        <v>228</v>
      </c>
      <c r="Q183" s="1" t="s">
        <v>207</v>
      </c>
      <c r="R183" t="s">
        <v>208</v>
      </c>
      <c r="S183" s="1" t="s">
        <v>229</v>
      </c>
      <c r="T183" s="1" t="s">
        <v>210</v>
      </c>
      <c r="V183" s="1" t="b">
        <v>0</v>
      </c>
      <c r="AA183" s="1">
        <v>0.0134</v>
      </c>
      <c r="AC183" s="1">
        <v>0.0124</v>
      </c>
      <c r="AD183" s="1">
        <v>100</v>
      </c>
      <c r="AF183" s="8">
        <v>0.000999999999999999</v>
      </c>
      <c r="AG183" s="1" t="s">
        <v>469</v>
      </c>
      <c r="AH183" s="1">
        <v>21697</v>
      </c>
      <c r="AI183" s="1">
        <v>100</v>
      </c>
      <c r="AJ183" s="1">
        <v>154.83</v>
      </c>
      <c r="AL183" s="1">
        <f>AK183+AJ183</f>
        <v>154.83</v>
      </c>
      <c r="AO183" s="1">
        <f>AL183+AM183</f>
        <v>154.83</v>
      </c>
      <c r="AP183" s="1">
        <v>20</v>
      </c>
      <c r="AV183" s="10">
        <f>((AO183*((100-GX183)/100)+GY183))*(AA183+AS183+AU183+AB183)-(AP183*(AA183+AS183-AC183+AB183)*AD183/100)</f>
        <v>2.054722</v>
      </c>
      <c r="AW183" s="1">
        <f>(AV183)*N183</f>
        <v>2.054722</v>
      </c>
      <c r="BK183" s="1">
        <v>4</v>
      </c>
      <c r="BL183" s="1">
        <v>226.533333333333</v>
      </c>
      <c r="BM183" s="1" t="s">
        <v>212</v>
      </c>
      <c r="BN183" s="2">
        <f>BL183/HE183</f>
        <v>1.04876543209877</v>
      </c>
      <c r="BO183" s="2">
        <v>120</v>
      </c>
      <c r="BP183" s="1">
        <f>BN183+BI183</f>
        <v>1.04876543209877</v>
      </c>
      <c r="BQ183" s="1">
        <f>BP183*N183</f>
        <v>1.04876543209877</v>
      </c>
      <c r="BS183" s="1"/>
      <c r="CQ183" s="1">
        <v>1</v>
      </c>
      <c r="CR183" s="1">
        <v>0.25</v>
      </c>
      <c r="CS183" s="1" t="s">
        <v>225</v>
      </c>
      <c r="CT183" s="1">
        <f>CR183*CQ183</f>
        <v>0.25</v>
      </c>
      <c r="CU183" s="1" t="b">
        <v>0</v>
      </c>
      <c r="EQ183" s="1">
        <f t="shared" si="22"/>
        <v>0.25</v>
      </c>
      <c r="ER183" s="1">
        <f>EQ183*N183</f>
        <v>0.25</v>
      </c>
      <c r="ES183" s="1">
        <f>IF(ISERROR(SEARCH("FALSE",BV183)),BU183,0)+IF(ISERROR(SEARCH("FALSE",CA183)),BZ183,0)+IF(ISERROR(SEARCH("FALSE",CF183)),CE183,0)+IF(ISERROR(SEARCH("FALSE",CK183)),CJ183,0)+IF(ISERROR(SEARCH("FALSE",CP183)),CO183,0)+IF(ISERROR(SEARCH("FALSE",CU183)),CT183,0)+IF(ISERROR(SEARCH("FALSE",CZ183)),CY183,0)+IF(ISERROR(SEARCH("FALSE",DE183)),DD183,0)+IF(ISERROR(SEARCH("FALSE",DJ183)),DI183,0)+IF(ISERROR(SEARCH("FALSE",DO183)),DN183,0)+IF(ISERROR(SEARCH("FALSE",DT183)),DS183,0)+IF(ISERROR(SEARCH("FALSE",DY183)),DX183,0)+IF(ISERROR(SEARCH("FALSE",ED183)),EC183,0)+IF(ISERROR(SEARCH("FALSE",EI183)),EH183,0)+IF(ISERROR(SEARCH("FALSE",EN183)),EM183,0)*N183</f>
        <v>0</v>
      </c>
      <c r="ET183" s="12">
        <f>ES183+ER183+BP183</f>
        <v>1.29876543209877</v>
      </c>
      <c r="FP183" s="1" t="s">
        <v>213</v>
      </c>
      <c r="FQ183" s="1">
        <v>1.5</v>
      </c>
      <c r="FR183" s="12">
        <f t="shared" si="23"/>
        <v>3.35348743209876</v>
      </c>
      <c r="FS183" s="12">
        <f>FR183*FQ183/100</f>
        <v>0.0503023114814815</v>
      </c>
      <c r="GE183" s="1" t="s">
        <v>252</v>
      </c>
      <c r="GF183" s="1" t="s">
        <v>213</v>
      </c>
      <c r="GG183" s="1">
        <v>12.5</v>
      </c>
      <c r="GH183" s="12">
        <f>AW183+ET183-ES183+FD183+FG183</f>
        <v>3.35348743209876</v>
      </c>
      <c r="GI183" s="1">
        <f>GH183*(GG183/100)</f>
        <v>0.419185929012346</v>
      </c>
      <c r="GJ183" s="1" t="s">
        <v>215</v>
      </c>
      <c r="GM183" s="1">
        <v>0.0259135802469136</v>
      </c>
      <c r="GO183" s="1">
        <v>0.0794</v>
      </c>
      <c r="GP183" s="1">
        <v>0.0350877192982456</v>
      </c>
      <c r="HB183" s="1">
        <v>4</v>
      </c>
      <c r="HC183" s="1">
        <v>60</v>
      </c>
      <c r="HD183" s="1">
        <v>90</v>
      </c>
      <c r="HE183" s="1">
        <f>(3600/HC183)*HD183*HB183/100</f>
        <v>216</v>
      </c>
      <c r="HF183" s="10">
        <f>AW183+AZ183+ET183+FD183+FG183+FK183+FS183-FY183+GD183+FT183+GI183+GM183+GN183+GO183+GP183+GR183+GS183-GU183</f>
        <v>3.96337697213775</v>
      </c>
      <c r="HG183" s="13">
        <v>42918</v>
      </c>
    </row>
    <row r="184" spans="1:215">
      <c r="A184" t="str">
        <f t="shared" si="21"/>
        <v>HPK422092021591</v>
      </c>
      <c r="B184" s="1">
        <v>183</v>
      </c>
      <c r="C184" s="1" t="s">
        <v>200</v>
      </c>
      <c r="D184" s="1">
        <v>0</v>
      </c>
      <c r="E184" s="1" t="s">
        <v>201</v>
      </c>
      <c r="F184" s="1" t="s">
        <v>202</v>
      </c>
      <c r="H184" s="1" t="s">
        <v>274</v>
      </c>
      <c r="I184" s="1" t="s">
        <v>275</v>
      </c>
      <c r="M184" s="1" t="s">
        <v>205</v>
      </c>
      <c r="N184" s="1">
        <v>1</v>
      </c>
      <c r="O184" s="1" t="s">
        <v>243</v>
      </c>
      <c r="Q184" s="1" t="s">
        <v>219</v>
      </c>
      <c r="R184" t="s">
        <v>208</v>
      </c>
      <c r="S184" s="1" t="s">
        <v>244</v>
      </c>
      <c r="T184" s="1" t="s">
        <v>210</v>
      </c>
      <c r="V184" s="1" t="b">
        <v>0</v>
      </c>
      <c r="AA184" s="1">
        <v>0.014</v>
      </c>
      <c r="AC184" s="1">
        <v>0.012</v>
      </c>
      <c r="AD184" s="1">
        <v>100</v>
      </c>
      <c r="AF184" s="8">
        <v>0.002</v>
      </c>
      <c r="AG184" s="1" t="s">
        <v>211</v>
      </c>
      <c r="AH184" s="1">
        <v>21591</v>
      </c>
      <c r="AI184" s="1">
        <v>100</v>
      </c>
      <c r="AJ184" s="1">
        <v>91.99</v>
      </c>
      <c r="AL184" s="1">
        <f>AK184+AJ184</f>
        <v>91.99</v>
      </c>
      <c r="AO184" s="1">
        <f>AL184+AM184</f>
        <v>91.99</v>
      </c>
      <c r="AP184" s="1">
        <v>20</v>
      </c>
      <c r="AV184" s="10">
        <f>((AO184*((100-GX184)/100)+GY184))*(AA184+AS184+AU184+AB184)-(AP184*(AA184+AS184-AC184+AB184)*AD184/100)</f>
        <v>1.24786</v>
      </c>
      <c r="AW184" s="1">
        <f>(AV184)*N184</f>
        <v>1.24786</v>
      </c>
      <c r="AZ184" s="1">
        <f>BA184+BE184</f>
        <v>5.8298</v>
      </c>
      <c r="BA184" s="1">
        <f>AZ185*N185+AZ186*N186+AZ187*N187</f>
        <v>5.66</v>
      </c>
      <c r="BB184" s="1" t="s">
        <v>221</v>
      </c>
      <c r="BC184" s="1">
        <f>BA184</f>
        <v>5.66</v>
      </c>
      <c r="BD184" s="1">
        <v>3</v>
      </c>
      <c r="BE184" s="1">
        <f>BA184*(BD184/100)</f>
        <v>0.1698</v>
      </c>
      <c r="BK184" s="1">
        <v>2</v>
      </c>
      <c r="BL184" s="1">
        <v>187.5</v>
      </c>
      <c r="BM184" s="1" t="s">
        <v>212</v>
      </c>
      <c r="BN184" s="2">
        <f>BL184/HE184</f>
        <v>1.50767543859649</v>
      </c>
      <c r="BO184" s="2">
        <v>150</v>
      </c>
      <c r="BP184" s="1">
        <f>BN184+BI184</f>
        <v>1.50767543859649</v>
      </c>
      <c r="BQ184" s="1">
        <f>BP184*N184</f>
        <v>1.50767543859649</v>
      </c>
      <c r="BS184" s="1"/>
      <c r="EQ184" s="1">
        <f t="shared" si="22"/>
        <v>0</v>
      </c>
      <c r="ER184" s="1">
        <f>EQ184*N184</f>
        <v>0</v>
      </c>
      <c r="ES184" s="1">
        <f>IF(ISERROR(SEARCH("FALSE",BV184)),BU184,0)+IF(ISERROR(SEARCH("FALSE",CA184)),BZ184,0)+IF(ISERROR(SEARCH("FALSE",CF184)),CE184,0)+IF(ISERROR(SEARCH("FALSE",CK184)),CJ184,0)+IF(ISERROR(SEARCH("FALSE",CP184)),CO184,0)+IF(ISERROR(SEARCH("FALSE",CU184)),CT184,0)+IF(ISERROR(SEARCH("FALSE",CZ184)),CY184,0)+IF(ISERROR(SEARCH("FALSE",DE184)),DD184,0)+IF(ISERROR(SEARCH("FALSE",DJ184)),DI184,0)+IF(ISERROR(SEARCH("FALSE",DO184)),DN184,0)+IF(ISERROR(SEARCH("FALSE",DT184)),DS184,0)+IF(ISERROR(SEARCH("FALSE",DY184)),DX184,0)+IF(ISERROR(SEARCH("FALSE",ED184)),EC184,0)+IF(ISERROR(SEARCH("FALSE",EI184)),EH184,0)+IF(ISERROR(SEARCH("FALSE",EN184)),EM184,0)*N184</f>
        <v>0</v>
      </c>
      <c r="ET184" s="12">
        <f>ES184+ER184+BP184</f>
        <v>1.50767543859649</v>
      </c>
      <c r="FP184" s="1" t="s">
        <v>213</v>
      </c>
      <c r="FQ184" s="1">
        <v>2.5</v>
      </c>
      <c r="FR184" s="12">
        <f t="shared" si="23"/>
        <v>2.75553543859649</v>
      </c>
      <c r="FS184" s="12">
        <f>FR184*FQ184/100</f>
        <v>0.0688883859649123</v>
      </c>
      <c r="FZ184" s="1" t="s">
        <v>465</v>
      </c>
      <c r="GA184" s="1" t="s">
        <v>213</v>
      </c>
      <c r="GB184" s="1">
        <v>9</v>
      </c>
      <c r="GC184" s="12">
        <f>AW184+ET184-ES184+FD184+FG184</f>
        <v>2.75553543859649</v>
      </c>
      <c r="GD184" s="1">
        <f>GC184*(GB184/100)</f>
        <v>0.247998189473684</v>
      </c>
      <c r="GJ184" s="1" t="s">
        <v>215</v>
      </c>
      <c r="GM184" s="1">
        <v>0.0301507537688442</v>
      </c>
      <c r="GO184" s="1">
        <v>0.0152777777777778</v>
      </c>
      <c r="GP184" s="1">
        <v>0.0145348837209302</v>
      </c>
      <c r="HB184" s="1">
        <v>2</v>
      </c>
      <c r="HC184" s="1">
        <v>55</v>
      </c>
      <c r="HD184" s="1">
        <v>95</v>
      </c>
      <c r="HE184" s="1">
        <f>(3600/HC184)*HD184*HB184/100</f>
        <v>124.363636363636</v>
      </c>
      <c r="HF184" s="10">
        <f>AW184+AZ184+ET184+FD184+FG184+FK184+FS184-FY184+GD184+FT184+GI184+GM184+GN184+GO184+GP184+GR184+GS184-GU184</f>
        <v>8.96218542930264</v>
      </c>
      <c r="HG184" s="13">
        <v>45384</v>
      </c>
    </row>
    <row r="185" spans="1:215">
      <c r="A185" t="str">
        <f t="shared" si="21"/>
        <v>HPK4220920_121591</v>
      </c>
      <c r="B185" s="1">
        <v>184</v>
      </c>
      <c r="C185" s="1" t="s">
        <v>200</v>
      </c>
      <c r="E185" s="1" t="s">
        <v>201</v>
      </c>
      <c r="F185" s="1" t="s">
        <v>222</v>
      </c>
      <c r="H185" s="1" t="s">
        <v>279</v>
      </c>
      <c r="I185" s="1" t="s">
        <v>279</v>
      </c>
      <c r="N185" s="1">
        <v>1</v>
      </c>
      <c r="R185"/>
      <c r="AF185" s="8"/>
      <c r="AG185" s="1" t="s">
        <v>211</v>
      </c>
      <c r="AH185" s="1">
        <v>21591</v>
      </c>
      <c r="AV185" s="10"/>
      <c r="AX185" s="1" t="s">
        <v>205</v>
      </c>
      <c r="AY185" s="1" t="s">
        <v>225</v>
      </c>
      <c r="AZ185" s="1">
        <v>0.2</v>
      </c>
      <c r="BN185" s="2"/>
      <c r="BS185" s="1"/>
      <c r="ET185" s="12"/>
      <c r="FR185" s="12"/>
      <c r="FS185" s="12"/>
      <c r="GH185" s="12"/>
      <c r="HF185" s="10"/>
      <c r="HG185" s="13">
        <v>45384</v>
      </c>
    </row>
    <row r="186" spans="1:215">
      <c r="A186" t="str">
        <f t="shared" si="21"/>
        <v>HPP120014021591</v>
      </c>
      <c r="B186" s="1">
        <v>185</v>
      </c>
      <c r="C186" s="1" t="s">
        <v>200</v>
      </c>
      <c r="E186" s="1" t="s">
        <v>201</v>
      </c>
      <c r="F186" s="1" t="s">
        <v>222</v>
      </c>
      <c r="H186" t="s">
        <v>488</v>
      </c>
      <c r="I186" t="s">
        <v>489</v>
      </c>
      <c r="N186" s="1">
        <v>2</v>
      </c>
      <c r="R186"/>
      <c r="AF186" s="8"/>
      <c r="AG186" s="1" t="s">
        <v>211</v>
      </c>
      <c r="AH186" s="1">
        <v>21591</v>
      </c>
      <c r="AV186" s="10"/>
      <c r="AX186" s="1" t="s">
        <v>205</v>
      </c>
      <c r="AY186" s="1" t="s">
        <v>225</v>
      </c>
      <c r="AZ186" s="1">
        <v>0.23</v>
      </c>
      <c r="BN186" s="2"/>
      <c r="BS186" s="1"/>
      <c r="ET186" s="12"/>
      <c r="FR186" s="12"/>
      <c r="FS186" s="12"/>
      <c r="GH186" s="12"/>
      <c r="HF186" s="10"/>
      <c r="HG186" s="13">
        <v>45384</v>
      </c>
    </row>
    <row r="187" spans="1:215">
      <c r="A187" t="str">
        <f t="shared" si="21"/>
        <v>HPK320083021591</v>
      </c>
      <c r="B187" s="1">
        <v>186</v>
      </c>
      <c r="C187" s="1" t="s">
        <v>200</v>
      </c>
      <c r="E187" s="1" t="s">
        <v>201</v>
      </c>
      <c r="F187" s="1" t="s">
        <v>222</v>
      </c>
      <c r="H187" t="s">
        <v>490</v>
      </c>
      <c r="I187" t="s">
        <v>491</v>
      </c>
      <c r="N187" s="1">
        <v>2</v>
      </c>
      <c r="R187"/>
      <c r="AF187" s="8"/>
      <c r="AG187" s="1" t="s">
        <v>211</v>
      </c>
      <c r="AH187" s="1">
        <v>21591</v>
      </c>
      <c r="AV187" s="10"/>
      <c r="AX187" s="1" t="s">
        <v>205</v>
      </c>
      <c r="AY187" s="1" t="s">
        <v>225</v>
      </c>
      <c r="AZ187" s="1">
        <v>2.5</v>
      </c>
      <c r="BN187" s="2"/>
      <c r="BS187" s="1"/>
      <c r="ET187" s="12"/>
      <c r="FR187" s="12"/>
      <c r="FS187" s="12"/>
      <c r="GH187" s="12"/>
      <c r="HF187" s="10"/>
      <c r="HG187" s="13">
        <v>45384</v>
      </c>
    </row>
    <row r="188" spans="1:215">
      <c r="A188" t="str">
        <f t="shared" si="21"/>
        <v>HPK207017021591</v>
      </c>
      <c r="B188" s="1">
        <v>187</v>
      </c>
      <c r="C188" s="1" t="s">
        <v>200</v>
      </c>
      <c r="D188" s="1">
        <v>0</v>
      </c>
      <c r="E188" s="1" t="s">
        <v>201</v>
      </c>
      <c r="F188" s="1" t="s">
        <v>202</v>
      </c>
      <c r="H188" s="1" t="s">
        <v>492</v>
      </c>
      <c r="I188" s="1" t="s">
        <v>314</v>
      </c>
      <c r="M188" s="1" t="s">
        <v>205</v>
      </c>
      <c r="N188" s="1">
        <v>1</v>
      </c>
      <c r="O188" s="1" t="s">
        <v>493</v>
      </c>
      <c r="Q188" s="1" t="s">
        <v>219</v>
      </c>
      <c r="R188" t="s">
        <v>208</v>
      </c>
      <c r="S188" s="1" t="s">
        <v>220</v>
      </c>
      <c r="T188" s="1" t="s">
        <v>210</v>
      </c>
      <c r="V188" s="1" t="b">
        <v>0</v>
      </c>
      <c r="AA188" s="1">
        <v>0.072</v>
      </c>
      <c r="AC188" s="1">
        <v>0.069</v>
      </c>
      <c r="AD188" s="1">
        <v>90</v>
      </c>
      <c r="AF188" s="8">
        <v>0.0027</v>
      </c>
      <c r="AG188" s="1" t="s">
        <v>211</v>
      </c>
      <c r="AH188" s="1">
        <v>21591</v>
      </c>
      <c r="AI188" s="1">
        <v>100</v>
      </c>
      <c r="AJ188" s="1">
        <v>127.69</v>
      </c>
      <c r="AL188" s="1">
        <f>AK188+AJ188</f>
        <v>127.69</v>
      </c>
      <c r="AO188" s="1">
        <f>AL188+AM188</f>
        <v>127.69</v>
      </c>
      <c r="AP188" s="1">
        <v>122.69</v>
      </c>
      <c r="AV188" s="10">
        <f>((AO188*((100-GX188)/100)+GY188))*(AA188+AS188+AU188+AB188)-(AP188*(AA188+AS188-AC188+AB188)*AD188/100)</f>
        <v>8.862417</v>
      </c>
      <c r="AW188" s="1">
        <f>(AV188)*N188</f>
        <v>8.862417</v>
      </c>
      <c r="BK188" s="1">
        <v>2</v>
      </c>
      <c r="BL188" s="1">
        <v>225</v>
      </c>
      <c r="BM188" s="1" t="s">
        <v>212</v>
      </c>
      <c r="BN188" s="2">
        <f>BL188/HE188</f>
        <v>1.80921052631579</v>
      </c>
      <c r="BO188" s="2">
        <v>180</v>
      </c>
      <c r="BP188" s="1">
        <f>BN188+BI188</f>
        <v>1.80921052631579</v>
      </c>
      <c r="BQ188" s="1">
        <f>BP188*N188</f>
        <v>1.80921052631579</v>
      </c>
      <c r="BS188" s="1"/>
      <c r="EQ188" s="1">
        <f t="shared" si="22"/>
        <v>0</v>
      </c>
      <c r="ER188" s="1">
        <f>EQ188*N188</f>
        <v>0</v>
      </c>
      <c r="ES188" s="1">
        <f>IF(ISERROR(SEARCH("FALSE",BV188)),BU188,0)+IF(ISERROR(SEARCH("FALSE",CA188)),BZ188,0)+IF(ISERROR(SEARCH("FALSE",CF188)),CE188,0)+IF(ISERROR(SEARCH("FALSE",CK188)),CJ188,0)+IF(ISERROR(SEARCH("FALSE",CP188)),CO188,0)+IF(ISERROR(SEARCH("FALSE",CU188)),CT188,0)+IF(ISERROR(SEARCH("FALSE",CZ188)),CY188,0)+IF(ISERROR(SEARCH("FALSE",DE188)),DD188,0)+IF(ISERROR(SEARCH("FALSE",DJ188)),DI188,0)+IF(ISERROR(SEARCH("FALSE",DO188)),DN188,0)+IF(ISERROR(SEARCH("FALSE",DT188)),DS188,0)+IF(ISERROR(SEARCH("FALSE",DY188)),DX188,0)+IF(ISERROR(SEARCH("FALSE",ED188)),EC188,0)+IF(ISERROR(SEARCH("FALSE",EI188)),EH188,0)+IF(ISERROR(SEARCH("FALSE",EN188)),EM188,0)*N188</f>
        <v>0</v>
      </c>
      <c r="ET188" s="12">
        <f>ES188+ER188+BP188</f>
        <v>1.80921052631579</v>
      </c>
      <c r="FP188" s="1" t="s">
        <v>213</v>
      </c>
      <c r="FQ188" s="1">
        <v>1.25</v>
      </c>
      <c r="FR188" s="12">
        <f t="shared" si="23"/>
        <v>10.6716275263158</v>
      </c>
      <c r="FS188" s="12">
        <f>FR188*FQ188/100</f>
        <v>0.133395344078947</v>
      </c>
      <c r="GE188" s="1" t="s">
        <v>214</v>
      </c>
      <c r="GF188" s="1" t="s">
        <v>213</v>
      </c>
      <c r="GG188" s="1">
        <v>11</v>
      </c>
      <c r="GH188" s="12">
        <f>AW188+ET188-ES188+FD188+FG188</f>
        <v>10.6716275263158</v>
      </c>
      <c r="GI188" s="1">
        <f>GH188*(GG188/100)</f>
        <v>1.17387902789474</v>
      </c>
      <c r="GJ188" s="1" t="s">
        <v>215</v>
      </c>
      <c r="GM188" s="1">
        <v>0.0361842105263158</v>
      </c>
      <c r="GO188" s="1">
        <v>0.0634615384615385</v>
      </c>
      <c r="GP188" s="1">
        <v>0.115740740740741</v>
      </c>
      <c r="HB188" s="1">
        <v>2</v>
      </c>
      <c r="HC188" s="1">
        <v>55</v>
      </c>
      <c r="HD188" s="1">
        <v>95</v>
      </c>
      <c r="HE188" s="1">
        <f>(3600/HC188)*HD188*HB188/100</f>
        <v>124.363636363636</v>
      </c>
      <c r="HF188" s="10">
        <f>AW188+AZ188+ET188+FD188+FG188+FK188+FS188-FY188+GD188+FT188+GI188+GM188+GN188+GO188+GP188+GR188+GS188-GU188</f>
        <v>12.1942883880181</v>
      </c>
      <c r="HG188" s="13">
        <v>44288</v>
      </c>
    </row>
    <row r="189" spans="1:215">
      <c r="A189" t="str">
        <f t="shared" si="21"/>
        <v>HPK212058021591</v>
      </c>
      <c r="B189" s="1">
        <v>188</v>
      </c>
      <c r="C189" s="1" t="s">
        <v>200</v>
      </c>
      <c r="D189" s="1">
        <v>0</v>
      </c>
      <c r="E189" s="1" t="s">
        <v>201</v>
      </c>
      <c r="F189" s="1" t="s">
        <v>202</v>
      </c>
      <c r="H189" s="1" t="s">
        <v>494</v>
      </c>
      <c r="I189" s="1" t="s">
        <v>495</v>
      </c>
      <c r="M189" s="1" t="s">
        <v>205</v>
      </c>
      <c r="N189" s="1">
        <v>1</v>
      </c>
      <c r="O189" s="1" t="s">
        <v>228</v>
      </c>
      <c r="Q189" s="1" t="s">
        <v>207</v>
      </c>
      <c r="R189" t="s">
        <v>208</v>
      </c>
      <c r="S189" s="1" t="s">
        <v>229</v>
      </c>
      <c r="T189" s="1" t="s">
        <v>210</v>
      </c>
      <c r="V189" s="1" t="b">
        <v>0</v>
      </c>
      <c r="AA189" s="1">
        <v>0.041</v>
      </c>
      <c r="AC189" s="1">
        <v>0.04</v>
      </c>
      <c r="AD189" s="1">
        <v>0</v>
      </c>
      <c r="AF189" s="8">
        <v>0</v>
      </c>
      <c r="AG189" s="1" t="s">
        <v>211</v>
      </c>
      <c r="AH189" s="1">
        <v>21591</v>
      </c>
      <c r="AI189" s="1">
        <v>100</v>
      </c>
      <c r="AJ189" s="1">
        <v>200</v>
      </c>
      <c r="AL189" s="1">
        <f>AK189+AJ189</f>
        <v>200</v>
      </c>
      <c r="AO189" s="1">
        <f>AL189+AM189</f>
        <v>200</v>
      </c>
      <c r="AP189" s="1">
        <v>0</v>
      </c>
      <c r="AV189" s="10">
        <f>((AO189*((100-GX189)/100)+GY189))*(AA189+AS189+AU189+AB189)-(AP189*(AA189+AS189-AC189+AB189)*AD189/100)</f>
        <v>8.2</v>
      </c>
      <c r="AW189" s="1">
        <f>(AV189)*N189</f>
        <v>8.2</v>
      </c>
      <c r="BK189" s="1">
        <v>2</v>
      </c>
      <c r="BL189" s="1">
        <v>187.5</v>
      </c>
      <c r="BM189" s="1" t="s">
        <v>212</v>
      </c>
      <c r="BN189" s="2">
        <f>BL189/HE189</f>
        <v>1.50767543859649</v>
      </c>
      <c r="BO189" s="2">
        <v>150</v>
      </c>
      <c r="BP189" s="1">
        <f>BN189+BI189</f>
        <v>1.50767543859649</v>
      </c>
      <c r="BQ189" s="1">
        <f>BP189*N189</f>
        <v>1.50767543859649</v>
      </c>
      <c r="BS189" s="1"/>
      <c r="EQ189" s="1">
        <f t="shared" si="22"/>
        <v>0</v>
      </c>
      <c r="ER189" s="1">
        <f>EQ189*N189</f>
        <v>0</v>
      </c>
      <c r="ES189" s="1">
        <f>IF(ISERROR(SEARCH("FALSE",BV189)),BU189,0)+IF(ISERROR(SEARCH("FALSE",CA189)),BZ189,0)+IF(ISERROR(SEARCH("FALSE",CF189)),CE189,0)+IF(ISERROR(SEARCH("FALSE",CK189)),CJ189,0)+IF(ISERROR(SEARCH("FALSE",CP189)),CO189,0)+IF(ISERROR(SEARCH("FALSE",CU189)),CT189,0)+IF(ISERROR(SEARCH("FALSE",CZ189)),CY189,0)+IF(ISERROR(SEARCH("FALSE",DE189)),DD189,0)+IF(ISERROR(SEARCH("FALSE",DJ189)),DI189,0)+IF(ISERROR(SEARCH("FALSE",DO189)),DN189,0)+IF(ISERROR(SEARCH("FALSE",DT189)),DS189,0)+IF(ISERROR(SEARCH("FALSE",DY189)),DX189,0)+IF(ISERROR(SEARCH("FALSE",ED189)),EC189,0)+IF(ISERROR(SEARCH("FALSE",EI189)),EH189,0)+IF(ISERROR(SEARCH("FALSE",EN189)),EM189,0)*N189</f>
        <v>0</v>
      </c>
      <c r="ET189" s="12">
        <f>ES189+ER189+BP189</f>
        <v>1.50767543859649</v>
      </c>
      <c r="FP189" s="1" t="s">
        <v>213</v>
      </c>
      <c r="FQ189" s="1">
        <v>1.25</v>
      </c>
      <c r="FR189" s="12">
        <f t="shared" si="23"/>
        <v>9.70767543859649</v>
      </c>
      <c r="FS189" s="12">
        <f>FR189*FQ189/100</f>
        <v>0.121345942982456</v>
      </c>
      <c r="GE189" s="1" t="s">
        <v>214</v>
      </c>
      <c r="GF189" s="1" t="s">
        <v>213</v>
      </c>
      <c r="GG189" s="1">
        <v>11</v>
      </c>
      <c r="GH189" s="12">
        <f>AW189+ET189-ES189+FD189+FG189</f>
        <v>9.70767543859649</v>
      </c>
      <c r="GI189" s="1">
        <f>GH189*(GG189/100)</f>
        <v>1.06784429824561</v>
      </c>
      <c r="GJ189" s="1" t="s">
        <v>215</v>
      </c>
      <c r="GM189" s="1">
        <v>0.0301535087719298</v>
      </c>
      <c r="GO189" s="1">
        <v>0.0211538461538462</v>
      </c>
      <c r="GP189" s="1">
        <v>0.0308641975308642</v>
      </c>
      <c r="HB189" s="1">
        <v>2</v>
      </c>
      <c r="HC189" s="1">
        <v>55</v>
      </c>
      <c r="HD189" s="1">
        <v>95</v>
      </c>
      <c r="HE189" s="1">
        <f>(3600/HC189)*HD189*HB189/100</f>
        <v>124.363636363636</v>
      </c>
      <c r="HF189" s="10">
        <f>AW189+AZ189+ET189+FD189+FG189+FK189+FS189-FY189+GD189+FT189+GI189+GM189+GN189+GO189+GP189+GR189+GS189-GU189</f>
        <v>10.9790372322812</v>
      </c>
      <c r="HG189" s="13">
        <v>44288</v>
      </c>
    </row>
    <row r="190" spans="1:215">
      <c r="A190" t="str">
        <f t="shared" si="21"/>
        <v>HPK212075021591</v>
      </c>
      <c r="B190" s="1">
        <v>189</v>
      </c>
      <c r="C190" s="1" t="s">
        <v>200</v>
      </c>
      <c r="D190" s="1">
        <v>0</v>
      </c>
      <c r="E190" s="1" t="s">
        <v>201</v>
      </c>
      <c r="F190" s="1" t="s">
        <v>202</v>
      </c>
      <c r="H190" s="1" t="s">
        <v>496</v>
      </c>
      <c r="I190" s="1" t="s">
        <v>497</v>
      </c>
      <c r="M190" s="1" t="s">
        <v>205</v>
      </c>
      <c r="N190" s="1">
        <v>1</v>
      </c>
      <c r="O190" s="1" t="s">
        <v>337</v>
      </c>
      <c r="Q190" s="1" t="s">
        <v>219</v>
      </c>
      <c r="R190" t="s">
        <v>208</v>
      </c>
      <c r="S190" s="1" t="s">
        <v>338</v>
      </c>
      <c r="T190" s="1" t="s">
        <v>210</v>
      </c>
      <c r="V190" s="1" t="b">
        <v>0</v>
      </c>
      <c r="AA190" s="1">
        <v>0.222</v>
      </c>
      <c r="AC190" s="1">
        <v>0.222</v>
      </c>
      <c r="AD190" s="1">
        <v>90</v>
      </c>
      <c r="AF190" s="8">
        <v>0</v>
      </c>
      <c r="AG190" s="1" t="s">
        <v>211</v>
      </c>
      <c r="AH190" s="1">
        <v>21591</v>
      </c>
      <c r="AI190" s="1">
        <v>100</v>
      </c>
      <c r="AJ190" s="1">
        <v>116.34</v>
      </c>
      <c r="AL190" s="1">
        <f>AK190+AJ190</f>
        <v>116.34</v>
      </c>
      <c r="AO190" s="1">
        <f>AL190+AM190</f>
        <v>116.34</v>
      </c>
      <c r="AP190" s="1">
        <v>111.34</v>
      </c>
      <c r="AV190" s="10">
        <f>((AO190*((100-GX190)/100)+GY190))*(AA190+AS190+AU190+AB190)-(AP190*(AA190+AS190-AC190+AB190)*AD190/100)</f>
        <v>25.82748</v>
      </c>
      <c r="AW190" s="1">
        <f>(AV190)*N190</f>
        <v>25.82748</v>
      </c>
      <c r="AZ190" s="1">
        <f>BA190+BE190</f>
        <v>11.34</v>
      </c>
      <c r="BA190" s="1">
        <f>AZ191*N191</f>
        <v>11.2</v>
      </c>
      <c r="BB190" s="1" t="s">
        <v>221</v>
      </c>
      <c r="BC190" s="1">
        <f>BA190</f>
        <v>11.2</v>
      </c>
      <c r="BD190" s="1">
        <v>1.25</v>
      </c>
      <c r="BE190" s="1">
        <f>BA190*(BD190/100)</f>
        <v>0.14</v>
      </c>
      <c r="BK190" s="1">
        <v>2</v>
      </c>
      <c r="BL190" s="1">
        <v>437.5</v>
      </c>
      <c r="BM190" s="1" t="s">
        <v>212</v>
      </c>
      <c r="BN190" s="2">
        <f>BL190/HE190</f>
        <v>5.11695906432749</v>
      </c>
      <c r="BO190" s="2">
        <v>350</v>
      </c>
      <c r="BP190" s="1">
        <f>BN190+BI190</f>
        <v>5.11695906432749</v>
      </c>
      <c r="BQ190" s="1">
        <f>BP190*N190</f>
        <v>5.11695906432749</v>
      </c>
      <c r="BS190" s="1"/>
      <c r="EQ190" s="1">
        <f t="shared" si="22"/>
        <v>0</v>
      </c>
      <c r="ER190" s="1">
        <f>EQ190*N190</f>
        <v>0</v>
      </c>
      <c r="ES190" s="1">
        <f>IF(ISERROR(SEARCH("FALSE",BV190)),BU190,0)+IF(ISERROR(SEARCH("FALSE",CA190)),BZ190,0)+IF(ISERROR(SEARCH("FALSE",CF190)),CE190,0)+IF(ISERROR(SEARCH("FALSE",CK190)),CJ190,0)+IF(ISERROR(SEARCH("FALSE",CP190)),CO190,0)+IF(ISERROR(SEARCH("FALSE",CU190)),CT190,0)+IF(ISERROR(SEARCH("FALSE",CZ190)),CY190,0)+IF(ISERROR(SEARCH("FALSE",DE190)),DD190,0)+IF(ISERROR(SEARCH("FALSE",DJ190)),DI190,0)+IF(ISERROR(SEARCH("FALSE",DO190)),DN190,0)+IF(ISERROR(SEARCH("FALSE",DT190)),DS190,0)+IF(ISERROR(SEARCH("FALSE",DY190)),DX190,0)+IF(ISERROR(SEARCH("FALSE",ED190)),EC190,0)+IF(ISERROR(SEARCH("FALSE",EI190)),EH190,0)+IF(ISERROR(SEARCH("FALSE",EN190)),EM190,0)*N190</f>
        <v>0</v>
      </c>
      <c r="ET190" s="12">
        <f>ES190+ER190+BP190</f>
        <v>5.11695906432749</v>
      </c>
      <c r="FP190" s="1" t="s">
        <v>213</v>
      </c>
      <c r="FQ190" s="1">
        <v>1.25</v>
      </c>
      <c r="FR190" s="12">
        <f t="shared" si="23"/>
        <v>30.9444390643275</v>
      </c>
      <c r="FS190" s="12">
        <f>FR190*FQ190/100</f>
        <v>0.386805488304094</v>
      </c>
      <c r="GE190" s="1" t="s">
        <v>214</v>
      </c>
      <c r="GF190" s="1" t="s">
        <v>213</v>
      </c>
      <c r="GG190" s="1">
        <v>11</v>
      </c>
      <c r="GH190" s="12">
        <f>AW190+ET190-ES190+FD190+FG190</f>
        <v>30.9444390643275</v>
      </c>
      <c r="GI190" s="1">
        <f>GH190*(GG190/100)</f>
        <v>3.40388829707602</v>
      </c>
      <c r="GJ190" s="1" t="s">
        <v>215</v>
      </c>
      <c r="GM190" s="1">
        <v>0.10233918128655</v>
      </c>
      <c r="GO190" s="1">
        <v>0.275</v>
      </c>
      <c r="GP190" s="1">
        <v>0.771604938271605</v>
      </c>
      <c r="HB190" s="1">
        <v>2</v>
      </c>
      <c r="HC190" s="1">
        <v>80</v>
      </c>
      <c r="HD190" s="1">
        <v>95</v>
      </c>
      <c r="HE190" s="1">
        <f>(3600/HC190)*HD190*HB190/100</f>
        <v>85.5</v>
      </c>
      <c r="HF190" s="10">
        <f>AW190+AZ190+ET190+FD190+FG190+FK190+FS190-FY190+GD190+FT190+GI190+GM190+GN190+GO190+GP190+GR190+GS190-GU190</f>
        <v>47.2240769692658</v>
      </c>
      <c r="HG190" s="13">
        <v>44288</v>
      </c>
    </row>
    <row r="191" spans="1:215">
      <c r="A191" t="str">
        <f t="shared" si="21"/>
        <v>HPK2120750_121591</v>
      </c>
      <c r="B191" s="1">
        <v>190</v>
      </c>
      <c r="C191" s="1" t="s">
        <v>200</v>
      </c>
      <c r="E191" s="1" t="s">
        <v>201</v>
      </c>
      <c r="F191" s="1" t="s">
        <v>222</v>
      </c>
      <c r="H191" s="1" t="s">
        <v>498</v>
      </c>
      <c r="I191" s="1" t="s">
        <v>498</v>
      </c>
      <c r="N191" s="1">
        <v>7</v>
      </c>
      <c r="R191"/>
      <c r="AF191" s="8"/>
      <c r="AG191" s="1" t="s">
        <v>211</v>
      </c>
      <c r="AH191" s="1">
        <v>21591</v>
      </c>
      <c r="AV191" s="10"/>
      <c r="AX191" s="1" t="s">
        <v>205</v>
      </c>
      <c r="AY191" s="1" t="s">
        <v>225</v>
      </c>
      <c r="AZ191" s="1">
        <v>1.6</v>
      </c>
      <c r="BN191" s="2"/>
      <c r="BS191" s="1"/>
      <c r="ET191" s="12"/>
      <c r="FR191" s="12"/>
      <c r="FS191" s="12"/>
      <c r="GH191" s="12"/>
      <c r="HF191" s="10"/>
      <c r="HG191" s="13">
        <v>44288</v>
      </c>
    </row>
    <row r="192" spans="1:215">
      <c r="A192" t="str">
        <f t="shared" si="21"/>
        <v>HPK212142021591</v>
      </c>
      <c r="B192" s="1">
        <v>191</v>
      </c>
      <c r="C192" s="1" t="s">
        <v>200</v>
      </c>
      <c r="D192" s="1">
        <v>0</v>
      </c>
      <c r="E192" s="1" t="s">
        <v>201</v>
      </c>
      <c r="F192" s="1" t="s">
        <v>202</v>
      </c>
      <c r="H192" s="1" t="s">
        <v>499</v>
      </c>
      <c r="I192" s="1" t="s">
        <v>500</v>
      </c>
      <c r="M192" s="1" t="s">
        <v>205</v>
      </c>
      <c r="N192" s="1">
        <v>1</v>
      </c>
      <c r="O192" s="1" t="s">
        <v>337</v>
      </c>
      <c r="Q192" s="1" t="s">
        <v>219</v>
      </c>
      <c r="R192" t="s">
        <v>208</v>
      </c>
      <c r="S192" s="1" t="s">
        <v>338</v>
      </c>
      <c r="T192" s="1" t="s">
        <v>210</v>
      </c>
      <c r="V192" s="1" t="b">
        <v>0</v>
      </c>
      <c r="AA192" s="1">
        <v>0.025</v>
      </c>
      <c r="AC192" s="1">
        <v>0.023</v>
      </c>
      <c r="AD192" s="1">
        <v>100</v>
      </c>
      <c r="AF192" s="8">
        <v>0.002</v>
      </c>
      <c r="AG192" s="1" t="s">
        <v>211</v>
      </c>
      <c r="AH192" s="1">
        <v>21591</v>
      </c>
      <c r="AI192" s="1">
        <v>100</v>
      </c>
      <c r="AJ192" s="1">
        <v>132.65</v>
      </c>
      <c r="AL192" s="1">
        <f t="shared" ref="AL192:AL203" si="39">AK192+AJ192</f>
        <v>132.65</v>
      </c>
      <c r="AO192" s="1">
        <f t="shared" ref="AO192:AO203" si="40">AL192+AM192</f>
        <v>132.65</v>
      </c>
      <c r="AP192" s="1">
        <v>127.65</v>
      </c>
      <c r="AV192" s="10">
        <f t="shared" ref="AV192:AV203" si="41">((AO192*((100-GX192)/100)+GY192))*(AA192+AS192+AU192+AB192)-(AP192*(AA192+AS192-AC192+AB192)*AD192/100)</f>
        <v>3.06095</v>
      </c>
      <c r="AW192" s="1">
        <f t="shared" ref="AW192:AW203" si="42">(AV192)*N192</f>
        <v>3.06095</v>
      </c>
      <c r="BK192" s="1">
        <v>2</v>
      </c>
      <c r="BL192" s="1">
        <v>187.5</v>
      </c>
      <c r="BM192" s="1" t="s">
        <v>212</v>
      </c>
      <c r="BN192" s="2">
        <f t="shared" ref="BN192:BN203" si="43">BL192/HE192</f>
        <v>1.37061403508772</v>
      </c>
      <c r="BO192" s="2">
        <v>150</v>
      </c>
      <c r="BP192" s="1">
        <f t="shared" ref="BP192:BP203" si="44">BN192+BI192</f>
        <v>1.37061403508772</v>
      </c>
      <c r="BQ192" s="1">
        <f t="shared" ref="BQ192:BQ203" si="45">BP192*N192</f>
        <v>1.37061403508772</v>
      </c>
      <c r="BS192" s="1"/>
      <c r="EQ192" s="1">
        <f t="shared" ref="EQ192:EQ255" si="46">IF(ISERROR(SEARCH("TRUE",BV192)),BU192,0)+IF(ISERROR(SEARCH("TRUE",CA192)),BZ192,0)+IF(ISERROR(SEARCH("TRUE",CF192)),CE192,0)+IF(ISERROR(SEARCH("TRUE",CK192)),CJ192,0)+IF(ISERROR(SEARCH("TRUE",CP192)),CO192,0)+IF(ISERROR(SEARCH("TRUE",CU192)),CT192,0)+IF(ISERROR(SEARCH("TRUE",CZ192)),CY192,0)+IF(ISERROR(SEARCH("TRUE",DE192)),DD192,0)+IF(ISERROR(SEARCH("TRUE",DJ192)),DI192,0)+IF(ISERROR(SEARCH("TRUE",DO192)),DN192,0)+IF(ISERROR(SEARCH("TRUE",DT192)),DS192,0)+IF(ISERROR(SEARCH("TRUE",DY192)),DX192,0)+IF(ISERROR(SEARCH("TRUE",ED192)),EC192,0)+IF(ISERROR(SEARCH("TRUE",EI192)),EH192,0)+IF(ISERROR(SEARCH("TRUE",EN192)),EM192,0)</f>
        <v>0</v>
      </c>
      <c r="ER192" s="1">
        <f t="shared" ref="ER192:ER203" si="47">EQ192*N192</f>
        <v>0</v>
      </c>
      <c r="ES192" s="1">
        <f t="shared" ref="ES192:ES203" si="48">IF(ISERROR(SEARCH("FALSE",BV192)),BU192,0)+IF(ISERROR(SEARCH("FALSE",CA192)),BZ192,0)+IF(ISERROR(SEARCH("FALSE",CF192)),CE192,0)+IF(ISERROR(SEARCH("FALSE",CK192)),CJ192,0)+IF(ISERROR(SEARCH("FALSE",CP192)),CO192,0)+IF(ISERROR(SEARCH("FALSE",CU192)),CT192,0)+IF(ISERROR(SEARCH("FALSE",CZ192)),CY192,0)+IF(ISERROR(SEARCH("FALSE",DE192)),DD192,0)+IF(ISERROR(SEARCH("FALSE",DJ192)),DI192,0)+IF(ISERROR(SEARCH("FALSE",DO192)),DN192,0)+IF(ISERROR(SEARCH("FALSE",DT192)),DS192,0)+IF(ISERROR(SEARCH("FALSE",DY192)),DX192,0)+IF(ISERROR(SEARCH("FALSE",ED192)),EC192,0)+IF(ISERROR(SEARCH("FALSE",EI192)),EH192,0)+IF(ISERROR(SEARCH("FALSE",EN192)),EM192,0)*N192</f>
        <v>0</v>
      </c>
      <c r="ET192" s="12">
        <f t="shared" ref="ET192:ET203" si="49">ES192+ER192+BP192</f>
        <v>1.37061403508772</v>
      </c>
      <c r="FP192" s="1" t="s">
        <v>213</v>
      </c>
      <c r="FQ192" s="1">
        <v>1.25</v>
      </c>
      <c r="FR192" s="12">
        <f t="shared" si="23"/>
        <v>4.43156403508772</v>
      </c>
      <c r="FS192" s="12">
        <f t="shared" ref="FS192:FS203" si="50">FR192*FQ192/100</f>
        <v>0.0553945504385965</v>
      </c>
      <c r="FZ192" s="1" t="s">
        <v>214</v>
      </c>
      <c r="GA192" s="1" t="s">
        <v>213</v>
      </c>
      <c r="GB192" s="1">
        <v>10</v>
      </c>
      <c r="GC192" s="12">
        <f>AW192+ET192-ES192+FD192+FG192</f>
        <v>4.43156403508772</v>
      </c>
      <c r="GD192" s="1">
        <f>GC192*(GB192/100)</f>
        <v>0.443156403508772</v>
      </c>
      <c r="GJ192" s="1" t="s">
        <v>215</v>
      </c>
      <c r="GM192" s="1">
        <v>0.0274122807017544</v>
      </c>
      <c r="GO192" s="1">
        <v>0.0458333333333333</v>
      </c>
      <c r="GP192" s="1">
        <v>0.0694444444444444</v>
      </c>
      <c r="HB192" s="1">
        <v>2</v>
      </c>
      <c r="HC192" s="1">
        <v>50</v>
      </c>
      <c r="HD192" s="1">
        <v>95</v>
      </c>
      <c r="HE192" s="1">
        <f t="shared" ref="HE192:HE203" si="51">(3600/HC192)*HD192*HB192/100</f>
        <v>136.8</v>
      </c>
      <c r="HF192" s="10">
        <f>AW192+AZ192+ET192+FD192+FG192+FK192+FS192-FY192+GD192+FT192+GI192+GM192+GN192+GO192+GP192+GR192+GS192-GU192</f>
        <v>5.07280504751462</v>
      </c>
      <c r="HG192" s="13">
        <v>45384</v>
      </c>
    </row>
    <row r="193" spans="1:215">
      <c r="A193" t="str">
        <f t="shared" si="21"/>
        <v>HPK214027021591</v>
      </c>
      <c r="B193" s="1">
        <v>192</v>
      </c>
      <c r="C193" s="1" t="s">
        <v>200</v>
      </c>
      <c r="D193" s="1">
        <v>0</v>
      </c>
      <c r="E193" s="1" t="s">
        <v>201</v>
      </c>
      <c r="F193" s="1" t="s">
        <v>202</v>
      </c>
      <c r="H193" s="1" t="s">
        <v>501</v>
      </c>
      <c r="I193" s="1" t="s">
        <v>259</v>
      </c>
      <c r="M193" s="1" t="s">
        <v>205</v>
      </c>
      <c r="N193" s="1">
        <v>1</v>
      </c>
      <c r="O193" s="1" t="s">
        <v>243</v>
      </c>
      <c r="Q193" s="1" t="s">
        <v>219</v>
      </c>
      <c r="R193" t="s">
        <v>208</v>
      </c>
      <c r="S193" s="1" t="s">
        <v>244</v>
      </c>
      <c r="T193" s="1" t="s">
        <v>210</v>
      </c>
      <c r="V193" s="1" t="b">
        <v>0</v>
      </c>
      <c r="AA193" s="1">
        <v>0.006</v>
      </c>
      <c r="AC193" s="1">
        <v>0.004</v>
      </c>
      <c r="AD193" s="1">
        <v>90</v>
      </c>
      <c r="AF193" s="8">
        <v>0.0018</v>
      </c>
      <c r="AG193" s="1" t="s">
        <v>211</v>
      </c>
      <c r="AH193" s="1">
        <v>21591</v>
      </c>
      <c r="AI193" s="1">
        <v>100</v>
      </c>
      <c r="AJ193" s="1">
        <v>108.48</v>
      </c>
      <c r="AL193" s="1">
        <f t="shared" si="39"/>
        <v>108.48</v>
      </c>
      <c r="AO193" s="1">
        <f t="shared" si="40"/>
        <v>108.48</v>
      </c>
      <c r="AP193" s="1">
        <v>103.48</v>
      </c>
      <c r="AV193" s="10">
        <f t="shared" si="41"/>
        <v>0.464616</v>
      </c>
      <c r="AW193" s="1">
        <f t="shared" si="42"/>
        <v>0.464616</v>
      </c>
      <c r="BK193" s="1">
        <v>4</v>
      </c>
      <c r="BL193" s="1">
        <v>125</v>
      </c>
      <c r="BM193" s="1" t="s">
        <v>212</v>
      </c>
      <c r="BN193" s="2">
        <f t="shared" si="43"/>
        <v>0.411184210526316</v>
      </c>
      <c r="BO193" s="2">
        <v>100</v>
      </c>
      <c r="BP193" s="1">
        <f t="shared" si="44"/>
        <v>0.411184210526316</v>
      </c>
      <c r="BQ193" s="1">
        <f t="shared" si="45"/>
        <v>0.411184210526316</v>
      </c>
      <c r="BS193" s="1"/>
      <c r="EQ193" s="1">
        <f t="shared" si="46"/>
        <v>0</v>
      </c>
      <c r="ER193" s="1">
        <f t="shared" si="47"/>
        <v>0</v>
      </c>
      <c r="ES193" s="1">
        <f t="shared" si="48"/>
        <v>0</v>
      </c>
      <c r="ET193" s="12">
        <f t="shared" si="49"/>
        <v>0.411184210526316</v>
      </c>
      <c r="FP193" s="1" t="s">
        <v>213</v>
      </c>
      <c r="FQ193" s="1">
        <v>1.25</v>
      </c>
      <c r="FR193" s="12">
        <f t="shared" si="23"/>
        <v>0.875800210526316</v>
      </c>
      <c r="FS193" s="12">
        <f t="shared" si="50"/>
        <v>0.0109475026315789</v>
      </c>
      <c r="GE193" s="1" t="s">
        <v>214</v>
      </c>
      <c r="GF193" s="1" t="s">
        <v>213</v>
      </c>
      <c r="GG193" s="1">
        <v>11</v>
      </c>
      <c r="GH193" s="12">
        <f t="shared" ref="GH193:GH203" si="52">AW193+ET193-ES193+FD193+FG193</f>
        <v>0.875800210526316</v>
      </c>
      <c r="GI193" s="1">
        <f t="shared" ref="GI193:GI203" si="53">GH193*(GG193/100)</f>
        <v>0.0963380231578947</v>
      </c>
      <c r="GJ193" s="1" t="s">
        <v>215</v>
      </c>
      <c r="GM193" s="1">
        <v>0.00822368421052632</v>
      </c>
      <c r="GO193" s="1">
        <v>0.0141025641025641</v>
      </c>
      <c r="GP193" s="1">
        <v>0.0185185185185185</v>
      </c>
      <c r="HB193" s="1">
        <v>4</v>
      </c>
      <c r="HC193" s="1">
        <v>45</v>
      </c>
      <c r="HD193" s="1">
        <v>95</v>
      </c>
      <c r="HE193" s="1">
        <f t="shared" si="51"/>
        <v>304</v>
      </c>
      <c r="HF193" s="10">
        <f t="shared" ref="HF193:HF203" si="54">AW193+AZ193+ET193+FD193+FG193+FK193+FS193-FY193+GD193+FT193+GI193+GM193+GN193+GO193+GP193+GR193+GS193-GU193</f>
        <v>1.0239305031474</v>
      </c>
      <c r="HG193" s="13">
        <v>44288</v>
      </c>
    </row>
    <row r="194" spans="1:215">
      <c r="A194" t="str">
        <f t="shared" si="21"/>
        <v>MYSRK214040021480</v>
      </c>
      <c r="B194" s="1">
        <v>193</v>
      </c>
      <c r="C194" s="1" t="s">
        <v>200</v>
      </c>
      <c r="D194" s="1">
        <v>0</v>
      </c>
      <c r="E194" s="1" t="s">
        <v>317</v>
      </c>
      <c r="F194" s="1" t="s">
        <v>202</v>
      </c>
      <c r="H194" s="1" t="s">
        <v>502</v>
      </c>
      <c r="I194" s="1" t="s">
        <v>503</v>
      </c>
      <c r="M194" s="1" t="s">
        <v>205</v>
      </c>
      <c r="N194" s="1">
        <v>1</v>
      </c>
      <c r="O194" s="1" t="s">
        <v>243</v>
      </c>
      <c r="Q194" s="1" t="s">
        <v>219</v>
      </c>
      <c r="R194" t="s">
        <v>208</v>
      </c>
      <c r="S194" s="1" t="s">
        <v>244</v>
      </c>
      <c r="T194" s="1" t="s">
        <v>210</v>
      </c>
      <c r="V194" s="1" t="b">
        <v>0</v>
      </c>
      <c r="AA194" s="1">
        <v>0.006</v>
      </c>
      <c r="AC194" s="1">
        <v>0.005</v>
      </c>
      <c r="AD194" s="1">
        <v>100</v>
      </c>
      <c r="AF194" s="8">
        <v>0.001</v>
      </c>
      <c r="AG194" s="1" t="s">
        <v>211</v>
      </c>
      <c r="AH194" s="1">
        <v>21480</v>
      </c>
      <c r="AI194" s="1">
        <v>100</v>
      </c>
      <c r="AJ194" s="1">
        <v>75.88</v>
      </c>
      <c r="AL194" s="1">
        <f t="shared" si="39"/>
        <v>75.88</v>
      </c>
      <c r="AO194" s="1">
        <f t="shared" si="40"/>
        <v>75.88</v>
      </c>
      <c r="AP194" s="1">
        <v>20</v>
      </c>
      <c r="AV194" s="10">
        <f t="shared" si="41"/>
        <v>0.43528</v>
      </c>
      <c r="AW194" s="1">
        <f t="shared" si="42"/>
        <v>0.43528</v>
      </c>
      <c r="BK194" s="1">
        <v>4</v>
      </c>
      <c r="BL194" s="1">
        <v>112.5</v>
      </c>
      <c r="BM194" s="1" t="s">
        <v>212</v>
      </c>
      <c r="BN194" s="2">
        <f t="shared" si="43"/>
        <v>0.378289473684211</v>
      </c>
      <c r="BO194" s="2">
        <v>90</v>
      </c>
      <c r="BP194" s="1">
        <f t="shared" si="44"/>
        <v>0.378289473684211</v>
      </c>
      <c r="BQ194" s="1">
        <f t="shared" si="45"/>
        <v>0.378289473684211</v>
      </c>
      <c r="BS194" s="1"/>
      <c r="EQ194" s="1">
        <f t="shared" si="46"/>
        <v>0</v>
      </c>
      <c r="ER194" s="1">
        <f t="shared" si="47"/>
        <v>0</v>
      </c>
      <c r="ES194" s="1">
        <f t="shared" si="48"/>
        <v>0</v>
      </c>
      <c r="ET194" s="12">
        <f t="shared" si="49"/>
        <v>0.378289473684211</v>
      </c>
      <c r="FP194" s="1" t="s">
        <v>213</v>
      </c>
      <c r="FQ194" s="1">
        <v>1.25</v>
      </c>
      <c r="FR194" s="12">
        <f t="shared" ref="FR194:FR257" si="55">AW194+ET194-ES194</f>
        <v>0.813569473684211</v>
      </c>
      <c r="FS194" s="12">
        <f t="shared" si="50"/>
        <v>0.0101696184210526</v>
      </c>
      <c r="GE194" s="1" t="s">
        <v>214</v>
      </c>
      <c r="GF194" s="1" t="s">
        <v>213</v>
      </c>
      <c r="GG194" s="1">
        <v>11</v>
      </c>
      <c r="GH194" s="12">
        <f t="shared" si="52"/>
        <v>0.813569473684211</v>
      </c>
      <c r="GI194" s="1">
        <f t="shared" si="53"/>
        <v>0.0894926421052632</v>
      </c>
      <c r="GJ194" s="1" t="s">
        <v>215</v>
      </c>
      <c r="GM194" s="1">
        <v>0.00756578947368421</v>
      </c>
      <c r="GO194" s="1">
        <v>0.0451785714285714</v>
      </c>
      <c r="GP194" s="1">
        <v>0.01</v>
      </c>
      <c r="GQ194" s="1" t="s">
        <v>280</v>
      </c>
      <c r="GR194" s="1">
        <v>0.02</v>
      </c>
      <c r="HB194" s="1">
        <v>4</v>
      </c>
      <c r="HC194" s="1">
        <v>46</v>
      </c>
      <c r="HD194" s="1">
        <v>95</v>
      </c>
      <c r="HE194" s="1">
        <f t="shared" si="51"/>
        <v>297.391304347826</v>
      </c>
      <c r="HF194" s="10">
        <f t="shared" si="54"/>
        <v>0.995976095112782</v>
      </c>
      <c r="HG194" s="13">
        <v>45384</v>
      </c>
    </row>
    <row r="195" spans="1:215">
      <c r="A195" t="str">
        <f t="shared" ref="A195:A258" si="56">_xlfn.CONCAT(E195,H195,AH195)</f>
        <v>HPK215029021591</v>
      </c>
      <c r="B195" s="1">
        <v>194</v>
      </c>
      <c r="C195" s="1" t="s">
        <v>200</v>
      </c>
      <c r="D195" s="1">
        <v>0</v>
      </c>
      <c r="E195" s="1" t="s">
        <v>201</v>
      </c>
      <c r="F195" s="1" t="s">
        <v>202</v>
      </c>
      <c r="H195" s="1" t="s">
        <v>504</v>
      </c>
      <c r="I195" s="1" t="s">
        <v>505</v>
      </c>
      <c r="M195" s="1" t="s">
        <v>205</v>
      </c>
      <c r="N195" s="1">
        <v>1</v>
      </c>
      <c r="O195" s="1" t="s">
        <v>506</v>
      </c>
      <c r="Q195" s="1" t="s">
        <v>219</v>
      </c>
      <c r="R195" t="s">
        <v>208</v>
      </c>
      <c r="S195" s="1" t="s">
        <v>507</v>
      </c>
      <c r="T195" s="1" t="s">
        <v>210</v>
      </c>
      <c r="V195" s="1" t="b">
        <v>0</v>
      </c>
      <c r="AA195" s="1">
        <v>0.023</v>
      </c>
      <c r="AC195" s="1">
        <v>0.0195</v>
      </c>
      <c r="AD195" s="1">
        <v>100</v>
      </c>
      <c r="AF195" s="8">
        <v>0.0035</v>
      </c>
      <c r="AG195" s="1" t="s">
        <v>211</v>
      </c>
      <c r="AH195" s="1">
        <v>21591</v>
      </c>
      <c r="AI195" s="1">
        <v>100</v>
      </c>
      <c r="AJ195" s="1">
        <v>145.48</v>
      </c>
      <c r="AL195" s="1">
        <f t="shared" si="39"/>
        <v>145.48</v>
      </c>
      <c r="AO195" s="1">
        <f t="shared" si="40"/>
        <v>145.48</v>
      </c>
      <c r="AP195" s="1">
        <v>20</v>
      </c>
      <c r="AV195" s="10">
        <f t="shared" si="41"/>
        <v>3.27604</v>
      </c>
      <c r="AW195" s="1">
        <f t="shared" si="42"/>
        <v>3.27604</v>
      </c>
      <c r="BK195" s="1">
        <v>4</v>
      </c>
      <c r="BL195" s="1">
        <v>225</v>
      </c>
      <c r="BM195" s="1" t="s">
        <v>212</v>
      </c>
      <c r="BN195" s="2">
        <f t="shared" si="43"/>
        <v>1.06907894736842</v>
      </c>
      <c r="BO195" s="2">
        <v>180</v>
      </c>
      <c r="BP195" s="1">
        <f t="shared" si="44"/>
        <v>1.06907894736842</v>
      </c>
      <c r="BQ195" s="1">
        <f t="shared" si="45"/>
        <v>1.06907894736842</v>
      </c>
      <c r="BS195" s="1"/>
      <c r="EQ195" s="1">
        <f t="shared" si="46"/>
        <v>0</v>
      </c>
      <c r="ER195" s="1">
        <f t="shared" si="47"/>
        <v>0</v>
      </c>
      <c r="ES195" s="1">
        <f t="shared" si="48"/>
        <v>0</v>
      </c>
      <c r="ET195" s="12">
        <f t="shared" si="49"/>
        <v>1.06907894736842</v>
      </c>
      <c r="FP195" s="1" t="s">
        <v>213</v>
      </c>
      <c r="FQ195" s="1">
        <v>1.25</v>
      </c>
      <c r="FR195" s="12">
        <f t="shared" si="55"/>
        <v>4.34511894736842</v>
      </c>
      <c r="FS195" s="12">
        <f t="shared" si="50"/>
        <v>0.0543139868421053</v>
      </c>
      <c r="GE195" s="1" t="s">
        <v>214</v>
      </c>
      <c r="GF195" s="1" t="s">
        <v>213</v>
      </c>
      <c r="GG195" s="1">
        <v>11</v>
      </c>
      <c r="GH195" s="12">
        <f t="shared" si="52"/>
        <v>4.34511894736842</v>
      </c>
      <c r="GI195" s="1">
        <f t="shared" si="53"/>
        <v>0.477963084210526</v>
      </c>
      <c r="GJ195" s="1" t="s">
        <v>215</v>
      </c>
      <c r="GM195" s="1">
        <v>0.0213815789473684</v>
      </c>
      <c r="GO195" s="1">
        <v>0.0516666666666667</v>
      </c>
      <c r="GP195" s="1">
        <v>0.0172413793103448</v>
      </c>
      <c r="GQ195" s="1" t="s">
        <v>280</v>
      </c>
      <c r="GR195" s="1">
        <v>0.15</v>
      </c>
      <c r="HB195" s="1">
        <v>4</v>
      </c>
      <c r="HC195" s="1">
        <v>65</v>
      </c>
      <c r="HD195" s="1">
        <v>95</v>
      </c>
      <c r="HE195" s="1">
        <f t="shared" si="51"/>
        <v>210.461538461538</v>
      </c>
      <c r="HF195" s="10">
        <f t="shared" si="54"/>
        <v>5.11768564334543</v>
      </c>
      <c r="HG195" s="13">
        <v>45293</v>
      </c>
    </row>
    <row r="196" spans="1:215">
      <c r="A196" t="str">
        <f t="shared" si="56"/>
        <v>HPK218018021591</v>
      </c>
      <c r="B196" s="1">
        <v>195</v>
      </c>
      <c r="C196" s="1" t="s">
        <v>200</v>
      </c>
      <c r="D196" s="1">
        <v>0</v>
      </c>
      <c r="E196" s="1" t="s">
        <v>201</v>
      </c>
      <c r="F196" s="1" t="s">
        <v>202</v>
      </c>
      <c r="H196" s="1" t="s">
        <v>508</v>
      </c>
      <c r="I196" s="1" t="s">
        <v>509</v>
      </c>
      <c r="M196" s="1" t="s">
        <v>205</v>
      </c>
      <c r="N196" s="1">
        <v>1</v>
      </c>
      <c r="O196" s="1" t="s">
        <v>510</v>
      </c>
      <c r="Q196" s="1" t="s">
        <v>238</v>
      </c>
      <c r="R196" t="s">
        <v>208</v>
      </c>
      <c r="S196" s="1" t="s">
        <v>511</v>
      </c>
      <c r="T196" s="1" t="s">
        <v>210</v>
      </c>
      <c r="V196" s="1" t="b">
        <v>0</v>
      </c>
      <c r="AA196" s="1">
        <v>0.192</v>
      </c>
      <c r="AC196" s="1">
        <v>0.189</v>
      </c>
      <c r="AD196" s="1">
        <v>100</v>
      </c>
      <c r="AF196" s="8">
        <v>0.003</v>
      </c>
      <c r="AG196" s="1" t="s">
        <v>211</v>
      </c>
      <c r="AH196" s="1">
        <v>21591</v>
      </c>
      <c r="AI196" s="1">
        <v>100</v>
      </c>
      <c r="AJ196" s="1">
        <v>127</v>
      </c>
      <c r="AL196" s="1">
        <f t="shared" si="39"/>
        <v>127</v>
      </c>
      <c r="AO196" s="1">
        <f t="shared" si="40"/>
        <v>127</v>
      </c>
      <c r="AP196" s="1">
        <v>122</v>
      </c>
      <c r="AV196" s="10">
        <f t="shared" si="41"/>
        <v>24.018</v>
      </c>
      <c r="AW196" s="1">
        <f t="shared" si="42"/>
        <v>24.018</v>
      </c>
      <c r="BK196" s="1">
        <v>1</v>
      </c>
      <c r="BL196" s="1">
        <v>250</v>
      </c>
      <c r="BM196" s="1" t="s">
        <v>212</v>
      </c>
      <c r="BN196" s="2">
        <f t="shared" si="43"/>
        <v>4.3859649122807</v>
      </c>
      <c r="BO196" s="2">
        <v>200</v>
      </c>
      <c r="BP196" s="1">
        <f t="shared" si="44"/>
        <v>4.3859649122807</v>
      </c>
      <c r="BQ196" s="1">
        <f t="shared" si="45"/>
        <v>4.3859649122807</v>
      </c>
      <c r="BS196" s="1"/>
      <c r="EQ196" s="1">
        <f t="shared" si="46"/>
        <v>0</v>
      </c>
      <c r="ER196" s="1">
        <f t="shared" si="47"/>
        <v>0</v>
      </c>
      <c r="ES196" s="1">
        <f t="shared" si="48"/>
        <v>0</v>
      </c>
      <c r="ET196" s="12">
        <f t="shared" si="49"/>
        <v>4.3859649122807</v>
      </c>
      <c r="FP196" s="1" t="s">
        <v>213</v>
      </c>
      <c r="FQ196" s="1">
        <v>1.25</v>
      </c>
      <c r="FR196" s="12">
        <f t="shared" si="55"/>
        <v>28.4039649122807</v>
      </c>
      <c r="FS196" s="12">
        <f t="shared" si="50"/>
        <v>0.355049561403509</v>
      </c>
      <c r="GE196" s="1" t="s">
        <v>214</v>
      </c>
      <c r="GF196" s="1" t="s">
        <v>213</v>
      </c>
      <c r="GG196" s="1">
        <v>11</v>
      </c>
      <c r="GH196" s="12">
        <f t="shared" si="52"/>
        <v>28.4039649122807</v>
      </c>
      <c r="GI196" s="1">
        <f t="shared" si="53"/>
        <v>3.12443614035088</v>
      </c>
      <c r="GJ196" s="1" t="s">
        <v>215</v>
      </c>
      <c r="GM196" s="1">
        <v>0.087719298245614</v>
      </c>
      <c r="GO196" s="1">
        <v>0.0634615384615385</v>
      </c>
      <c r="GP196" s="1">
        <v>0.115740740740741</v>
      </c>
      <c r="HB196" s="1">
        <v>1</v>
      </c>
      <c r="HC196" s="1">
        <v>60</v>
      </c>
      <c r="HD196" s="1">
        <v>95</v>
      </c>
      <c r="HE196" s="1">
        <f t="shared" si="51"/>
        <v>57</v>
      </c>
      <c r="HF196" s="10">
        <f t="shared" si="54"/>
        <v>32.150372191483</v>
      </c>
      <c r="HG196" s="13">
        <v>44288</v>
      </c>
    </row>
    <row r="197" spans="1:215">
      <c r="A197" t="str">
        <f t="shared" si="56"/>
        <v>HPK222031021591</v>
      </c>
      <c r="B197" s="1">
        <v>196</v>
      </c>
      <c r="C197" s="1" t="s">
        <v>200</v>
      </c>
      <c r="D197" s="1">
        <v>0</v>
      </c>
      <c r="E197" s="1" t="s">
        <v>201</v>
      </c>
      <c r="F197" s="1" t="s">
        <v>202</v>
      </c>
      <c r="H197" s="1" t="s">
        <v>512</v>
      </c>
      <c r="I197" s="1" t="s">
        <v>513</v>
      </c>
      <c r="M197" s="1" t="s">
        <v>205</v>
      </c>
      <c r="N197" s="1">
        <v>1</v>
      </c>
      <c r="O197" s="1" t="s">
        <v>265</v>
      </c>
      <c r="Q197" s="1" t="s">
        <v>219</v>
      </c>
      <c r="R197" t="s">
        <v>208</v>
      </c>
      <c r="S197" s="1" t="s">
        <v>266</v>
      </c>
      <c r="T197" s="1" t="s">
        <v>210</v>
      </c>
      <c r="V197" s="1" t="b">
        <v>0</v>
      </c>
      <c r="AA197" s="1">
        <v>0.236</v>
      </c>
      <c r="AC197" s="1">
        <v>0.233</v>
      </c>
      <c r="AD197" s="1">
        <v>90</v>
      </c>
      <c r="AF197" s="8">
        <v>0.0027</v>
      </c>
      <c r="AG197" s="1" t="s">
        <v>211</v>
      </c>
      <c r="AH197" s="1">
        <v>21591</v>
      </c>
      <c r="AI197" s="1">
        <v>100</v>
      </c>
      <c r="AJ197" s="1">
        <v>117.66</v>
      </c>
      <c r="AL197" s="1">
        <f t="shared" si="39"/>
        <v>117.66</v>
      </c>
      <c r="AO197" s="1">
        <f t="shared" si="40"/>
        <v>117.66</v>
      </c>
      <c r="AP197" s="1">
        <v>112.66</v>
      </c>
      <c r="AV197" s="10">
        <f t="shared" si="41"/>
        <v>27.463578</v>
      </c>
      <c r="AW197" s="1">
        <f t="shared" si="42"/>
        <v>27.463578</v>
      </c>
      <c r="BK197" s="1">
        <v>1</v>
      </c>
      <c r="BL197" s="1">
        <v>517.5</v>
      </c>
      <c r="BM197" s="1" t="s">
        <v>212</v>
      </c>
      <c r="BN197" s="2">
        <f t="shared" si="43"/>
        <v>8.32236842105263</v>
      </c>
      <c r="BO197" s="2">
        <v>450</v>
      </c>
      <c r="BP197" s="1">
        <f t="shared" si="44"/>
        <v>8.32236842105263</v>
      </c>
      <c r="BQ197" s="1">
        <f t="shared" si="45"/>
        <v>8.32236842105263</v>
      </c>
      <c r="BS197" s="1"/>
      <c r="EQ197" s="1">
        <f t="shared" si="46"/>
        <v>0</v>
      </c>
      <c r="ER197" s="1">
        <f t="shared" si="47"/>
        <v>0</v>
      </c>
      <c r="ES197" s="1">
        <f t="shared" si="48"/>
        <v>0</v>
      </c>
      <c r="ET197" s="12">
        <f t="shared" si="49"/>
        <v>8.32236842105263</v>
      </c>
      <c r="FP197" s="1" t="s">
        <v>213</v>
      </c>
      <c r="FQ197" s="1">
        <v>1.25</v>
      </c>
      <c r="FR197" s="12">
        <f t="shared" si="55"/>
        <v>35.7859464210526</v>
      </c>
      <c r="FS197" s="12">
        <f t="shared" si="50"/>
        <v>0.447324330263158</v>
      </c>
      <c r="GE197" s="1" t="s">
        <v>214</v>
      </c>
      <c r="GF197" s="1" t="s">
        <v>213</v>
      </c>
      <c r="GG197" s="1">
        <v>11</v>
      </c>
      <c r="GH197" s="12">
        <f t="shared" si="52"/>
        <v>35.7859464210526</v>
      </c>
      <c r="GI197" s="1">
        <f t="shared" si="53"/>
        <v>3.93645410631579</v>
      </c>
      <c r="GJ197" s="1" t="s">
        <v>215</v>
      </c>
      <c r="GM197" s="1">
        <v>0.166447368421053</v>
      </c>
      <c r="GO197" s="1">
        <v>0.141666666666667</v>
      </c>
      <c r="GP197" s="1">
        <v>0.868055555555556</v>
      </c>
      <c r="HB197" s="1">
        <v>1</v>
      </c>
      <c r="HC197" s="1">
        <v>55</v>
      </c>
      <c r="HD197" s="1">
        <v>95</v>
      </c>
      <c r="HE197" s="1">
        <f t="shared" si="51"/>
        <v>62.1818181818182</v>
      </c>
      <c r="HF197" s="10">
        <f t="shared" si="54"/>
        <v>41.3458944482749</v>
      </c>
      <c r="HG197" s="13">
        <v>44288</v>
      </c>
    </row>
    <row r="198" spans="1:215">
      <c r="A198" t="str">
        <f t="shared" si="56"/>
        <v>HPK222073021591</v>
      </c>
      <c r="B198" s="1">
        <v>197</v>
      </c>
      <c r="C198" s="1" t="s">
        <v>200</v>
      </c>
      <c r="D198" s="1">
        <v>0</v>
      </c>
      <c r="E198" s="1" t="s">
        <v>201</v>
      </c>
      <c r="F198" s="1" t="s">
        <v>202</v>
      </c>
      <c r="H198" s="1" t="s">
        <v>514</v>
      </c>
      <c r="I198" s="1" t="s">
        <v>515</v>
      </c>
      <c r="M198" s="1" t="s">
        <v>205</v>
      </c>
      <c r="N198" s="1">
        <v>1</v>
      </c>
      <c r="O198" s="1" t="s">
        <v>516</v>
      </c>
      <c r="Q198" s="1" t="s">
        <v>517</v>
      </c>
      <c r="R198" t="s">
        <v>208</v>
      </c>
      <c r="S198" s="1" t="s">
        <v>518</v>
      </c>
      <c r="T198" s="1" t="s">
        <v>210</v>
      </c>
      <c r="V198" s="1" t="b">
        <v>0</v>
      </c>
      <c r="AA198" s="1">
        <v>0.067</v>
      </c>
      <c r="AC198" s="1">
        <v>0.067</v>
      </c>
      <c r="AD198" s="1">
        <v>100</v>
      </c>
      <c r="AF198" s="8">
        <v>0</v>
      </c>
      <c r="AG198" s="1" t="s">
        <v>211</v>
      </c>
      <c r="AH198" s="1">
        <v>21591</v>
      </c>
      <c r="AI198" s="1">
        <v>100</v>
      </c>
      <c r="AJ198" s="1">
        <v>95.3</v>
      </c>
      <c r="AL198" s="1">
        <f t="shared" si="39"/>
        <v>95.3</v>
      </c>
      <c r="AO198" s="1">
        <f t="shared" si="40"/>
        <v>95.3</v>
      </c>
      <c r="AP198" s="1">
        <v>20</v>
      </c>
      <c r="AV198" s="10">
        <f t="shared" si="41"/>
        <v>6.3851</v>
      </c>
      <c r="AW198" s="1">
        <f t="shared" si="42"/>
        <v>6.3851</v>
      </c>
      <c r="BK198" s="1">
        <v>1</v>
      </c>
      <c r="BL198" s="1">
        <v>187.5</v>
      </c>
      <c r="BM198" s="1" t="s">
        <v>212</v>
      </c>
      <c r="BN198" s="2">
        <f t="shared" si="43"/>
        <v>2.74122807017544</v>
      </c>
      <c r="BO198" s="2">
        <v>150</v>
      </c>
      <c r="BP198" s="1">
        <f t="shared" si="44"/>
        <v>2.74122807017544</v>
      </c>
      <c r="BQ198" s="1">
        <f t="shared" si="45"/>
        <v>2.74122807017544</v>
      </c>
      <c r="BS198" s="1"/>
      <c r="EQ198" s="1">
        <f t="shared" si="46"/>
        <v>0</v>
      </c>
      <c r="ER198" s="1">
        <f t="shared" si="47"/>
        <v>0</v>
      </c>
      <c r="ES198" s="1">
        <f t="shared" si="48"/>
        <v>0</v>
      </c>
      <c r="ET198" s="12">
        <f t="shared" si="49"/>
        <v>2.74122807017544</v>
      </c>
      <c r="FP198" s="1" t="s">
        <v>213</v>
      </c>
      <c r="FQ198" s="1">
        <v>1.25</v>
      </c>
      <c r="FR198" s="12">
        <f t="shared" si="55"/>
        <v>9.12632807017544</v>
      </c>
      <c r="FS198" s="12">
        <f t="shared" si="50"/>
        <v>0.114079100877193</v>
      </c>
      <c r="GE198" s="1" t="s">
        <v>214</v>
      </c>
      <c r="GF198" s="1" t="s">
        <v>213</v>
      </c>
      <c r="GG198" s="1">
        <v>11</v>
      </c>
      <c r="GH198" s="12">
        <f t="shared" si="52"/>
        <v>9.12632807017544</v>
      </c>
      <c r="GI198" s="1">
        <f t="shared" si="53"/>
        <v>1.0038960877193</v>
      </c>
      <c r="GJ198" s="1" t="s">
        <v>215</v>
      </c>
      <c r="GM198" s="1">
        <v>0.0548245614035088</v>
      </c>
      <c r="GO198" s="1">
        <v>0.148076923076923</v>
      </c>
      <c r="GP198" s="1">
        <v>0.289351851851852</v>
      </c>
      <c r="HB198" s="1">
        <v>1</v>
      </c>
      <c r="HC198" s="1">
        <v>50</v>
      </c>
      <c r="HD198" s="1">
        <v>95</v>
      </c>
      <c r="HE198" s="1">
        <f t="shared" si="51"/>
        <v>68.4</v>
      </c>
      <c r="HF198" s="10">
        <f t="shared" si="54"/>
        <v>10.7365565951042</v>
      </c>
      <c r="HG198" s="13">
        <v>45384</v>
      </c>
    </row>
    <row r="199" spans="1:215">
      <c r="A199" t="str">
        <f t="shared" si="56"/>
        <v>HPK222080021591</v>
      </c>
      <c r="B199" s="1">
        <v>198</v>
      </c>
      <c r="C199" s="1" t="s">
        <v>200</v>
      </c>
      <c r="D199" s="1">
        <v>0</v>
      </c>
      <c r="E199" s="1" t="s">
        <v>201</v>
      </c>
      <c r="F199" s="1" t="s">
        <v>202</v>
      </c>
      <c r="H199" s="1" t="s">
        <v>519</v>
      </c>
      <c r="I199" s="1" t="s">
        <v>520</v>
      </c>
      <c r="M199" s="1" t="s">
        <v>205</v>
      </c>
      <c r="N199" s="1">
        <v>1</v>
      </c>
      <c r="O199" s="1" t="s">
        <v>243</v>
      </c>
      <c r="Q199" s="1" t="s">
        <v>219</v>
      </c>
      <c r="R199" t="s">
        <v>208</v>
      </c>
      <c r="S199" s="1" t="s">
        <v>244</v>
      </c>
      <c r="T199" s="1" t="s">
        <v>210</v>
      </c>
      <c r="V199" s="1" t="b">
        <v>0</v>
      </c>
      <c r="AA199" s="1">
        <v>0.003</v>
      </c>
      <c r="AC199" s="1">
        <v>0.001</v>
      </c>
      <c r="AD199" s="1">
        <v>90</v>
      </c>
      <c r="AF199" s="8">
        <v>0.0018</v>
      </c>
      <c r="AG199" s="1" t="s">
        <v>211</v>
      </c>
      <c r="AH199" s="1">
        <v>21591</v>
      </c>
      <c r="AI199" s="1">
        <v>100</v>
      </c>
      <c r="AJ199" s="1">
        <v>108.48</v>
      </c>
      <c r="AL199" s="1">
        <f t="shared" si="39"/>
        <v>108.48</v>
      </c>
      <c r="AO199" s="1">
        <f t="shared" si="40"/>
        <v>108.48</v>
      </c>
      <c r="AP199" s="1">
        <v>103.48</v>
      </c>
      <c r="AV199" s="10">
        <f t="shared" si="41"/>
        <v>0.139176</v>
      </c>
      <c r="AW199" s="1">
        <f t="shared" si="42"/>
        <v>0.139176</v>
      </c>
      <c r="BK199" s="1">
        <v>8</v>
      </c>
      <c r="BL199" s="1">
        <v>112.5</v>
      </c>
      <c r="BM199" s="1" t="s">
        <v>212</v>
      </c>
      <c r="BN199" s="2">
        <f t="shared" si="43"/>
        <v>0.185032894736842</v>
      </c>
      <c r="BO199" s="2">
        <v>90</v>
      </c>
      <c r="BP199" s="1">
        <f t="shared" si="44"/>
        <v>0.185032894736842</v>
      </c>
      <c r="BQ199" s="1">
        <f t="shared" si="45"/>
        <v>0.185032894736842</v>
      </c>
      <c r="BS199" s="1"/>
      <c r="EQ199" s="1">
        <f t="shared" si="46"/>
        <v>0</v>
      </c>
      <c r="ER199" s="1">
        <f t="shared" si="47"/>
        <v>0</v>
      </c>
      <c r="ES199" s="1">
        <f t="shared" si="48"/>
        <v>0</v>
      </c>
      <c r="ET199" s="12">
        <f t="shared" si="49"/>
        <v>0.185032894736842</v>
      </c>
      <c r="FP199" s="1" t="s">
        <v>213</v>
      </c>
      <c r="FQ199" s="1">
        <v>1.25</v>
      </c>
      <c r="FR199" s="12">
        <f t="shared" si="55"/>
        <v>0.324208894736842</v>
      </c>
      <c r="FS199" s="12">
        <f t="shared" si="50"/>
        <v>0.00405261118421053</v>
      </c>
      <c r="GE199" s="1" t="s">
        <v>214</v>
      </c>
      <c r="GF199" s="1" t="s">
        <v>213</v>
      </c>
      <c r="GG199" s="1">
        <v>11</v>
      </c>
      <c r="GH199" s="12">
        <f t="shared" si="52"/>
        <v>0.324208894736842</v>
      </c>
      <c r="GI199" s="1">
        <f t="shared" si="53"/>
        <v>0.0356629784210526</v>
      </c>
      <c r="GJ199" s="1" t="s">
        <v>215</v>
      </c>
      <c r="GM199" s="1">
        <v>0.00370065789473684</v>
      </c>
      <c r="GO199" s="1">
        <v>0.00705128205128205</v>
      </c>
      <c r="GP199" s="1">
        <v>0.00617283950617284</v>
      </c>
      <c r="HB199" s="1">
        <v>8</v>
      </c>
      <c r="HC199" s="1">
        <v>45</v>
      </c>
      <c r="HD199" s="1">
        <v>95</v>
      </c>
      <c r="HE199" s="1">
        <f t="shared" si="51"/>
        <v>608</v>
      </c>
      <c r="HF199" s="10">
        <f t="shared" si="54"/>
        <v>0.380849263794297</v>
      </c>
      <c r="HG199" s="13">
        <v>44288</v>
      </c>
    </row>
    <row r="200" spans="1:215">
      <c r="A200" t="str">
        <f t="shared" si="56"/>
        <v>HPK222081021591</v>
      </c>
      <c r="B200" s="1">
        <v>199</v>
      </c>
      <c r="C200" s="1" t="s">
        <v>200</v>
      </c>
      <c r="D200" s="1">
        <v>0</v>
      </c>
      <c r="E200" s="1" t="s">
        <v>201</v>
      </c>
      <c r="F200" s="1" t="s">
        <v>202</v>
      </c>
      <c r="H200" s="1" t="s">
        <v>521</v>
      </c>
      <c r="I200" s="1" t="s">
        <v>522</v>
      </c>
      <c r="M200" s="1" t="s">
        <v>205</v>
      </c>
      <c r="N200" s="1">
        <v>1</v>
      </c>
      <c r="O200" s="1" t="s">
        <v>243</v>
      </c>
      <c r="Q200" s="1" t="s">
        <v>219</v>
      </c>
      <c r="R200" t="s">
        <v>208</v>
      </c>
      <c r="S200" s="1" t="s">
        <v>244</v>
      </c>
      <c r="T200" s="1" t="s">
        <v>210</v>
      </c>
      <c r="V200" s="1" t="b">
        <v>0</v>
      </c>
      <c r="AA200" s="1">
        <v>0.003</v>
      </c>
      <c r="AC200" s="1">
        <v>0.001</v>
      </c>
      <c r="AD200" s="1">
        <v>90</v>
      </c>
      <c r="AF200" s="8">
        <v>0.0018</v>
      </c>
      <c r="AG200" s="1" t="s">
        <v>211</v>
      </c>
      <c r="AH200" s="1">
        <v>21591</v>
      </c>
      <c r="AI200" s="1">
        <v>100</v>
      </c>
      <c r="AJ200" s="1">
        <v>108.48</v>
      </c>
      <c r="AL200" s="1">
        <f t="shared" si="39"/>
        <v>108.48</v>
      </c>
      <c r="AO200" s="1">
        <f t="shared" si="40"/>
        <v>108.48</v>
      </c>
      <c r="AP200" s="1">
        <v>103.48</v>
      </c>
      <c r="AV200" s="10">
        <f t="shared" si="41"/>
        <v>0.139176</v>
      </c>
      <c r="AW200" s="1">
        <f t="shared" si="42"/>
        <v>0.139176</v>
      </c>
      <c r="BK200" s="1">
        <v>8</v>
      </c>
      <c r="BL200" s="1">
        <v>112.5</v>
      </c>
      <c r="BM200" s="1" t="s">
        <v>212</v>
      </c>
      <c r="BN200" s="2">
        <f t="shared" si="43"/>
        <v>0.185032894736842</v>
      </c>
      <c r="BO200" s="2">
        <v>90</v>
      </c>
      <c r="BP200" s="1">
        <f t="shared" si="44"/>
        <v>0.185032894736842</v>
      </c>
      <c r="BQ200" s="1">
        <f t="shared" si="45"/>
        <v>0.185032894736842</v>
      </c>
      <c r="BS200" s="1"/>
      <c r="EQ200" s="1">
        <f t="shared" si="46"/>
        <v>0</v>
      </c>
      <c r="ER200" s="1">
        <f t="shared" si="47"/>
        <v>0</v>
      </c>
      <c r="ES200" s="1">
        <f t="shared" si="48"/>
        <v>0</v>
      </c>
      <c r="ET200" s="12">
        <f t="shared" si="49"/>
        <v>0.185032894736842</v>
      </c>
      <c r="FP200" s="1" t="s">
        <v>213</v>
      </c>
      <c r="FQ200" s="1">
        <v>1.25</v>
      </c>
      <c r="FR200" s="12">
        <f t="shared" si="55"/>
        <v>0.324208894736842</v>
      </c>
      <c r="FS200" s="12">
        <f t="shared" si="50"/>
        <v>0.00405261118421053</v>
      </c>
      <c r="GE200" s="1" t="s">
        <v>214</v>
      </c>
      <c r="GF200" s="1" t="s">
        <v>213</v>
      </c>
      <c r="GG200" s="1">
        <v>11</v>
      </c>
      <c r="GH200" s="12">
        <f t="shared" si="52"/>
        <v>0.324208894736842</v>
      </c>
      <c r="GI200" s="1">
        <f t="shared" si="53"/>
        <v>0.0356629784210526</v>
      </c>
      <c r="GJ200" s="1" t="s">
        <v>215</v>
      </c>
      <c r="GM200" s="1">
        <v>0.00370065789473684</v>
      </c>
      <c r="GO200" s="1">
        <v>0.00705128205128205</v>
      </c>
      <c r="GP200" s="1">
        <v>0.00617283950617284</v>
      </c>
      <c r="HB200" s="1">
        <v>8</v>
      </c>
      <c r="HC200" s="1">
        <v>45</v>
      </c>
      <c r="HD200" s="1">
        <v>95</v>
      </c>
      <c r="HE200" s="1">
        <f t="shared" si="51"/>
        <v>608</v>
      </c>
      <c r="HF200" s="10">
        <f t="shared" si="54"/>
        <v>0.380849263794297</v>
      </c>
      <c r="HG200" s="13">
        <v>44288</v>
      </c>
    </row>
    <row r="201" spans="1:215">
      <c r="A201" t="str">
        <f t="shared" si="56"/>
        <v>HPK222095021591</v>
      </c>
      <c r="B201" s="1">
        <v>200</v>
      </c>
      <c r="C201" s="1" t="s">
        <v>200</v>
      </c>
      <c r="D201" s="1">
        <v>0</v>
      </c>
      <c r="E201" s="1" t="s">
        <v>201</v>
      </c>
      <c r="F201" s="1" t="s">
        <v>202</v>
      </c>
      <c r="H201" s="1" t="s">
        <v>523</v>
      </c>
      <c r="I201" s="1" t="s">
        <v>524</v>
      </c>
      <c r="M201" s="1" t="s">
        <v>205</v>
      </c>
      <c r="N201" s="1">
        <v>1</v>
      </c>
      <c r="O201" s="1" t="s">
        <v>265</v>
      </c>
      <c r="Q201" s="1" t="s">
        <v>219</v>
      </c>
      <c r="R201" t="s">
        <v>208</v>
      </c>
      <c r="S201" s="1" t="s">
        <v>266</v>
      </c>
      <c r="T201" s="1" t="s">
        <v>210</v>
      </c>
      <c r="V201" s="1" t="b">
        <v>0</v>
      </c>
      <c r="AA201" s="1">
        <v>0.217</v>
      </c>
      <c r="AC201" s="1">
        <v>0.21</v>
      </c>
      <c r="AD201" s="1">
        <v>90</v>
      </c>
      <c r="AF201" s="8">
        <v>0.00630000000000001</v>
      </c>
      <c r="AG201" s="1" t="s">
        <v>211</v>
      </c>
      <c r="AH201" s="1">
        <v>21591</v>
      </c>
      <c r="AI201" s="1">
        <v>100</v>
      </c>
      <c r="AJ201" s="1">
        <v>117.66</v>
      </c>
      <c r="AL201" s="1">
        <f t="shared" si="39"/>
        <v>117.66</v>
      </c>
      <c r="AO201" s="1">
        <f t="shared" si="40"/>
        <v>117.66</v>
      </c>
      <c r="AP201" s="1">
        <v>112.66</v>
      </c>
      <c r="AV201" s="10">
        <f t="shared" si="41"/>
        <v>24.822462</v>
      </c>
      <c r="AW201" s="1">
        <f t="shared" si="42"/>
        <v>24.822462</v>
      </c>
      <c r="BK201" s="1">
        <v>2</v>
      </c>
      <c r="BL201" s="1">
        <v>715</v>
      </c>
      <c r="BM201" s="1" t="s">
        <v>212</v>
      </c>
      <c r="BN201" s="2">
        <f t="shared" si="43"/>
        <v>7.3172514619883</v>
      </c>
      <c r="BO201" s="2">
        <v>650</v>
      </c>
      <c r="BP201" s="1">
        <f t="shared" si="44"/>
        <v>7.3172514619883</v>
      </c>
      <c r="BQ201" s="1">
        <f t="shared" si="45"/>
        <v>7.3172514619883</v>
      </c>
      <c r="BS201" s="1"/>
      <c r="EQ201" s="1">
        <f t="shared" si="46"/>
        <v>0</v>
      </c>
      <c r="ER201" s="1">
        <f t="shared" si="47"/>
        <v>0</v>
      </c>
      <c r="ES201" s="1">
        <f t="shared" si="48"/>
        <v>0</v>
      </c>
      <c r="ET201" s="12">
        <f t="shared" si="49"/>
        <v>7.3172514619883</v>
      </c>
      <c r="FP201" s="1" t="s">
        <v>213</v>
      </c>
      <c r="FQ201" s="1">
        <v>1.25</v>
      </c>
      <c r="FR201" s="12">
        <f t="shared" si="55"/>
        <v>32.1397134619883</v>
      </c>
      <c r="FS201" s="12">
        <f t="shared" si="50"/>
        <v>0.401746418274854</v>
      </c>
      <c r="GE201" s="1" t="s">
        <v>214</v>
      </c>
      <c r="GF201" s="1" t="s">
        <v>213</v>
      </c>
      <c r="GG201" s="1">
        <v>11</v>
      </c>
      <c r="GH201" s="12">
        <f t="shared" si="52"/>
        <v>32.1397134619883</v>
      </c>
      <c r="GI201" s="1">
        <f t="shared" si="53"/>
        <v>3.53536848081871</v>
      </c>
      <c r="GJ201" s="1" t="s">
        <v>215</v>
      </c>
      <c r="GM201" s="1">
        <v>0.146345029239766</v>
      </c>
      <c r="GO201" s="1">
        <v>1.49358974358974</v>
      </c>
      <c r="GP201" s="1">
        <v>0.833333333333333</v>
      </c>
      <c r="HB201" s="1">
        <v>2</v>
      </c>
      <c r="HC201" s="1">
        <v>70</v>
      </c>
      <c r="HD201" s="1">
        <v>95</v>
      </c>
      <c r="HE201" s="1">
        <f t="shared" si="51"/>
        <v>97.7142857142857</v>
      </c>
      <c r="HF201" s="10">
        <f t="shared" si="54"/>
        <v>38.5500964672447</v>
      </c>
      <c r="HG201" s="13">
        <v>44288</v>
      </c>
    </row>
    <row r="202" spans="1:215">
      <c r="A202" t="str">
        <f t="shared" si="56"/>
        <v>HPK222096021591</v>
      </c>
      <c r="B202" s="1">
        <v>201</v>
      </c>
      <c r="C202" s="1" t="s">
        <v>200</v>
      </c>
      <c r="D202" s="1">
        <v>0</v>
      </c>
      <c r="E202" s="1" t="s">
        <v>201</v>
      </c>
      <c r="F202" s="1" t="s">
        <v>202</v>
      </c>
      <c r="H202" s="1" t="s">
        <v>525</v>
      </c>
      <c r="I202" s="1" t="s">
        <v>526</v>
      </c>
      <c r="M202" s="1" t="s">
        <v>205</v>
      </c>
      <c r="N202" s="1">
        <v>1</v>
      </c>
      <c r="O202" s="1" t="s">
        <v>265</v>
      </c>
      <c r="Q202" s="1" t="s">
        <v>219</v>
      </c>
      <c r="R202" t="s">
        <v>208</v>
      </c>
      <c r="S202" s="1" t="s">
        <v>266</v>
      </c>
      <c r="T202" s="1" t="s">
        <v>210</v>
      </c>
      <c r="V202" s="1" t="b">
        <v>0</v>
      </c>
      <c r="AA202" s="1">
        <v>0.232</v>
      </c>
      <c r="AC202" s="1">
        <v>0.225</v>
      </c>
      <c r="AD202" s="1">
        <v>90</v>
      </c>
      <c r="AF202" s="8">
        <v>0.00630000000000001</v>
      </c>
      <c r="AG202" s="1" t="s">
        <v>211</v>
      </c>
      <c r="AH202" s="1">
        <v>21591</v>
      </c>
      <c r="AI202" s="1">
        <v>100</v>
      </c>
      <c r="AJ202" s="1">
        <v>117.66</v>
      </c>
      <c r="AL202" s="1">
        <f t="shared" si="39"/>
        <v>117.66</v>
      </c>
      <c r="AO202" s="1">
        <f t="shared" si="40"/>
        <v>117.66</v>
      </c>
      <c r="AP202" s="1">
        <v>112.66</v>
      </c>
      <c r="AV202" s="10">
        <f t="shared" si="41"/>
        <v>26.587362</v>
      </c>
      <c r="AW202" s="1">
        <f t="shared" si="42"/>
        <v>26.587362</v>
      </c>
      <c r="BK202" s="1">
        <v>2</v>
      </c>
      <c r="BL202" s="1">
        <v>715</v>
      </c>
      <c r="BM202" s="1" t="s">
        <v>212</v>
      </c>
      <c r="BN202" s="2">
        <f t="shared" si="43"/>
        <v>7.3172514619883</v>
      </c>
      <c r="BO202" s="2">
        <v>650</v>
      </c>
      <c r="BP202" s="1">
        <f t="shared" si="44"/>
        <v>7.3172514619883</v>
      </c>
      <c r="BQ202" s="1">
        <f t="shared" si="45"/>
        <v>7.3172514619883</v>
      </c>
      <c r="BS202" s="1"/>
      <c r="EQ202" s="1">
        <f t="shared" si="46"/>
        <v>0</v>
      </c>
      <c r="ER202" s="1">
        <f t="shared" si="47"/>
        <v>0</v>
      </c>
      <c r="ES202" s="1">
        <f t="shared" si="48"/>
        <v>0</v>
      </c>
      <c r="ET202" s="12">
        <f t="shared" si="49"/>
        <v>7.3172514619883</v>
      </c>
      <c r="FP202" s="1" t="s">
        <v>213</v>
      </c>
      <c r="FQ202" s="1">
        <v>1.25</v>
      </c>
      <c r="FR202" s="12">
        <f t="shared" si="55"/>
        <v>33.9046134619883</v>
      </c>
      <c r="FS202" s="12">
        <f t="shared" si="50"/>
        <v>0.423807668274854</v>
      </c>
      <c r="GE202" s="1" t="s">
        <v>214</v>
      </c>
      <c r="GF202" s="1" t="s">
        <v>213</v>
      </c>
      <c r="GG202" s="1">
        <v>11</v>
      </c>
      <c r="GH202" s="12">
        <f t="shared" si="52"/>
        <v>33.9046134619883</v>
      </c>
      <c r="GI202" s="1">
        <f t="shared" si="53"/>
        <v>3.72950748081871</v>
      </c>
      <c r="GJ202" s="1" t="s">
        <v>215</v>
      </c>
      <c r="GM202" s="1">
        <v>0.146345029239766</v>
      </c>
      <c r="GO202" s="1">
        <v>1.49358974358974</v>
      </c>
      <c r="GP202" s="1">
        <v>0.833333333333333</v>
      </c>
      <c r="HB202" s="1">
        <v>2</v>
      </c>
      <c r="HC202" s="1">
        <v>70</v>
      </c>
      <c r="HD202" s="1">
        <v>95</v>
      </c>
      <c r="HE202" s="1">
        <f t="shared" si="51"/>
        <v>97.7142857142857</v>
      </c>
      <c r="HF202" s="10">
        <f t="shared" si="54"/>
        <v>40.5311967172447</v>
      </c>
      <c r="HG202" s="13">
        <v>44288</v>
      </c>
    </row>
    <row r="203" spans="1:215">
      <c r="A203" t="str">
        <f t="shared" si="56"/>
        <v>HPK222101021591</v>
      </c>
      <c r="B203" s="1">
        <v>202</v>
      </c>
      <c r="C203" s="1" t="s">
        <v>200</v>
      </c>
      <c r="D203" s="1">
        <v>0</v>
      </c>
      <c r="E203" s="1" t="s">
        <v>201</v>
      </c>
      <c r="F203" s="1" t="s">
        <v>202</v>
      </c>
      <c r="H203" s="1" t="s">
        <v>527</v>
      </c>
      <c r="I203" s="1" t="s">
        <v>528</v>
      </c>
      <c r="M203" s="1" t="s">
        <v>205</v>
      </c>
      <c r="N203" s="1">
        <v>1</v>
      </c>
      <c r="O203" s="1" t="s">
        <v>265</v>
      </c>
      <c r="Q203" s="1" t="s">
        <v>219</v>
      </c>
      <c r="R203" t="s">
        <v>208</v>
      </c>
      <c r="S203" s="1" t="s">
        <v>266</v>
      </c>
      <c r="T203" s="1" t="s">
        <v>210</v>
      </c>
      <c r="V203" s="1" t="b">
        <v>0</v>
      </c>
      <c r="AA203" s="1">
        <v>0.42</v>
      </c>
      <c r="AC203" s="1">
        <v>0.415</v>
      </c>
      <c r="AD203" s="1">
        <v>90</v>
      </c>
      <c r="AF203" s="8">
        <v>0.0045</v>
      </c>
      <c r="AG203" s="1" t="s">
        <v>211</v>
      </c>
      <c r="AH203" s="1">
        <v>21591</v>
      </c>
      <c r="AI203" s="1">
        <v>100</v>
      </c>
      <c r="AJ203" s="1">
        <v>117.66</v>
      </c>
      <c r="AL203" s="1">
        <f t="shared" si="39"/>
        <v>117.66</v>
      </c>
      <c r="AO203" s="1">
        <f t="shared" si="40"/>
        <v>117.66</v>
      </c>
      <c r="AP203" s="1">
        <v>112.66</v>
      </c>
      <c r="AV203" s="10">
        <f t="shared" si="41"/>
        <v>48.91023</v>
      </c>
      <c r="AW203" s="1">
        <f t="shared" si="42"/>
        <v>48.91023</v>
      </c>
      <c r="AZ203" s="1">
        <f>BA203+BE203</f>
        <v>21.76875</v>
      </c>
      <c r="BA203" s="1">
        <f>AZ204*N204</f>
        <v>21.5</v>
      </c>
      <c r="BB203" s="1" t="s">
        <v>221</v>
      </c>
      <c r="BC203" s="1">
        <f>BA203</f>
        <v>21.5</v>
      </c>
      <c r="BD203" s="1">
        <v>1.25</v>
      </c>
      <c r="BE203" s="1">
        <f>BA203*(BD203/100)</f>
        <v>0.26875</v>
      </c>
      <c r="BK203" s="1">
        <v>1</v>
      </c>
      <c r="BL203" s="1">
        <v>517.5</v>
      </c>
      <c r="BM203" s="1" t="s">
        <v>212</v>
      </c>
      <c r="BN203" s="2">
        <f t="shared" si="43"/>
        <v>9.07894736842105</v>
      </c>
      <c r="BO203" s="2">
        <v>450</v>
      </c>
      <c r="BP203" s="1">
        <f t="shared" si="44"/>
        <v>9.07894736842105</v>
      </c>
      <c r="BQ203" s="1">
        <f t="shared" si="45"/>
        <v>9.07894736842105</v>
      </c>
      <c r="BS203" s="1"/>
      <c r="EQ203" s="1">
        <f t="shared" si="46"/>
        <v>0</v>
      </c>
      <c r="ER203" s="1">
        <f t="shared" si="47"/>
        <v>0</v>
      </c>
      <c r="ES203" s="1">
        <f t="shared" si="48"/>
        <v>0</v>
      </c>
      <c r="ET203" s="12">
        <f t="shared" si="49"/>
        <v>9.07894736842105</v>
      </c>
      <c r="FP203" s="1" t="s">
        <v>213</v>
      </c>
      <c r="FQ203" s="1">
        <v>1.25</v>
      </c>
      <c r="FR203" s="12">
        <f t="shared" si="55"/>
        <v>57.989177368421</v>
      </c>
      <c r="FS203" s="12">
        <f t="shared" si="50"/>
        <v>0.724864717105263</v>
      </c>
      <c r="GE203" s="1" t="s">
        <v>214</v>
      </c>
      <c r="GF203" s="1" t="s">
        <v>213</v>
      </c>
      <c r="GG203" s="1">
        <v>11</v>
      </c>
      <c r="GH203" s="12">
        <f t="shared" si="52"/>
        <v>57.989177368421</v>
      </c>
      <c r="GI203" s="1">
        <f t="shared" si="53"/>
        <v>6.37880951052631</v>
      </c>
      <c r="GJ203" s="1" t="s">
        <v>215</v>
      </c>
      <c r="GM203" s="1">
        <v>0.181578947368421</v>
      </c>
      <c r="GO203" s="1">
        <v>1.95833333333333</v>
      </c>
      <c r="GP203" s="1">
        <v>2.89351851851852</v>
      </c>
      <c r="HB203" s="1">
        <v>1</v>
      </c>
      <c r="HC203" s="1">
        <v>60</v>
      </c>
      <c r="HD203" s="1">
        <v>95</v>
      </c>
      <c r="HE203" s="1">
        <f t="shared" si="51"/>
        <v>57</v>
      </c>
      <c r="HF203" s="10">
        <f t="shared" si="54"/>
        <v>91.8950323952729</v>
      </c>
      <c r="HG203" s="13">
        <v>44288</v>
      </c>
    </row>
    <row r="204" spans="1:215">
      <c r="A204" t="str">
        <f t="shared" si="56"/>
        <v>HPK2221010_121591</v>
      </c>
      <c r="B204" s="1">
        <v>203</v>
      </c>
      <c r="C204" s="1" t="s">
        <v>200</v>
      </c>
      <c r="E204" s="1" t="s">
        <v>201</v>
      </c>
      <c r="F204" s="1" t="s">
        <v>222</v>
      </c>
      <c r="H204" s="1" t="s">
        <v>529</v>
      </c>
      <c r="I204" s="1" t="s">
        <v>529</v>
      </c>
      <c r="N204" s="1">
        <v>1</v>
      </c>
      <c r="R204"/>
      <c r="AF204" s="8"/>
      <c r="AG204" s="1" t="s">
        <v>211</v>
      </c>
      <c r="AH204" s="1">
        <v>21591</v>
      </c>
      <c r="AV204" s="10"/>
      <c r="AX204" s="1" t="s">
        <v>205</v>
      </c>
      <c r="AY204" s="1" t="s">
        <v>225</v>
      </c>
      <c r="AZ204" s="1">
        <v>21.5</v>
      </c>
      <c r="BN204" s="2"/>
      <c r="BS204" s="1"/>
      <c r="ET204" s="12"/>
      <c r="FR204" s="12"/>
      <c r="FS204" s="12"/>
      <c r="GH204" s="12"/>
      <c r="HF204" s="10"/>
      <c r="HG204" s="13">
        <v>44288</v>
      </c>
    </row>
    <row r="205" spans="1:215">
      <c r="A205" t="str">
        <f t="shared" si="56"/>
        <v>HOSK414026021480</v>
      </c>
      <c r="B205" s="1">
        <v>204</v>
      </c>
      <c r="C205" s="1" t="s">
        <v>200</v>
      </c>
      <c r="D205" s="1">
        <v>0</v>
      </c>
      <c r="E205" s="1" t="s">
        <v>247</v>
      </c>
      <c r="F205" s="1" t="s">
        <v>202</v>
      </c>
      <c r="H205" s="1" t="s">
        <v>530</v>
      </c>
      <c r="I205" s="1" t="s">
        <v>531</v>
      </c>
      <c r="M205" s="1" t="s">
        <v>205</v>
      </c>
      <c r="N205" s="1">
        <v>1</v>
      </c>
      <c r="O205" s="1" t="s">
        <v>243</v>
      </c>
      <c r="Q205" s="1" t="s">
        <v>219</v>
      </c>
      <c r="R205" t="s">
        <v>208</v>
      </c>
      <c r="S205" s="1" t="s">
        <v>244</v>
      </c>
      <c r="T205" s="1" t="s">
        <v>210</v>
      </c>
      <c r="V205" s="1" t="b">
        <v>0</v>
      </c>
      <c r="AA205" s="1">
        <v>0.004</v>
      </c>
      <c r="AC205" s="1">
        <v>0.003</v>
      </c>
      <c r="AD205" s="1">
        <v>0</v>
      </c>
      <c r="AF205" s="8">
        <v>0</v>
      </c>
      <c r="AG205" s="1" t="s">
        <v>211</v>
      </c>
      <c r="AH205" s="1">
        <v>21480</v>
      </c>
      <c r="AI205" s="1">
        <v>100</v>
      </c>
      <c r="AJ205" s="1">
        <v>75.88</v>
      </c>
      <c r="AL205" s="1">
        <f>AK205+AJ205</f>
        <v>75.88</v>
      </c>
      <c r="AO205" s="1">
        <f>AL205+AM205</f>
        <v>75.88</v>
      </c>
      <c r="AP205" s="1">
        <v>1</v>
      </c>
      <c r="AV205" s="10">
        <f>((AO205*((100-GX205)/100)+GY205))*(AA205+AS205+AU205+AB205)-(AP205*(AA205+AS205-AC205+AB205)*AD205/100)</f>
        <v>0.30352</v>
      </c>
      <c r="AW205" s="1">
        <f>(AV205)*N205</f>
        <v>0.30352</v>
      </c>
      <c r="BK205" s="1">
        <v>4</v>
      </c>
      <c r="BL205" s="1">
        <v>100</v>
      </c>
      <c r="BM205" s="1" t="s">
        <v>212</v>
      </c>
      <c r="BN205" s="2">
        <f>BL205/HE205</f>
        <v>0.328947368421053</v>
      </c>
      <c r="BO205" s="2">
        <v>80</v>
      </c>
      <c r="BP205" s="1">
        <f>BN205+BI205</f>
        <v>0.328947368421053</v>
      </c>
      <c r="BQ205" s="1">
        <f>BP205*N205</f>
        <v>0.328947368421053</v>
      </c>
      <c r="BS205" s="1"/>
      <c r="EQ205" s="1">
        <f t="shared" si="46"/>
        <v>0</v>
      </c>
      <c r="ER205" s="1">
        <f>EQ205*N205</f>
        <v>0</v>
      </c>
      <c r="ES205" s="1">
        <f>IF(ISERROR(SEARCH("FALSE",BV205)),BU205,0)+IF(ISERROR(SEARCH("FALSE",CA205)),BZ205,0)+IF(ISERROR(SEARCH("FALSE",CF205)),CE205,0)+IF(ISERROR(SEARCH("FALSE",CK205)),CJ205,0)+IF(ISERROR(SEARCH("FALSE",CP205)),CO205,0)+IF(ISERROR(SEARCH("FALSE",CU205)),CT205,0)+IF(ISERROR(SEARCH("FALSE",CZ205)),CY205,0)+IF(ISERROR(SEARCH("FALSE",DE205)),DD205,0)+IF(ISERROR(SEARCH("FALSE",DJ205)),DI205,0)+IF(ISERROR(SEARCH("FALSE",DO205)),DN205,0)+IF(ISERROR(SEARCH("FALSE",DT205)),DS205,0)+IF(ISERROR(SEARCH("FALSE",DY205)),DX205,0)+IF(ISERROR(SEARCH("FALSE",ED205)),EC205,0)+IF(ISERROR(SEARCH("FALSE",EI205)),EH205,0)+IF(ISERROR(SEARCH("FALSE",EN205)),EM205,0)*N205</f>
        <v>0</v>
      </c>
      <c r="ET205" s="12">
        <f>ES205+ER205+BP205</f>
        <v>0.328947368421053</v>
      </c>
      <c r="FP205" s="1" t="s">
        <v>213</v>
      </c>
      <c r="FQ205" s="1">
        <v>1.25</v>
      </c>
      <c r="FR205" s="12">
        <f t="shared" si="55"/>
        <v>0.632467368421053</v>
      </c>
      <c r="FS205" s="12">
        <f>FR205*FQ205/100</f>
        <v>0.00790584210526316</v>
      </c>
      <c r="GE205" s="1" t="s">
        <v>252</v>
      </c>
      <c r="GF205" s="1" t="s">
        <v>213</v>
      </c>
      <c r="GG205" s="1">
        <v>11</v>
      </c>
      <c r="GH205" s="12">
        <f>AW205+ET205-ES205+FD205+FG205</f>
        <v>0.632467368421053</v>
      </c>
      <c r="GI205" s="1">
        <f>GH205*(GG205/100)</f>
        <v>0.0695714105263158</v>
      </c>
      <c r="GJ205" s="1" t="s">
        <v>215</v>
      </c>
      <c r="GM205" s="1">
        <v>0.00657894736842105</v>
      </c>
      <c r="GO205" s="1">
        <v>0.0125</v>
      </c>
      <c r="GP205" s="1">
        <v>0.0185185185185185</v>
      </c>
      <c r="HB205" s="1">
        <v>4</v>
      </c>
      <c r="HC205" s="1">
        <v>45</v>
      </c>
      <c r="HD205" s="1">
        <v>95</v>
      </c>
      <c r="HE205" s="1">
        <f>(3600/HC205)*HD205*HB205/100</f>
        <v>304</v>
      </c>
      <c r="HF205" s="10">
        <f>AW205+AZ205+ET205+FD205+FG205+FK205+FS205-FY205+GD205+FT205+GI205+GM205+GN205+GO205+GP205+GR205+GS205-GU205</f>
        <v>0.747542086939571</v>
      </c>
      <c r="HG205" s="13">
        <v>45384</v>
      </c>
    </row>
    <row r="206" spans="1:215">
      <c r="A206" t="str">
        <f t="shared" si="56"/>
        <v>HPK608150021591</v>
      </c>
      <c r="B206" s="1">
        <v>205</v>
      </c>
      <c r="C206" s="1" t="s">
        <v>200</v>
      </c>
      <c r="D206" s="1">
        <v>0</v>
      </c>
      <c r="E206" s="1" t="s">
        <v>201</v>
      </c>
      <c r="F206" s="1" t="s">
        <v>202</v>
      </c>
      <c r="H206" s="1" t="s">
        <v>532</v>
      </c>
      <c r="I206" s="1" t="s">
        <v>533</v>
      </c>
      <c r="M206" s="1" t="s">
        <v>205</v>
      </c>
      <c r="N206" s="1">
        <v>1</v>
      </c>
      <c r="O206" s="1" t="s">
        <v>260</v>
      </c>
      <c r="Q206" s="1" t="s">
        <v>207</v>
      </c>
      <c r="R206" t="s">
        <v>208</v>
      </c>
      <c r="S206" s="1" t="s">
        <v>261</v>
      </c>
      <c r="T206" s="1" t="s">
        <v>210</v>
      </c>
      <c r="V206" s="1" t="b">
        <v>0</v>
      </c>
      <c r="AA206" s="1">
        <v>0.022</v>
      </c>
      <c r="AC206" s="1">
        <v>0.018</v>
      </c>
      <c r="AD206" s="1">
        <v>100</v>
      </c>
      <c r="AF206" s="8">
        <v>0.004</v>
      </c>
      <c r="AG206" s="1" t="s">
        <v>211</v>
      </c>
      <c r="AH206" s="1">
        <v>21591</v>
      </c>
      <c r="AI206" s="1">
        <v>100</v>
      </c>
      <c r="AJ206" s="1">
        <v>191.3</v>
      </c>
      <c r="AL206" s="1">
        <f>AK206+AJ206</f>
        <v>191.3</v>
      </c>
      <c r="AO206" s="1">
        <f>AL206+AM206</f>
        <v>191.3</v>
      </c>
      <c r="AP206" s="1">
        <v>20</v>
      </c>
      <c r="AV206" s="10">
        <f>((AO206*((100-GX206)/100)+GY206))*(AA206+AS206+AU206+AB206)-(AP206*(AA206+AS206-AC206+AB206)*AD206/100)</f>
        <v>4.1286</v>
      </c>
      <c r="AW206" s="1">
        <f>(AV206)*N206</f>
        <v>4.1286</v>
      </c>
      <c r="BK206" s="1">
        <v>2</v>
      </c>
      <c r="BL206" s="1">
        <v>137.5</v>
      </c>
      <c r="BM206" s="1" t="s">
        <v>212</v>
      </c>
      <c r="BN206" s="2">
        <f>BL206/HE206</f>
        <v>1.10562865497076</v>
      </c>
      <c r="BO206" s="2">
        <v>110</v>
      </c>
      <c r="BP206" s="1">
        <f>BN206+BI206</f>
        <v>1.10562865497076</v>
      </c>
      <c r="BQ206" s="1">
        <f>BP206*N206</f>
        <v>1.10562865497076</v>
      </c>
      <c r="BS206" s="1"/>
      <c r="EQ206" s="1">
        <f t="shared" si="46"/>
        <v>0</v>
      </c>
      <c r="ER206" s="1">
        <f>EQ206*N206</f>
        <v>0</v>
      </c>
      <c r="ES206" s="1">
        <f>IF(ISERROR(SEARCH("FALSE",BV206)),BU206,0)+IF(ISERROR(SEARCH("FALSE",CA206)),BZ206,0)+IF(ISERROR(SEARCH("FALSE",CF206)),CE206,0)+IF(ISERROR(SEARCH("FALSE",CK206)),CJ206,0)+IF(ISERROR(SEARCH("FALSE",CP206)),CO206,0)+IF(ISERROR(SEARCH("FALSE",CU206)),CT206,0)+IF(ISERROR(SEARCH("FALSE",CZ206)),CY206,0)+IF(ISERROR(SEARCH("FALSE",DE206)),DD206,0)+IF(ISERROR(SEARCH("FALSE",DJ206)),DI206,0)+IF(ISERROR(SEARCH("FALSE",DO206)),DN206,0)+IF(ISERROR(SEARCH("FALSE",DT206)),DS206,0)+IF(ISERROR(SEARCH("FALSE",DY206)),DX206,0)+IF(ISERROR(SEARCH("FALSE",ED206)),EC206,0)+IF(ISERROR(SEARCH("FALSE",EI206)),EH206,0)+IF(ISERROR(SEARCH("FALSE",EN206)),EM206,0)*N206</f>
        <v>0</v>
      </c>
      <c r="ET206" s="12">
        <f>ES206+ER206+BP206</f>
        <v>1.10562865497076</v>
      </c>
      <c r="FP206" s="1" t="s">
        <v>213</v>
      </c>
      <c r="FQ206" s="1">
        <v>1.25</v>
      </c>
      <c r="FR206" s="12">
        <f t="shared" si="55"/>
        <v>5.23422865497076</v>
      </c>
      <c r="FS206" s="12">
        <f>FR206*FQ206/100</f>
        <v>0.0654278581871345</v>
      </c>
      <c r="GE206" s="1" t="s">
        <v>214</v>
      </c>
      <c r="GF206" s="1" t="s">
        <v>213</v>
      </c>
      <c r="GG206" s="1">
        <v>11</v>
      </c>
      <c r="GH206" s="12">
        <f>AW206+ET206-ES206+FD206+FG206</f>
        <v>5.23422865497076</v>
      </c>
      <c r="GI206" s="1">
        <f>GH206*(GG206/100)</f>
        <v>0.575765152046784</v>
      </c>
      <c r="GJ206" s="1" t="s">
        <v>215</v>
      </c>
      <c r="GM206" s="1">
        <v>0.0221125730994152</v>
      </c>
      <c r="GO206" s="1">
        <v>0.0282051282051282</v>
      </c>
      <c r="GP206" s="1">
        <v>0.0462962962962963</v>
      </c>
      <c r="HB206" s="1">
        <v>2</v>
      </c>
      <c r="HC206" s="1">
        <v>55</v>
      </c>
      <c r="HD206" s="1">
        <v>95</v>
      </c>
      <c r="HE206" s="1">
        <f>(3600/HC206)*HD206*HB206/100</f>
        <v>124.363636363636</v>
      </c>
      <c r="HF206" s="10">
        <f>AW206+AZ206+ET206+FD206+FG206+FK206+FS206-FY206+GD206+FT206+GI206+GM206+GN206+GO206+GP206+GR206+GS206-GU206</f>
        <v>5.97203566280552</v>
      </c>
      <c r="HG206" s="13">
        <v>44288</v>
      </c>
    </row>
    <row r="207" spans="1:215">
      <c r="A207" t="str">
        <f t="shared" si="56"/>
        <v>HOSK612305021480</v>
      </c>
      <c r="B207" s="1">
        <v>206</v>
      </c>
      <c r="C207" s="1" t="s">
        <v>200</v>
      </c>
      <c r="D207" s="1">
        <v>0</v>
      </c>
      <c r="E207" s="1" t="s">
        <v>247</v>
      </c>
      <c r="F207" s="1" t="s">
        <v>202</v>
      </c>
      <c r="H207" s="1" t="s">
        <v>534</v>
      </c>
      <c r="I207" s="1" t="s">
        <v>535</v>
      </c>
      <c r="M207" s="1" t="s">
        <v>205</v>
      </c>
      <c r="N207" s="1">
        <v>1</v>
      </c>
      <c r="O207" s="1" t="s">
        <v>337</v>
      </c>
      <c r="Q207" s="1" t="s">
        <v>219</v>
      </c>
      <c r="R207" t="s">
        <v>208</v>
      </c>
      <c r="S207" s="1" t="s">
        <v>338</v>
      </c>
      <c r="T207" s="1" t="s">
        <v>210</v>
      </c>
      <c r="V207" s="1" t="b">
        <v>0</v>
      </c>
      <c r="AA207" s="1">
        <v>0.051</v>
      </c>
      <c r="AC207" s="1">
        <v>0.048</v>
      </c>
      <c r="AD207" s="1">
        <v>100</v>
      </c>
      <c r="AF207" s="8">
        <v>0.003</v>
      </c>
      <c r="AG207" s="1" t="s">
        <v>211</v>
      </c>
      <c r="AH207" s="1">
        <v>21480</v>
      </c>
      <c r="AI207" s="1">
        <v>100</v>
      </c>
      <c r="AJ207" s="1">
        <v>120.85</v>
      </c>
      <c r="AL207" s="1">
        <f>AK207+AJ207</f>
        <v>120.85</v>
      </c>
      <c r="AO207" s="1">
        <f>AL207+AM207</f>
        <v>120.85</v>
      </c>
      <c r="AP207" s="1">
        <v>115.85</v>
      </c>
      <c r="AV207" s="10">
        <f>((AO207*((100-GX207)/100)+GY207))*(AA207+AS207+AU207+AB207)-(AP207*(AA207+AS207-AC207+AB207)*AD207/100)</f>
        <v>5.8158</v>
      </c>
      <c r="AW207" s="1">
        <f>(AV207)*N207</f>
        <v>5.8158</v>
      </c>
      <c r="BK207" s="1">
        <v>2</v>
      </c>
      <c r="BL207" s="1">
        <v>437.5</v>
      </c>
      <c r="BM207" s="1" t="s">
        <v>212</v>
      </c>
      <c r="BN207" s="2">
        <f>BL207/HE207</f>
        <v>3.51790935672515</v>
      </c>
      <c r="BO207" s="2">
        <v>350</v>
      </c>
      <c r="BP207" s="1">
        <f>BN207+BI207</f>
        <v>3.51790935672515</v>
      </c>
      <c r="BQ207" s="1">
        <f>BP207*N207</f>
        <v>3.51790935672515</v>
      </c>
      <c r="BS207" s="1"/>
      <c r="EQ207" s="1">
        <f t="shared" si="46"/>
        <v>0</v>
      </c>
      <c r="ER207" s="1">
        <f>EQ207*N207</f>
        <v>0</v>
      </c>
      <c r="ES207" s="1">
        <f>IF(ISERROR(SEARCH("FALSE",BV207)),BU207,0)+IF(ISERROR(SEARCH("FALSE",CA207)),BZ207,0)+IF(ISERROR(SEARCH("FALSE",CF207)),CE207,0)+IF(ISERROR(SEARCH("FALSE",CK207)),CJ207,0)+IF(ISERROR(SEARCH("FALSE",CP207)),CO207,0)+IF(ISERROR(SEARCH("FALSE",CU207)),CT207,0)+IF(ISERROR(SEARCH("FALSE",CZ207)),CY207,0)+IF(ISERROR(SEARCH("FALSE",DE207)),DD207,0)+IF(ISERROR(SEARCH("FALSE",DJ207)),DI207,0)+IF(ISERROR(SEARCH("FALSE",DO207)),DN207,0)+IF(ISERROR(SEARCH("FALSE",DT207)),DS207,0)+IF(ISERROR(SEARCH("FALSE",DY207)),DX207,0)+IF(ISERROR(SEARCH("FALSE",ED207)),EC207,0)+IF(ISERROR(SEARCH("FALSE",EI207)),EH207,0)+IF(ISERROR(SEARCH("FALSE",EN207)),EM207,0)*N207</f>
        <v>0</v>
      </c>
      <c r="ET207" s="12">
        <f>ES207+ER207+BP207</f>
        <v>3.51790935672515</v>
      </c>
      <c r="FP207" s="1" t="s">
        <v>213</v>
      </c>
      <c r="FQ207" s="1">
        <v>1.25</v>
      </c>
      <c r="FR207" s="12">
        <f t="shared" si="55"/>
        <v>9.33370935672515</v>
      </c>
      <c r="FS207" s="12">
        <f>FR207*FQ207/100</f>
        <v>0.116671366959064</v>
      </c>
      <c r="GE207" s="1" t="s">
        <v>252</v>
      </c>
      <c r="GF207" s="1" t="s">
        <v>213</v>
      </c>
      <c r="GG207" s="1">
        <v>11</v>
      </c>
      <c r="GH207" s="12">
        <f>AW207+ET207-ES207+FD207+FG207</f>
        <v>9.33370935672515</v>
      </c>
      <c r="GI207" s="1">
        <f>GH207*(GG207/100)</f>
        <v>1.02670802923977</v>
      </c>
      <c r="GJ207" s="1" t="s">
        <v>215</v>
      </c>
      <c r="GM207" s="1">
        <v>0.0703581871345029</v>
      </c>
      <c r="GO207" s="1">
        <v>0.0916666666666667</v>
      </c>
      <c r="GP207" s="1">
        <v>0.0730994152046784</v>
      </c>
      <c r="HB207" s="1">
        <v>2</v>
      </c>
      <c r="HC207" s="1">
        <v>55</v>
      </c>
      <c r="HD207" s="1">
        <v>95</v>
      </c>
      <c r="HE207" s="1">
        <f>(3600/HC207)*HD207*HB207/100</f>
        <v>124.363636363636</v>
      </c>
      <c r="HF207" s="10">
        <f>AW207+AZ207+ET207+FD207+FG207+FK207+FS207-FY207+GD207+FT207+GI207+GM207+GN207+GO207+GP207+GR207+GS207-GU207</f>
        <v>10.7122130219298</v>
      </c>
      <c r="HG207" s="13">
        <v>45384</v>
      </c>
    </row>
    <row r="208" spans="1:215">
      <c r="A208" t="str">
        <f t="shared" si="56"/>
        <v>HPK612393021591</v>
      </c>
      <c r="B208" s="1">
        <v>207</v>
      </c>
      <c r="C208" s="1" t="s">
        <v>200</v>
      </c>
      <c r="D208" s="1">
        <v>0</v>
      </c>
      <c r="E208" s="1" t="s">
        <v>201</v>
      </c>
      <c r="F208" s="1" t="s">
        <v>202</v>
      </c>
      <c r="H208" s="1" t="s">
        <v>536</v>
      </c>
      <c r="I208" s="1" t="s">
        <v>335</v>
      </c>
      <c r="M208" s="1" t="s">
        <v>205</v>
      </c>
      <c r="N208" s="1">
        <v>1</v>
      </c>
      <c r="O208" s="1" t="s">
        <v>337</v>
      </c>
      <c r="Q208" s="1" t="s">
        <v>219</v>
      </c>
      <c r="R208" t="s">
        <v>208</v>
      </c>
      <c r="S208" s="1" t="s">
        <v>338</v>
      </c>
      <c r="T208" s="1" t="s">
        <v>210</v>
      </c>
      <c r="V208" s="1" t="b">
        <v>0</v>
      </c>
      <c r="AA208" s="1">
        <v>0.219975</v>
      </c>
      <c r="AC208" s="1">
        <v>0.218975</v>
      </c>
      <c r="AD208" s="1">
        <v>100</v>
      </c>
      <c r="AF208" s="8">
        <v>0.001</v>
      </c>
      <c r="AG208" s="1" t="s">
        <v>211</v>
      </c>
      <c r="AH208" s="1">
        <v>21591</v>
      </c>
      <c r="AI208" s="1">
        <v>100</v>
      </c>
      <c r="AJ208" s="1">
        <v>116.34</v>
      </c>
      <c r="AL208" s="1">
        <f>AK208+AJ208</f>
        <v>116.34</v>
      </c>
      <c r="AO208" s="1">
        <f>AL208+AM208</f>
        <v>116.34</v>
      </c>
      <c r="AP208" s="1">
        <v>20</v>
      </c>
      <c r="AV208" s="10">
        <f>((AO208*((100-GX208)/100)+GY208))*(AA208+AS208+AU208+AB208)-(AP208*(AA208+AS208-AC208+AB208)*AD208/100)</f>
        <v>25.5718915</v>
      </c>
      <c r="AW208" s="1">
        <f>(AV208)*N208</f>
        <v>25.5718915</v>
      </c>
      <c r="AZ208" s="1">
        <f>BA208+BE208</f>
        <v>9.27</v>
      </c>
      <c r="BA208" s="1">
        <f>AZ209*N209</f>
        <v>9</v>
      </c>
      <c r="BB208" s="1" t="s">
        <v>221</v>
      </c>
      <c r="BC208" s="1">
        <f>BA208</f>
        <v>9</v>
      </c>
      <c r="BD208" s="1">
        <v>3</v>
      </c>
      <c r="BE208" s="1">
        <f>BA208*(BD208/100)</f>
        <v>0.27</v>
      </c>
      <c r="BK208" s="1">
        <v>2</v>
      </c>
      <c r="BL208" s="1">
        <v>437.5</v>
      </c>
      <c r="BM208" s="1" t="s">
        <v>212</v>
      </c>
      <c r="BN208" s="2">
        <f>BL208/HE208</f>
        <v>7.67543859649123</v>
      </c>
      <c r="BO208" s="2">
        <v>350</v>
      </c>
      <c r="BP208" s="1">
        <f>BN208+BI208</f>
        <v>7.67543859649123</v>
      </c>
      <c r="BQ208" s="1">
        <f>BP208*N208</f>
        <v>7.67543859649123</v>
      </c>
      <c r="BS208" s="1"/>
      <c r="EQ208" s="1">
        <f t="shared" si="46"/>
        <v>0</v>
      </c>
      <c r="ER208" s="1">
        <f>EQ208*N208</f>
        <v>0</v>
      </c>
      <c r="ES208" s="1">
        <f>IF(ISERROR(SEARCH("FALSE",BV208)),BU208,0)+IF(ISERROR(SEARCH("FALSE",CA208)),BZ208,0)+IF(ISERROR(SEARCH("FALSE",CF208)),CE208,0)+IF(ISERROR(SEARCH("FALSE",CK208)),CJ208,0)+IF(ISERROR(SEARCH("FALSE",CP208)),CO208,0)+IF(ISERROR(SEARCH("FALSE",CU208)),CT208,0)+IF(ISERROR(SEARCH("FALSE",CZ208)),CY208,0)+IF(ISERROR(SEARCH("FALSE",DE208)),DD208,0)+IF(ISERROR(SEARCH("FALSE",DJ208)),DI208,0)+IF(ISERROR(SEARCH("FALSE",DO208)),DN208,0)+IF(ISERROR(SEARCH("FALSE",DT208)),DS208,0)+IF(ISERROR(SEARCH("FALSE",DY208)),DX208,0)+IF(ISERROR(SEARCH("FALSE",ED208)),EC208,0)+IF(ISERROR(SEARCH("FALSE",EI208)),EH208,0)+IF(ISERROR(SEARCH("FALSE",EN208)),EM208,0)*N208</f>
        <v>0</v>
      </c>
      <c r="ET208" s="12">
        <f>ES208+ER208+BP208</f>
        <v>7.67543859649123</v>
      </c>
      <c r="FP208" s="1" t="s">
        <v>213</v>
      </c>
      <c r="FQ208" s="1">
        <v>1.25</v>
      </c>
      <c r="FR208" s="12">
        <f t="shared" si="55"/>
        <v>33.2473300964912</v>
      </c>
      <c r="FS208" s="12">
        <f>FR208*FQ208/100</f>
        <v>0.41559162620614</v>
      </c>
      <c r="GE208" s="1" t="s">
        <v>214</v>
      </c>
      <c r="GF208" s="1" t="s">
        <v>213</v>
      </c>
      <c r="GG208" s="1">
        <v>11</v>
      </c>
      <c r="GH208" s="12">
        <f>AW208+ET208-ES208+FD208+FG208</f>
        <v>33.2473300964912</v>
      </c>
      <c r="GI208" s="1">
        <f>GH208*(GG208/100)</f>
        <v>3.65720631061404</v>
      </c>
      <c r="GJ208" s="1" t="s">
        <v>215</v>
      </c>
      <c r="GM208" s="1">
        <v>0.153508771929825</v>
      </c>
      <c r="GO208" s="1">
        <v>0.114583333333333</v>
      </c>
      <c r="GP208" s="1">
        <v>0.104166666666667</v>
      </c>
      <c r="HB208" s="1">
        <v>2</v>
      </c>
      <c r="HC208" s="1">
        <v>120</v>
      </c>
      <c r="HD208" s="1">
        <v>95</v>
      </c>
      <c r="HE208" s="1">
        <f>(3600/HC208)*HD208*HB208/100</f>
        <v>57</v>
      </c>
      <c r="HF208" s="10">
        <f>AW208+AZ208+ET208+FD208+FG208+FK208+FS208-FY208+GD208+FT208+GI208+GM208+GN208+GO208+GP208+GR208+GS208-GU208</f>
        <v>46.9623868052412</v>
      </c>
      <c r="HG208" s="13">
        <v>43832</v>
      </c>
    </row>
    <row r="209" spans="1:215">
      <c r="A209" t="str">
        <f t="shared" si="56"/>
        <v>HPK6123930_121591</v>
      </c>
      <c r="B209" s="1">
        <v>208</v>
      </c>
      <c r="C209" s="1" t="s">
        <v>200</v>
      </c>
      <c r="E209" s="1" t="s">
        <v>201</v>
      </c>
      <c r="F209" s="1" t="s">
        <v>222</v>
      </c>
      <c r="H209" s="1" t="s">
        <v>537</v>
      </c>
      <c r="I209" s="1" t="s">
        <v>537</v>
      </c>
      <c r="N209" s="1">
        <v>5</v>
      </c>
      <c r="R209"/>
      <c r="AF209" s="8"/>
      <c r="AG209" s="1" t="s">
        <v>211</v>
      </c>
      <c r="AH209" s="1">
        <v>21591</v>
      </c>
      <c r="AV209" s="10"/>
      <c r="AX209" s="1" t="s">
        <v>205</v>
      </c>
      <c r="AY209" s="1" t="s">
        <v>225</v>
      </c>
      <c r="AZ209" s="1">
        <v>1.8</v>
      </c>
      <c r="BN209" s="2"/>
      <c r="BS209" s="1"/>
      <c r="ET209" s="12"/>
      <c r="FR209" s="12"/>
      <c r="FS209" s="12"/>
      <c r="GH209" s="12"/>
      <c r="HF209" s="10"/>
      <c r="HG209" s="13">
        <v>43832</v>
      </c>
    </row>
    <row r="210" spans="1:215">
      <c r="A210" t="str">
        <f t="shared" si="56"/>
        <v>HPK612394021591</v>
      </c>
      <c r="B210" s="1">
        <v>209</v>
      </c>
      <c r="C210" s="1" t="s">
        <v>200</v>
      </c>
      <c r="D210" s="1">
        <v>0</v>
      </c>
      <c r="E210" s="1" t="s">
        <v>201</v>
      </c>
      <c r="F210" s="1" t="s">
        <v>202</v>
      </c>
      <c r="H210" s="1" t="s">
        <v>538</v>
      </c>
      <c r="I210" s="1" t="s">
        <v>342</v>
      </c>
      <c r="M210" s="1" t="s">
        <v>205</v>
      </c>
      <c r="N210" s="1">
        <v>1</v>
      </c>
      <c r="O210" s="1" t="s">
        <v>337</v>
      </c>
      <c r="Q210" s="1" t="s">
        <v>219</v>
      </c>
      <c r="R210" t="s">
        <v>208</v>
      </c>
      <c r="S210" s="1" t="s">
        <v>338</v>
      </c>
      <c r="T210" s="1" t="s">
        <v>210</v>
      </c>
      <c r="V210" s="1" t="b">
        <v>0</v>
      </c>
      <c r="AA210" s="1">
        <v>0.041</v>
      </c>
      <c r="AC210" s="1">
        <v>0.04</v>
      </c>
      <c r="AD210" s="1">
        <v>100</v>
      </c>
      <c r="AF210" s="8">
        <v>0.001</v>
      </c>
      <c r="AG210" s="1" t="s">
        <v>211</v>
      </c>
      <c r="AH210" s="1">
        <v>21591</v>
      </c>
      <c r="AI210" s="1">
        <v>100</v>
      </c>
      <c r="AJ210" s="1">
        <v>116.34</v>
      </c>
      <c r="AL210" s="1">
        <f>AK210+AJ210</f>
        <v>116.34</v>
      </c>
      <c r="AO210" s="1">
        <f>AL210+AM210</f>
        <v>116.34</v>
      </c>
      <c r="AP210" s="1">
        <v>20</v>
      </c>
      <c r="AV210" s="10">
        <f>((AO210*((100-GX210)/100)+GY210))*(AA210+AS210+AU210+AB210)-(AP210*(AA210+AS210-AC210+AB210)*AD210/100)</f>
        <v>4.74994</v>
      </c>
      <c r="AW210" s="1">
        <f>(AV210)*N210</f>
        <v>4.74994</v>
      </c>
      <c r="BK210" s="1">
        <v>2</v>
      </c>
      <c r="BL210" s="1">
        <v>187.5</v>
      </c>
      <c r="BM210" s="1" t="s">
        <v>212</v>
      </c>
      <c r="BN210" s="2">
        <f>BL210/HE210</f>
        <v>1.23355263157895</v>
      </c>
      <c r="BO210" s="2">
        <v>150</v>
      </c>
      <c r="BP210" s="1">
        <f>BN210+BI210</f>
        <v>1.23355263157895</v>
      </c>
      <c r="BQ210" s="1">
        <f>BP210*N210</f>
        <v>1.23355263157895</v>
      </c>
      <c r="BS210" s="1"/>
      <c r="EQ210" s="1">
        <f t="shared" si="46"/>
        <v>0</v>
      </c>
      <c r="ER210" s="1">
        <f>EQ210*N210</f>
        <v>0</v>
      </c>
      <c r="ES210" s="1">
        <f>IF(ISERROR(SEARCH("FALSE",BV210)),BU210,0)+IF(ISERROR(SEARCH("FALSE",CA210)),BZ210,0)+IF(ISERROR(SEARCH("FALSE",CF210)),CE210,0)+IF(ISERROR(SEARCH("FALSE",CK210)),CJ210,0)+IF(ISERROR(SEARCH("FALSE",CP210)),CO210,0)+IF(ISERROR(SEARCH("FALSE",CU210)),CT210,0)+IF(ISERROR(SEARCH("FALSE",CZ210)),CY210,0)+IF(ISERROR(SEARCH("FALSE",DE210)),DD210,0)+IF(ISERROR(SEARCH("FALSE",DJ210)),DI210,0)+IF(ISERROR(SEARCH("FALSE",DO210)),DN210,0)+IF(ISERROR(SEARCH("FALSE",DT210)),DS210,0)+IF(ISERROR(SEARCH("FALSE",DY210)),DX210,0)+IF(ISERROR(SEARCH("FALSE",ED210)),EC210,0)+IF(ISERROR(SEARCH("FALSE",EI210)),EH210,0)+IF(ISERROR(SEARCH("FALSE",EN210)),EM210,0)*N210</f>
        <v>0</v>
      </c>
      <c r="ET210" s="12">
        <f>ES210+ER210+BP210</f>
        <v>1.23355263157895</v>
      </c>
      <c r="FP210" s="1" t="s">
        <v>213</v>
      </c>
      <c r="FQ210" s="1">
        <v>1.25</v>
      </c>
      <c r="FR210" s="12">
        <f t="shared" si="55"/>
        <v>5.98349263157895</v>
      </c>
      <c r="FS210" s="12">
        <f>FR210*FQ210/100</f>
        <v>0.0747936578947368</v>
      </c>
      <c r="GE210" s="1" t="s">
        <v>214</v>
      </c>
      <c r="GF210" s="1" t="s">
        <v>213</v>
      </c>
      <c r="GG210" s="1">
        <v>11</v>
      </c>
      <c r="GH210" s="12">
        <f>AW210+ET210-ES210+FD210+FG210</f>
        <v>5.98349263157895</v>
      </c>
      <c r="GI210" s="1">
        <f>GH210*(GG210/100)</f>
        <v>0.658184189473684</v>
      </c>
      <c r="GJ210" s="1" t="s">
        <v>215</v>
      </c>
      <c r="GM210" s="1">
        <v>0.0246710526315789</v>
      </c>
      <c r="GO210" s="1">
        <v>0.0229166666666667</v>
      </c>
      <c r="GP210" s="1">
        <v>0.0138888888888889</v>
      </c>
      <c r="HB210" s="1">
        <v>2</v>
      </c>
      <c r="HC210" s="1">
        <v>45</v>
      </c>
      <c r="HD210" s="1">
        <v>95</v>
      </c>
      <c r="HE210" s="1">
        <f>(3600/HC210)*HD210*HB210/100</f>
        <v>152</v>
      </c>
      <c r="HF210" s="10">
        <f>AW210+AZ210+ET210+FD210+FG210+FK210+FS210-FY210+GD210+FT210+GI210+GM210+GN210+GO210+GP210+GR210+GS210-GU210</f>
        <v>6.7779470871345</v>
      </c>
      <c r="HG210" s="13">
        <v>43832</v>
      </c>
    </row>
    <row r="211" spans="1:215">
      <c r="A211" t="str">
        <f t="shared" si="56"/>
        <v>HOSK614071021480</v>
      </c>
      <c r="B211" s="1">
        <v>210</v>
      </c>
      <c r="C211" s="1" t="s">
        <v>200</v>
      </c>
      <c r="D211" s="1">
        <v>0</v>
      </c>
      <c r="E211" s="1" t="s">
        <v>247</v>
      </c>
      <c r="F211" s="1" t="s">
        <v>202</v>
      </c>
      <c r="H211" s="1" t="s">
        <v>539</v>
      </c>
      <c r="I211" s="1" t="s">
        <v>259</v>
      </c>
      <c r="M211" s="1" t="s">
        <v>205</v>
      </c>
      <c r="N211" s="1">
        <v>1</v>
      </c>
      <c r="O211" s="1" t="s">
        <v>243</v>
      </c>
      <c r="Q211" s="1" t="s">
        <v>219</v>
      </c>
      <c r="R211" t="s">
        <v>208</v>
      </c>
      <c r="S211" s="1" t="s">
        <v>244</v>
      </c>
      <c r="T211" s="1" t="s">
        <v>210</v>
      </c>
      <c r="V211" s="1" t="b">
        <v>0</v>
      </c>
      <c r="AA211" s="1">
        <v>0.00525</v>
      </c>
      <c r="AC211" s="1">
        <v>0.004</v>
      </c>
      <c r="AD211" s="1">
        <v>100</v>
      </c>
      <c r="AF211" s="8">
        <v>0.00125</v>
      </c>
      <c r="AG211" s="1" t="s">
        <v>211</v>
      </c>
      <c r="AH211" s="1">
        <v>21480</v>
      </c>
      <c r="AI211" s="1">
        <v>100</v>
      </c>
      <c r="AJ211" s="1">
        <v>92.72</v>
      </c>
      <c r="AL211" s="1">
        <f>AK211+AJ211</f>
        <v>92.72</v>
      </c>
      <c r="AO211" s="1">
        <f>AL211+AM211</f>
        <v>92.72</v>
      </c>
      <c r="AP211" s="1">
        <v>20</v>
      </c>
      <c r="AV211" s="10">
        <f>((AO211*((100-GX211)/100)+GY211))*(AA211+AS211+AU211+AB211)-(AP211*(AA211+AS211-AC211+AB211)*AD211/100)</f>
        <v>0.46178</v>
      </c>
      <c r="AW211" s="1">
        <f>(AV211)*N211</f>
        <v>0.46178</v>
      </c>
      <c r="BK211" s="1">
        <v>4</v>
      </c>
      <c r="BL211" s="1">
        <v>112.5</v>
      </c>
      <c r="BM211" s="1" t="s">
        <v>212</v>
      </c>
      <c r="BN211" s="2">
        <f>BL211/HE211</f>
        <v>0.370065789473684</v>
      </c>
      <c r="BO211" s="2">
        <v>90</v>
      </c>
      <c r="BP211" s="1">
        <f>BN211+BI211</f>
        <v>0.370065789473684</v>
      </c>
      <c r="BQ211" s="1">
        <f>BP211*N211</f>
        <v>0.370065789473684</v>
      </c>
      <c r="BS211" s="1"/>
      <c r="EQ211" s="1">
        <f t="shared" si="46"/>
        <v>0</v>
      </c>
      <c r="ER211" s="1">
        <f>EQ211*N211</f>
        <v>0</v>
      </c>
      <c r="ES211" s="1">
        <f>IF(ISERROR(SEARCH("FALSE",BV211)),BU211,0)+IF(ISERROR(SEARCH("FALSE",CA211)),BZ211,0)+IF(ISERROR(SEARCH("FALSE",CF211)),CE211,0)+IF(ISERROR(SEARCH("FALSE",CK211)),CJ211,0)+IF(ISERROR(SEARCH("FALSE",CP211)),CO211,0)+IF(ISERROR(SEARCH("FALSE",CU211)),CT211,0)+IF(ISERROR(SEARCH("FALSE",CZ211)),CY211,0)+IF(ISERROR(SEARCH("FALSE",DE211)),DD211,0)+IF(ISERROR(SEARCH("FALSE",DJ211)),DI211,0)+IF(ISERROR(SEARCH("FALSE",DO211)),DN211,0)+IF(ISERROR(SEARCH("FALSE",DT211)),DS211,0)+IF(ISERROR(SEARCH("FALSE",DY211)),DX211,0)+IF(ISERROR(SEARCH("FALSE",ED211)),EC211,0)+IF(ISERROR(SEARCH("FALSE",EI211)),EH211,0)+IF(ISERROR(SEARCH("FALSE",EN211)),EM211,0)*N211</f>
        <v>0</v>
      </c>
      <c r="ET211" s="12">
        <f>ES211+ER211+BP211</f>
        <v>0.370065789473684</v>
      </c>
      <c r="FP211" s="1" t="s">
        <v>213</v>
      </c>
      <c r="FQ211" s="1">
        <v>1.25</v>
      </c>
      <c r="FR211" s="12">
        <f t="shared" si="55"/>
        <v>0.831845789473684</v>
      </c>
      <c r="FS211" s="12">
        <f>FR211*FQ211/100</f>
        <v>0.0103980723684211</v>
      </c>
      <c r="GE211" s="1" t="s">
        <v>252</v>
      </c>
      <c r="GF211" s="1" t="s">
        <v>213</v>
      </c>
      <c r="GG211" s="1">
        <v>11</v>
      </c>
      <c r="GH211" s="12">
        <f>AW211+ET211-ES211+FD211+FG211</f>
        <v>0.831845789473684</v>
      </c>
      <c r="GI211" s="1">
        <f>GH211*(GG211/100)</f>
        <v>0.0915030368421053</v>
      </c>
      <c r="GJ211" s="1" t="s">
        <v>215</v>
      </c>
      <c r="GM211" s="1">
        <v>0.00740131578947368</v>
      </c>
      <c r="GO211" s="1">
        <v>0.0451785714285714</v>
      </c>
      <c r="GP211" s="1">
        <v>0.00617283950617284</v>
      </c>
      <c r="GQ211" s="1" t="s">
        <v>280</v>
      </c>
      <c r="GR211" s="1">
        <v>0.03</v>
      </c>
      <c r="HB211" s="1">
        <v>4</v>
      </c>
      <c r="HC211" s="1">
        <v>45</v>
      </c>
      <c r="HD211" s="1">
        <v>95</v>
      </c>
      <c r="HE211" s="1">
        <f>(3600/HC211)*HD211*HB211/100</f>
        <v>304</v>
      </c>
      <c r="HF211" s="10">
        <f>AW211+AZ211+ET211+FD211+FG211+FK211+FS211-FY211+GD211+FT211+GI211+GM211+GN211+GO211+GP211+GR211+GS211-GU211</f>
        <v>1.02249962540843</v>
      </c>
      <c r="HG211" s="13">
        <v>43557</v>
      </c>
    </row>
    <row r="212" spans="1:215">
      <c r="A212" t="str">
        <f t="shared" si="56"/>
        <v>HPK622013021591</v>
      </c>
      <c r="B212" s="1">
        <v>211</v>
      </c>
      <c r="C212" s="1" t="s">
        <v>200</v>
      </c>
      <c r="D212" s="1">
        <v>0</v>
      </c>
      <c r="E212" s="1" t="s">
        <v>201</v>
      </c>
      <c r="F212" s="1" t="s">
        <v>202</v>
      </c>
      <c r="H212" s="1" t="s">
        <v>540</v>
      </c>
      <c r="I212" s="1" t="s">
        <v>541</v>
      </c>
      <c r="M212" s="1" t="s">
        <v>205</v>
      </c>
      <c r="N212" s="1">
        <v>1</v>
      </c>
      <c r="O212" s="1" t="s">
        <v>250</v>
      </c>
      <c r="Q212" s="1" t="s">
        <v>219</v>
      </c>
      <c r="R212" t="s">
        <v>208</v>
      </c>
      <c r="S212" s="1" t="s">
        <v>251</v>
      </c>
      <c r="T212" s="1" t="s">
        <v>210</v>
      </c>
      <c r="V212" s="1" t="b">
        <v>0</v>
      </c>
      <c r="AA212" s="1">
        <v>0.2565</v>
      </c>
      <c r="AC212" s="1">
        <v>0.255</v>
      </c>
      <c r="AD212" s="1">
        <v>100</v>
      </c>
      <c r="AF212" s="8">
        <v>0.0015</v>
      </c>
      <c r="AG212" s="1" t="s">
        <v>211</v>
      </c>
      <c r="AH212" s="1">
        <v>21591</v>
      </c>
      <c r="AI212" s="1">
        <v>100</v>
      </c>
      <c r="AJ212" s="1">
        <v>87</v>
      </c>
      <c r="AL212" s="1">
        <f>AK212+AJ212</f>
        <v>87</v>
      </c>
      <c r="AO212" s="1">
        <f>AL212+AM212</f>
        <v>87</v>
      </c>
      <c r="AP212" s="1">
        <v>82</v>
      </c>
      <c r="AV212" s="10">
        <f>((AO212*((100-GX212)/100)+GY212))*(AA212+AS212+AU212+AB212)-(AP212*(AA212+AS212-AC212+AB212)*AD212/100)</f>
        <v>22.1925</v>
      </c>
      <c r="AW212" s="1">
        <f>(AV212)*N212</f>
        <v>22.1925</v>
      </c>
      <c r="AZ212" s="1">
        <f>BA212+BE212</f>
        <v>2.7295</v>
      </c>
      <c r="BA212" s="1">
        <f>AZ213*N213</f>
        <v>2.65</v>
      </c>
      <c r="BB212" s="1" t="s">
        <v>221</v>
      </c>
      <c r="BC212" s="1">
        <f>BA212</f>
        <v>2.65</v>
      </c>
      <c r="BD212" s="1">
        <v>3</v>
      </c>
      <c r="BE212" s="1">
        <f>BA212*(BD212/100)</f>
        <v>0.0795</v>
      </c>
      <c r="BK212" s="1">
        <v>1</v>
      </c>
      <c r="BL212" s="1">
        <v>562.5</v>
      </c>
      <c r="BM212" s="1" t="s">
        <v>212</v>
      </c>
      <c r="BN212" s="2">
        <f>BL212/HE212</f>
        <v>10.6907894736842</v>
      </c>
      <c r="BO212" s="2">
        <v>450</v>
      </c>
      <c r="BP212" s="1">
        <f>BN212+BI212</f>
        <v>10.6907894736842</v>
      </c>
      <c r="BQ212" s="1">
        <f>BP212*N212</f>
        <v>10.6907894736842</v>
      </c>
      <c r="BS212" s="1"/>
      <c r="EQ212" s="1">
        <f t="shared" si="46"/>
        <v>0</v>
      </c>
      <c r="ER212" s="1">
        <f>EQ212*N212</f>
        <v>0</v>
      </c>
      <c r="ES212" s="1">
        <f>IF(ISERROR(SEARCH("FALSE",BV212)),BU212,0)+IF(ISERROR(SEARCH("FALSE",CA212)),BZ212,0)+IF(ISERROR(SEARCH("FALSE",CF212)),CE212,0)+IF(ISERROR(SEARCH("FALSE",CK212)),CJ212,0)+IF(ISERROR(SEARCH("FALSE",CP212)),CO212,0)+IF(ISERROR(SEARCH("FALSE",CU212)),CT212,0)+IF(ISERROR(SEARCH("FALSE",CZ212)),CY212,0)+IF(ISERROR(SEARCH("FALSE",DE212)),DD212,0)+IF(ISERROR(SEARCH("FALSE",DJ212)),DI212,0)+IF(ISERROR(SEARCH("FALSE",DO212)),DN212,0)+IF(ISERROR(SEARCH("FALSE",DT212)),DS212,0)+IF(ISERROR(SEARCH("FALSE",DY212)),DX212,0)+IF(ISERROR(SEARCH("FALSE",ED212)),EC212,0)+IF(ISERROR(SEARCH("FALSE",EI212)),EH212,0)+IF(ISERROR(SEARCH("FALSE",EN212)),EM212,0)*N212</f>
        <v>0</v>
      </c>
      <c r="ET212" s="12">
        <f>ES212+ER212+BP212</f>
        <v>10.6907894736842</v>
      </c>
      <c r="FP212" s="1" t="s">
        <v>213</v>
      </c>
      <c r="FQ212" s="1">
        <v>1.25</v>
      </c>
      <c r="FR212" s="12">
        <f t="shared" si="55"/>
        <v>32.8832894736842</v>
      </c>
      <c r="FS212" s="12">
        <f>FR212*FQ212/100</f>
        <v>0.411041118421053</v>
      </c>
      <c r="GE212" s="1" t="s">
        <v>214</v>
      </c>
      <c r="GF212" s="1" t="s">
        <v>213</v>
      </c>
      <c r="GG212" s="1">
        <v>11</v>
      </c>
      <c r="GH212" s="12">
        <f>AW212+ET212-ES212+FD212+FG212</f>
        <v>32.8832894736842</v>
      </c>
      <c r="GI212" s="1">
        <f>GH212*(GG212/100)</f>
        <v>3.61716184210526</v>
      </c>
      <c r="GJ212" s="1" t="s">
        <v>215</v>
      </c>
      <c r="GM212" s="1">
        <v>0.213815789473684</v>
      </c>
      <c r="GO212" s="1">
        <v>0.131770833333333</v>
      </c>
      <c r="GP212" s="1">
        <v>0.231481481481481</v>
      </c>
      <c r="HB212" s="1">
        <v>1</v>
      </c>
      <c r="HC212" s="1">
        <v>65</v>
      </c>
      <c r="HD212" s="1">
        <v>95</v>
      </c>
      <c r="HE212" s="1">
        <f>(3600/HC212)*HD212*HB212/100</f>
        <v>52.6153846153846</v>
      </c>
      <c r="HF212" s="10">
        <f>AW212+AZ212+ET212+FD212+FG212+FK212+FS212-FY212+GD212+FT212+GI212+GM212+GN212+GO212+GP212+GR212+GS212-GU212</f>
        <v>40.218060538499</v>
      </c>
      <c r="HG212" s="13">
        <v>45384</v>
      </c>
    </row>
    <row r="213" spans="1:215">
      <c r="A213" t="str">
        <f t="shared" si="56"/>
        <v>HPK6220130_121591</v>
      </c>
      <c r="B213" s="1">
        <v>212</v>
      </c>
      <c r="C213" s="1" t="s">
        <v>200</v>
      </c>
      <c r="E213" s="1" t="s">
        <v>201</v>
      </c>
      <c r="F213" s="1" t="s">
        <v>222</v>
      </c>
      <c r="H213" s="1" t="s">
        <v>542</v>
      </c>
      <c r="I213" s="1" t="s">
        <v>542</v>
      </c>
      <c r="N213" s="1">
        <v>1</v>
      </c>
      <c r="R213"/>
      <c r="AF213" s="8"/>
      <c r="AG213" s="1" t="s">
        <v>211</v>
      </c>
      <c r="AH213" s="1">
        <v>21591</v>
      </c>
      <c r="AV213" s="10"/>
      <c r="AX213" s="1" t="s">
        <v>205</v>
      </c>
      <c r="AY213" s="1" t="s">
        <v>225</v>
      </c>
      <c r="AZ213" s="1">
        <v>2.65</v>
      </c>
      <c r="BN213" s="2"/>
      <c r="BS213" s="1"/>
      <c r="ET213" s="12"/>
      <c r="FR213" s="12"/>
      <c r="FS213" s="12"/>
      <c r="GH213" s="12"/>
      <c r="HF213" s="10"/>
      <c r="HG213" s="13">
        <v>45384</v>
      </c>
    </row>
    <row r="214" spans="1:215">
      <c r="A214" t="str">
        <f t="shared" si="56"/>
        <v>HOSK622335021480</v>
      </c>
      <c r="B214" s="1">
        <v>213</v>
      </c>
      <c r="C214" s="1" t="s">
        <v>200</v>
      </c>
      <c r="D214" s="1">
        <v>0</v>
      </c>
      <c r="E214" s="1" t="s">
        <v>247</v>
      </c>
      <c r="F214" s="1" t="s">
        <v>202</v>
      </c>
      <c r="H214" s="1" t="s">
        <v>543</v>
      </c>
      <c r="I214" s="1" t="s">
        <v>544</v>
      </c>
      <c r="M214" s="1" t="s">
        <v>205</v>
      </c>
      <c r="N214" s="1">
        <v>1</v>
      </c>
      <c r="O214" s="1" t="s">
        <v>243</v>
      </c>
      <c r="Q214" s="1" t="s">
        <v>219</v>
      </c>
      <c r="R214" t="s">
        <v>208</v>
      </c>
      <c r="S214" s="1" t="s">
        <v>244</v>
      </c>
      <c r="T214" s="1" t="s">
        <v>210</v>
      </c>
      <c r="V214" s="1" t="b">
        <v>0</v>
      </c>
      <c r="AA214" s="1">
        <v>0.011</v>
      </c>
      <c r="AC214" s="1">
        <v>0.008</v>
      </c>
      <c r="AD214" s="1">
        <v>100</v>
      </c>
      <c r="AF214" s="8">
        <v>0.003</v>
      </c>
      <c r="AG214" s="1" t="s">
        <v>211</v>
      </c>
      <c r="AH214" s="1">
        <v>21480</v>
      </c>
      <c r="AI214" s="1">
        <v>100</v>
      </c>
      <c r="AJ214" s="1">
        <v>75.88</v>
      </c>
      <c r="AL214" s="1">
        <f>AK214+AJ214</f>
        <v>75.88</v>
      </c>
      <c r="AO214" s="1">
        <f>AL214+AM214</f>
        <v>75.88</v>
      </c>
      <c r="AP214" s="1">
        <v>20</v>
      </c>
      <c r="AV214" s="10">
        <f>((AO214*((100-GX214)/100)+GY214))*(AA214+AS214+AU214+AB214)-(AP214*(AA214+AS214-AC214+AB214)*AD214/100)</f>
        <v>0.77468</v>
      </c>
      <c r="AW214" s="1">
        <f>(AV214)*N214</f>
        <v>0.77468</v>
      </c>
      <c r="BK214" s="1">
        <v>2</v>
      </c>
      <c r="BL214" s="1">
        <v>112.5</v>
      </c>
      <c r="BM214" s="1" t="s">
        <v>212</v>
      </c>
      <c r="BN214" s="2">
        <f>BL214/HE214</f>
        <v>0.740131578947368</v>
      </c>
      <c r="BO214" s="2">
        <v>90</v>
      </c>
      <c r="BP214" s="1">
        <f>BN214+BI214</f>
        <v>0.740131578947368</v>
      </c>
      <c r="BQ214" s="1">
        <f>BP214*N214</f>
        <v>0.740131578947368</v>
      </c>
      <c r="BS214" s="1"/>
      <c r="EQ214" s="1">
        <f t="shared" si="46"/>
        <v>0</v>
      </c>
      <c r="ER214" s="1">
        <f>EQ214*N214</f>
        <v>0</v>
      </c>
      <c r="ES214" s="1">
        <f>IF(ISERROR(SEARCH("FALSE",BV214)),BU214,0)+IF(ISERROR(SEARCH("FALSE",CA214)),BZ214,0)+IF(ISERROR(SEARCH("FALSE",CF214)),CE214,0)+IF(ISERROR(SEARCH("FALSE",CK214)),CJ214,0)+IF(ISERROR(SEARCH("FALSE",CP214)),CO214,0)+IF(ISERROR(SEARCH("FALSE",CU214)),CT214,0)+IF(ISERROR(SEARCH("FALSE",CZ214)),CY214,0)+IF(ISERROR(SEARCH("FALSE",DE214)),DD214,0)+IF(ISERROR(SEARCH("FALSE",DJ214)),DI214,0)+IF(ISERROR(SEARCH("FALSE",DO214)),DN214,0)+IF(ISERROR(SEARCH("FALSE",DT214)),DS214,0)+IF(ISERROR(SEARCH("FALSE",DY214)),DX214,0)+IF(ISERROR(SEARCH("FALSE",ED214)),EC214,0)+IF(ISERROR(SEARCH("FALSE",EI214)),EH214,0)+IF(ISERROR(SEARCH("FALSE",EN214)),EM214,0)*N214</f>
        <v>0</v>
      </c>
      <c r="ET214" s="12">
        <f>ES214+ER214+BP214</f>
        <v>0.740131578947368</v>
      </c>
      <c r="FP214" s="1" t="s">
        <v>213</v>
      </c>
      <c r="FQ214" s="1">
        <v>1.25</v>
      </c>
      <c r="FR214" s="12">
        <f t="shared" si="55"/>
        <v>1.51481157894737</v>
      </c>
      <c r="FS214" s="12">
        <f>FR214*FQ214/100</f>
        <v>0.0189351447368421</v>
      </c>
      <c r="GE214" s="1" t="s">
        <v>252</v>
      </c>
      <c r="GF214" s="1" t="s">
        <v>213</v>
      </c>
      <c r="GG214" s="1">
        <v>11</v>
      </c>
      <c r="GH214" s="12">
        <f>AW214+ET214-ES214+FD214+FG214</f>
        <v>1.51481157894737</v>
      </c>
      <c r="GI214" s="1">
        <f>GH214*(GG214/100)</f>
        <v>0.166629273684211</v>
      </c>
      <c r="GJ214" s="1" t="s">
        <v>215</v>
      </c>
      <c r="GM214" s="1">
        <v>0.0148026315789474</v>
      </c>
      <c r="GO214" s="1">
        <v>0.0141666666666667</v>
      </c>
      <c r="GP214" s="1">
        <v>0.009765625</v>
      </c>
      <c r="HB214" s="1">
        <v>2</v>
      </c>
      <c r="HC214" s="1">
        <v>45</v>
      </c>
      <c r="HD214" s="1">
        <v>95</v>
      </c>
      <c r="HE214" s="1">
        <f>(3600/HC214)*HD214*HB214/100</f>
        <v>152</v>
      </c>
      <c r="HF214" s="10">
        <f>AW214+AZ214+ET214+FD214+FG214+FK214+FS214-FY214+GD214+FT214+GI214+GM214+GN214+GO214+GP214+GR214+GS214-GU214</f>
        <v>1.73911092061404</v>
      </c>
      <c r="HG214" s="13">
        <v>45384</v>
      </c>
    </row>
    <row r="215" spans="1:215">
      <c r="A215" t="str">
        <f t="shared" si="56"/>
        <v>HPK622705021591</v>
      </c>
      <c r="B215" s="1">
        <v>214</v>
      </c>
      <c r="C215" s="1" t="s">
        <v>200</v>
      </c>
      <c r="D215" s="1">
        <v>0</v>
      </c>
      <c r="E215" s="1" t="s">
        <v>201</v>
      </c>
      <c r="F215" s="1" t="s">
        <v>202</v>
      </c>
      <c r="H215" s="1" t="s">
        <v>545</v>
      </c>
      <c r="I215" s="1" t="s">
        <v>546</v>
      </c>
      <c r="M215" s="1" t="s">
        <v>205</v>
      </c>
      <c r="N215" s="1">
        <v>1</v>
      </c>
      <c r="O215" s="1" t="s">
        <v>265</v>
      </c>
      <c r="Q215" s="1" t="s">
        <v>219</v>
      </c>
      <c r="R215" t="s">
        <v>208</v>
      </c>
      <c r="S215" s="1" t="s">
        <v>266</v>
      </c>
      <c r="T215" s="1" t="s">
        <v>210</v>
      </c>
      <c r="V215" s="1" t="b">
        <v>0</v>
      </c>
      <c r="AA215" s="1">
        <v>0.153</v>
      </c>
      <c r="AC215" s="1">
        <v>0.147</v>
      </c>
      <c r="AD215" s="1">
        <v>100</v>
      </c>
      <c r="AF215" s="8">
        <v>0.00600000000000001</v>
      </c>
      <c r="AG215" s="1" t="s">
        <v>211</v>
      </c>
      <c r="AH215" s="1">
        <v>21591</v>
      </c>
      <c r="AI215" s="1">
        <v>100</v>
      </c>
      <c r="AJ215" s="1">
        <v>118.8</v>
      </c>
      <c r="AL215" s="1">
        <f>AK215+AJ215</f>
        <v>118.8</v>
      </c>
      <c r="AO215" s="1">
        <f>AL215+AM215</f>
        <v>118.8</v>
      </c>
      <c r="AP215" s="1">
        <v>20</v>
      </c>
      <c r="AV215" s="10">
        <f>((AO215*((100-GX215)/100)+GY215))*(AA215+AS215+AU215+AB215)-(AP215*(AA215+AS215-AC215+AB215)*AD215/100)</f>
        <v>18.0564</v>
      </c>
      <c r="AW215" s="1">
        <f>(AV215)*N215</f>
        <v>18.0564</v>
      </c>
      <c r="BK215" s="1">
        <v>2</v>
      </c>
      <c r="BL215" s="1">
        <v>350</v>
      </c>
      <c r="BM215" s="1" t="s">
        <v>212</v>
      </c>
      <c r="BN215" s="2">
        <f>BL215/HE215</f>
        <v>3.37719298245614</v>
      </c>
      <c r="BO215" s="2">
        <v>280</v>
      </c>
      <c r="BP215" s="1">
        <f>BN215+BI215</f>
        <v>3.37719298245614</v>
      </c>
      <c r="BQ215" s="1">
        <f>BP215*N215</f>
        <v>3.37719298245614</v>
      </c>
      <c r="BS215" s="1"/>
      <c r="EQ215" s="1">
        <f t="shared" si="46"/>
        <v>0</v>
      </c>
      <c r="ER215" s="1">
        <f>EQ215*N215</f>
        <v>0</v>
      </c>
      <c r="ES215" s="1">
        <f>IF(ISERROR(SEARCH("FALSE",BV215)),BU215,0)+IF(ISERROR(SEARCH("FALSE",CA215)),BZ215,0)+IF(ISERROR(SEARCH("FALSE",CF215)),CE215,0)+IF(ISERROR(SEARCH("FALSE",CK215)),CJ215,0)+IF(ISERROR(SEARCH("FALSE",CP215)),CO215,0)+IF(ISERROR(SEARCH("FALSE",CU215)),CT215,0)+IF(ISERROR(SEARCH("FALSE",CZ215)),CY215,0)+IF(ISERROR(SEARCH("FALSE",DE215)),DD215,0)+IF(ISERROR(SEARCH("FALSE",DJ215)),DI215,0)+IF(ISERROR(SEARCH("FALSE",DO215)),DN215,0)+IF(ISERROR(SEARCH("FALSE",DT215)),DS215,0)+IF(ISERROR(SEARCH("FALSE",DY215)),DX215,0)+IF(ISERROR(SEARCH("FALSE",ED215)),EC215,0)+IF(ISERROR(SEARCH("FALSE",EI215)),EH215,0)+IF(ISERROR(SEARCH("FALSE",EN215)),EM215,0)*N215</f>
        <v>0</v>
      </c>
      <c r="ET215" s="12">
        <f>ES215+ER215+BP215</f>
        <v>3.37719298245614</v>
      </c>
      <c r="FP215" s="1" t="s">
        <v>213</v>
      </c>
      <c r="FQ215" s="1">
        <v>1.25</v>
      </c>
      <c r="FR215" s="12">
        <f t="shared" si="55"/>
        <v>21.4335929824561</v>
      </c>
      <c r="FS215" s="12">
        <f>FR215*FQ215/100</f>
        <v>0.267919912280702</v>
      </c>
      <c r="GE215" s="1" t="s">
        <v>214</v>
      </c>
      <c r="GF215" s="1" t="s">
        <v>213</v>
      </c>
      <c r="GG215" s="1">
        <v>11</v>
      </c>
      <c r="GH215" s="12">
        <f>AW215+ET215-ES215+FD215+FG215</f>
        <v>21.4335929824561</v>
      </c>
      <c r="GI215" s="1">
        <f>GH215*(GG215/100)</f>
        <v>2.35769522807018</v>
      </c>
      <c r="GJ215" s="1" t="s">
        <v>215</v>
      </c>
      <c r="GM215" s="1">
        <v>0.0675438596491228</v>
      </c>
      <c r="GO215" s="1">
        <v>0.526666666666667</v>
      </c>
      <c r="GP215" s="1">
        <v>0.297619047619048</v>
      </c>
      <c r="GQ215" s="1" t="s">
        <v>280</v>
      </c>
      <c r="GR215" s="1">
        <v>0.27</v>
      </c>
      <c r="HB215" s="1">
        <v>2</v>
      </c>
      <c r="HC215" s="1">
        <v>66</v>
      </c>
      <c r="HD215" s="1">
        <v>95</v>
      </c>
      <c r="HE215" s="1">
        <f>(3600/HC215)*HD215*HB215/100</f>
        <v>103.636363636364</v>
      </c>
      <c r="HF215" s="10">
        <f>AW215+AZ215+ET215+FD215+FG215+FK215+FS215-FY215+GD215+FT215+GI215+GM215+GN215+GO215+GP215+GR215+GS215-GU215</f>
        <v>25.2210376967419</v>
      </c>
      <c r="HG215" s="13">
        <v>44379</v>
      </c>
    </row>
    <row r="216" spans="1:215">
      <c r="A216" t="str">
        <f t="shared" si="56"/>
        <v>HPK622706021591</v>
      </c>
      <c r="B216" s="1">
        <v>215</v>
      </c>
      <c r="C216" s="1" t="s">
        <v>200</v>
      </c>
      <c r="D216" s="1">
        <v>0</v>
      </c>
      <c r="E216" s="1" t="s">
        <v>201</v>
      </c>
      <c r="F216" s="1" t="s">
        <v>202</v>
      </c>
      <c r="H216" s="1" t="s">
        <v>547</v>
      </c>
      <c r="I216" s="1" t="s">
        <v>548</v>
      </c>
      <c r="M216" s="1" t="s">
        <v>205</v>
      </c>
      <c r="N216" s="1">
        <v>1</v>
      </c>
      <c r="O216" s="1" t="s">
        <v>265</v>
      </c>
      <c r="Q216" s="1" t="s">
        <v>219</v>
      </c>
      <c r="R216" t="s">
        <v>208</v>
      </c>
      <c r="S216" s="1" t="s">
        <v>266</v>
      </c>
      <c r="T216" s="1" t="s">
        <v>210</v>
      </c>
      <c r="V216" s="1" t="b">
        <v>0</v>
      </c>
      <c r="AA216" s="1">
        <v>0.05</v>
      </c>
      <c r="AC216" s="1">
        <v>0.046</v>
      </c>
      <c r="AD216" s="1">
        <v>100</v>
      </c>
      <c r="AF216" s="8">
        <v>0.004</v>
      </c>
      <c r="AG216" s="1" t="s">
        <v>211</v>
      </c>
      <c r="AH216" s="1">
        <v>21591</v>
      </c>
      <c r="AI216" s="1">
        <v>100</v>
      </c>
      <c r="AJ216" s="1">
        <v>118.8</v>
      </c>
      <c r="AL216" s="1">
        <f>AK216+AJ216</f>
        <v>118.8</v>
      </c>
      <c r="AO216" s="1">
        <f>AL216+AM216</f>
        <v>118.8</v>
      </c>
      <c r="AP216" s="1">
        <v>20</v>
      </c>
      <c r="AV216" s="10">
        <f>((AO216*((100-GX216)/100)+GY216))*(AA216+AS216+AU216+AB216)-(AP216*(AA216+AS216-AC216+AB216)*AD216/100)</f>
        <v>5.86</v>
      </c>
      <c r="AW216" s="1">
        <f>(AV216)*N216</f>
        <v>5.86</v>
      </c>
      <c r="BK216" s="1">
        <v>2</v>
      </c>
      <c r="BL216" s="1">
        <v>200</v>
      </c>
      <c r="BM216" s="1" t="s">
        <v>212</v>
      </c>
      <c r="BN216" s="2">
        <f>BL216/HE216</f>
        <v>1.46198830409357</v>
      </c>
      <c r="BO216" s="2">
        <v>160</v>
      </c>
      <c r="BP216" s="1">
        <f>BN216+BI216</f>
        <v>1.46198830409357</v>
      </c>
      <c r="BQ216" s="1">
        <f>BP216*N216</f>
        <v>1.46198830409357</v>
      </c>
      <c r="BS216" s="1"/>
      <c r="EQ216" s="1">
        <f t="shared" si="46"/>
        <v>0</v>
      </c>
      <c r="ER216" s="1">
        <f>EQ216*N216</f>
        <v>0</v>
      </c>
      <c r="ES216" s="1">
        <f>IF(ISERROR(SEARCH("FALSE",BV216)),BU216,0)+IF(ISERROR(SEARCH("FALSE",CA216)),BZ216,0)+IF(ISERROR(SEARCH("FALSE",CF216)),CE216,0)+IF(ISERROR(SEARCH("FALSE",CK216)),CJ216,0)+IF(ISERROR(SEARCH("FALSE",CP216)),CO216,0)+IF(ISERROR(SEARCH("FALSE",CU216)),CT216,0)+IF(ISERROR(SEARCH("FALSE",CZ216)),CY216,0)+IF(ISERROR(SEARCH("FALSE",DE216)),DD216,0)+IF(ISERROR(SEARCH("FALSE",DJ216)),DI216,0)+IF(ISERROR(SEARCH("FALSE",DO216)),DN216,0)+IF(ISERROR(SEARCH("FALSE",DT216)),DS216,0)+IF(ISERROR(SEARCH("FALSE",DY216)),DX216,0)+IF(ISERROR(SEARCH("FALSE",ED216)),EC216,0)+IF(ISERROR(SEARCH("FALSE",EI216)),EH216,0)+IF(ISERROR(SEARCH("FALSE",EN216)),EM216,0)*N216</f>
        <v>0</v>
      </c>
      <c r="ET216" s="12">
        <f>ES216+ER216+BP216</f>
        <v>1.46198830409357</v>
      </c>
      <c r="FP216" s="1" t="s">
        <v>213</v>
      </c>
      <c r="FQ216" s="1">
        <v>1.25</v>
      </c>
      <c r="FR216" s="12">
        <f t="shared" si="55"/>
        <v>7.32198830409357</v>
      </c>
      <c r="FS216" s="12">
        <f>FR216*FQ216/100</f>
        <v>0.0915248538011696</v>
      </c>
      <c r="GE216" s="1" t="s">
        <v>214</v>
      </c>
      <c r="GF216" s="1" t="s">
        <v>213</v>
      </c>
      <c r="GG216" s="1">
        <v>11</v>
      </c>
      <c r="GH216" s="12">
        <f>AW216+ET216-ES216+FD216+FG216</f>
        <v>7.32198830409357</v>
      </c>
      <c r="GI216" s="1">
        <f>GH216*(GG216/100)</f>
        <v>0.805418713450292</v>
      </c>
      <c r="GJ216" s="1" t="s">
        <v>215</v>
      </c>
      <c r="GM216" s="1">
        <v>0.0292397660818714</v>
      </c>
      <c r="GO216" s="1">
        <v>0.385</v>
      </c>
      <c r="GP216" s="1">
        <v>0.104166666666667</v>
      </c>
      <c r="GQ216" s="1" t="s">
        <v>280</v>
      </c>
      <c r="GR216" s="1">
        <v>0.18</v>
      </c>
      <c r="HB216" s="1">
        <v>2</v>
      </c>
      <c r="HC216" s="1">
        <v>50</v>
      </c>
      <c r="HD216" s="1">
        <v>95</v>
      </c>
      <c r="HE216" s="1">
        <f>(3600/HC216)*HD216*HB216/100</f>
        <v>136.8</v>
      </c>
      <c r="HF216" s="10">
        <f>AW216+AZ216+ET216+FD216+FG216+FK216+FS216-FY216+GD216+FT216+GI216+GM216+GN216+GO216+GP216+GR216+GS216-GU216</f>
        <v>8.91733830409357</v>
      </c>
      <c r="HG216" s="13">
        <v>44379</v>
      </c>
    </row>
    <row r="217" spans="1:215">
      <c r="A217" t="str">
        <f t="shared" si="56"/>
        <v>HOSKE11054021480</v>
      </c>
      <c r="B217" s="1">
        <v>216</v>
      </c>
      <c r="C217" s="1" t="s">
        <v>200</v>
      </c>
      <c r="D217" s="1">
        <v>0</v>
      </c>
      <c r="E217" s="1" t="s">
        <v>247</v>
      </c>
      <c r="F217" s="1" t="s">
        <v>202</v>
      </c>
      <c r="H217" s="1" t="s">
        <v>549</v>
      </c>
      <c r="I217" s="1" t="s">
        <v>550</v>
      </c>
      <c r="M217" s="1" t="s">
        <v>205</v>
      </c>
      <c r="N217" s="1">
        <v>1</v>
      </c>
      <c r="O217" s="1" t="s">
        <v>265</v>
      </c>
      <c r="Q217" s="1" t="s">
        <v>219</v>
      </c>
      <c r="R217" t="s">
        <v>208</v>
      </c>
      <c r="S217" s="1" t="s">
        <v>266</v>
      </c>
      <c r="T217" s="1" t="s">
        <v>210</v>
      </c>
      <c r="V217" s="1" t="b">
        <v>0</v>
      </c>
      <c r="AA217" s="1">
        <v>0.077</v>
      </c>
      <c r="AC217" s="1">
        <v>0.067</v>
      </c>
      <c r="AD217" s="1">
        <v>100</v>
      </c>
      <c r="AF217" s="8">
        <v>0.00999999999999999</v>
      </c>
      <c r="AG217" s="1" t="s">
        <v>211</v>
      </c>
      <c r="AH217" s="1">
        <v>21480</v>
      </c>
      <c r="AI217" s="1">
        <v>100</v>
      </c>
      <c r="AJ217" s="1">
        <v>101.39</v>
      </c>
      <c r="AL217" s="1">
        <f>AK217+AJ217</f>
        <v>101.39</v>
      </c>
      <c r="AO217" s="1">
        <f>AL217+AM217</f>
        <v>101.39</v>
      </c>
      <c r="AP217" s="1">
        <v>96.39</v>
      </c>
      <c r="AV217" s="10">
        <f>((AO217*((100-GX217)/100)+GY217))*(AA217+AS217+AU217+AB217)-(AP217*(AA217+AS217-AC217+AB217)*AD217/100)</f>
        <v>6.84313</v>
      </c>
      <c r="AW217" s="1">
        <f>(AV217)*N217</f>
        <v>6.84313</v>
      </c>
      <c r="AZ217" s="1">
        <f>BA217+BE217</f>
        <v>0.253125</v>
      </c>
      <c r="BA217" s="1">
        <f>AZ218*N218</f>
        <v>0.25</v>
      </c>
      <c r="BB217" s="1" t="s">
        <v>221</v>
      </c>
      <c r="BC217" s="1">
        <f>BA217</f>
        <v>0.25</v>
      </c>
      <c r="BD217" s="1">
        <v>1.25</v>
      </c>
      <c r="BE217" s="1">
        <f>BA217*(BD217/100)</f>
        <v>0.003125</v>
      </c>
      <c r="BK217" s="1">
        <v>2</v>
      </c>
      <c r="BL217" s="1">
        <v>200</v>
      </c>
      <c r="BM217" s="1" t="s">
        <v>212</v>
      </c>
      <c r="BN217" s="2">
        <f>BL217/HE217</f>
        <v>1.75438596491228</v>
      </c>
      <c r="BO217" s="2">
        <v>160</v>
      </c>
      <c r="BP217" s="1">
        <f>BN217+BI217</f>
        <v>1.75438596491228</v>
      </c>
      <c r="BQ217" s="1">
        <f>BP217*N217</f>
        <v>1.75438596491228</v>
      </c>
      <c r="BS217" s="1"/>
      <c r="EQ217" s="1">
        <f t="shared" si="46"/>
        <v>0</v>
      </c>
      <c r="ER217" s="1">
        <f>EQ217*N217</f>
        <v>0</v>
      </c>
      <c r="ES217" s="1">
        <f>IF(ISERROR(SEARCH("FALSE",BV217)),BU217,0)+IF(ISERROR(SEARCH("FALSE",CA217)),BZ217,0)+IF(ISERROR(SEARCH("FALSE",CF217)),CE217,0)+IF(ISERROR(SEARCH("FALSE",CK217)),CJ217,0)+IF(ISERROR(SEARCH("FALSE",CP217)),CO217,0)+IF(ISERROR(SEARCH("FALSE",CU217)),CT217,0)+IF(ISERROR(SEARCH("FALSE",CZ217)),CY217,0)+IF(ISERROR(SEARCH("FALSE",DE217)),DD217,0)+IF(ISERROR(SEARCH("FALSE",DJ217)),DI217,0)+IF(ISERROR(SEARCH("FALSE",DO217)),DN217,0)+IF(ISERROR(SEARCH("FALSE",DT217)),DS217,0)+IF(ISERROR(SEARCH("FALSE",DY217)),DX217,0)+IF(ISERROR(SEARCH("FALSE",ED217)),EC217,0)+IF(ISERROR(SEARCH("FALSE",EI217)),EH217,0)+IF(ISERROR(SEARCH("FALSE",EN217)),EM217,0)*N217</f>
        <v>0</v>
      </c>
      <c r="ET217" s="12">
        <f>ES217+ER217+BP217</f>
        <v>1.75438596491228</v>
      </c>
      <c r="FP217" s="1" t="s">
        <v>213</v>
      </c>
      <c r="FQ217" s="1">
        <v>1.25</v>
      </c>
      <c r="FR217" s="12">
        <f t="shared" si="55"/>
        <v>8.59751596491228</v>
      </c>
      <c r="FS217" s="12">
        <f>FR217*FQ217/100</f>
        <v>0.107468949561404</v>
      </c>
      <c r="GE217" s="1" t="s">
        <v>214</v>
      </c>
      <c r="GF217" s="1" t="s">
        <v>213</v>
      </c>
      <c r="GG217" s="1">
        <v>10</v>
      </c>
      <c r="GH217" s="12">
        <f>AW217+ET217-ES217+FD217+FG217</f>
        <v>8.59751596491228</v>
      </c>
      <c r="GI217" s="1">
        <f>GH217*(GG217/100)</f>
        <v>0.859751596491228</v>
      </c>
      <c r="GJ217" s="1" t="s">
        <v>215</v>
      </c>
      <c r="GM217" s="1">
        <v>0.0350877192982456</v>
      </c>
      <c r="GO217" s="1">
        <v>0.114583333333333</v>
      </c>
      <c r="GP217" s="1">
        <v>0.154320987654321</v>
      </c>
      <c r="GQ217" s="1" t="s">
        <v>280</v>
      </c>
      <c r="GR217" s="1">
        <v>0.0400000000000009</v>
      </c>
      <c r="HB217" s="1">
        <v>2</v>
      </c>
      <c r="HC217" s="1">
        <v>60</v>
      </c>
      <c r="HD217" s="1">
        <v>95</v>
      </c>
      <c r="HE217" s="1">
        <f>(3600/HC217)*HD217*HB217/100</f>
        <v>114</v>
      </c>
      <c r="HF217" s="10">
        <f>AW217+AZ217+ET217+FD217+FG217+FK217+FS217-FY217+GD217+FT217+GI217+GM217+GN217+GO217+GP217+GR217+GS217-GU217</f>
        <v>10.1618535512508</v>
      </c>
      <c r="HG217" s="13">
        <v>45201</v>
      </c>
    </row>
    <row r="218" spans="1:215">
      <c r="A218" t="str">
        <f t="shared" si="56"/>
        <v>HOSKE11054021480</v>
      </c>
      <c r="B218" s="1">
        <v>217</v>
      </c>
      <c r="C218" s="1" t="s">
        <v>200</v>
      </c>
      <c r="E218" s="1" t="s">
        <v>247</v>
      </c>
      <c r="F218" s="1" t="s">
        <v>222</v>
      </c>
      <c r="H218" s="1" t="s">
        <v>549</v>
      </c>
      <c r="N218" s="1">
        <v>1</v>
      </c>
      <c r="R218"/>
      <c r="AF218" s="8"/>
      <c r="AG218" s="1" t="s">
        <v>211</v>
      </c>
      <c r="AH218" s="1">
        <v>21480</v>
      </c>
      <c r="AV218" s="10"/>
      <c r="AX218" s="1" t="s">
        <v>205</v>
      </c>
      <c r="AY218" s="1" t="s">
        <v>225</v>
      </c>
      <c r="AZ218" s="1">
        <v>0.25</v>
      </c>
      <c r="BN218" s="2"/>
      <c r="BO218" s="2">
        <v>160</v>
      </c>
      <c r="BS218" s="1"/>
      <c r="ET218" s="12"/>
      <c r="FR218" s="12"/>
      <c r="FS218" s="12"/>
      <c r="GH218" s="12"/>
      <c r="HF218" s="10"/>
      <c r="HG218" s="13">
        <v>45201</v>
      </c>
    </row>
    <row r="219" spans="1:215">
      <c r="A219" t="str">
        <f t="shared" si="56"/>
        <v>HOSKE12110021480</v>
      </c>
      <c r="B219" s="1">
        <v>218</v>
      </c>
      <c r="C219" s="1" t="s">
        <v>200</v>
      </c>
      <c r="D219" s="1">
        <v>0</v>
      </c>
      <c r="E219" s="1" t="s">
        <v>247</v>
      </c>
      <c r="F219" s="1" t="s">
        <v>202</v>
      </c>
      <c r="H219" s="1" t="s">
        <v>551</v>
      </c>
      <c r="I219" s="1" t="s">
        <v>552</v>
      </c>
      <c r="M219" s="1" t="s">
        <v>205</v>
      </c>
      <c r="N219" s="1">
        <v>1</v>
      </c>
      <c r="O219" s="1" t="s">
        <v>402</v>
      </c>
      <c r="Q219" s="1" t="s">
        <v>207</v>
      </c>
      <c r="R219" t="s">
        <v>208</v>
      </c>
      <c r="S219" s="1" t="s">
        <v>403</v>
      </c>
      <c r="T219" s="1" t="s">
        <v>210</v>
      </c>
      <c r="V219" s="1" t="b">
        <v>0</v>
      </c>
      <c r="AA219" s="1">
        <v>0.14</v>
      </c>
      <c r="AC219" s="1">
        <v>0.135</v>
      </c>
      <c r="AD219" s="1">
        <v>100</v>
      </c>
      <c r="AF219" s="8">
        <v>0.005</v>
      </c>
      <c r="AG219" s="1" t="s">
        <v>211</v>
      </c>
      <c r="AH219" s="1">
        <v>21480</v>
      </c>
      <c r="AI219" s="1">
        <v>100</v>
      </c>
      <c r="AJ219" s="1">
        <v>236.33</v>
      </c>
      <c r="AL219" s="1">
        <f>AK219+AJ219</f>
        <v>236.33</v>
      </c>
      <c r="AO219" s="1">
        <f>AL219+AM219</f>
        <v>236.33</v>
      </c>
      <c r="AP219" s="1">
        <v>20</v>
      </c>
      <c r="AV219" s="10">
        <f>((AO219*((100-GX219)/100)+GY219))*(AA219+AS219+AU219+AB219)-(AP219*(AA219+AS219-AC219+AB219)*AD219/100)</f>
        <v>32.9862</v>
      </c>
      <c r="AW219" s="1">
        <f>(AV219)*N219</f>
        <v>32.9862</v>
      </c>
      <c r="AZ219" s="1">
        <f>BA219+BE219</f>
        <v>6.8495</v>
      </c>
      <c r="BA219" s="1">
        <f>AZ220*N220</f>
        <v>6.65</v>
      </c>
      <c r="BB219" s="1" t="s">
        <v>221</v>
      </c>
      <c r="BC219" s="1">
        <f>BA219</f>
        <v>6.65</v>
      </c>
      <c r="BD219" s="1">
        <v>3</v>
      </c>
      <c r="BE219" s="1">
        <f>BA219*(BD219/100)</f>
        <v>0.1995</v>
      </c>
      <c r="BK219" s="1">
        <v>2</v>
      </c>
      <c r="BL219" s="1">
        <v>350</v>
      </c>
      <c r="BM219" s="1" t="s">
        <v>212</v>
      </c>
      <c r="BN219" s="2">
        <f>BL219/HE219</f>
        <v>4.09356725146199</v>
      </c>
      <c r="BO219" s="2">
        <v>280</v>
      </c>
      <c r="BP219" s="1">
        <f>BN219+BI219</f>
        <v>4.09356725146199</v>
      </c>
      <c r="BQ219" s="1">
        <f>BP219*N219</f>
        <v>4.09356725146199</v>
      </c>
      <c r="BS219" s="1"/>
      <c r="EQ219" s="1">
        <f t="shared" si="46"/>
        <v>0</v>
      </c>
      <c r="ER219" s="1">
        <f>EQ219*N219</f>
        <v>0</v>
      </c>
      <c r="ES219" s="1">
        <f>IF(ISERROR(SEARCH("FALSE",BV219)),BU219,0)+IF(ISERROR(SEARCH("FALSE",CA219)),BZ219,0)+IF(ISERROR(SEARCH("FALSE",CF219)),CE219,0)+IF(ISERROR(SEARCH("FALSE",CK219)),CJ219,0)+IF(ISERROR(SEARCH("FALSE",CP219)),CO219,0)+IF(ISERROR(SEARCH("FALSE",CU219)),CT219,0)+IF(ISERROR(SEARCH("FALSE",CZ219)),CY219,0)+IF(ISERROR(SEARCH("FALSE",DE219)),DD219,0)+IF(ISERROR(SEARCH("FALSE",DJ219)),DI219,0)+IF(ISERROR(SEARCH("FALSE",DO219)),DN219,0)+IF(ISERROR(SEARCH("FALSE",DT219)),DS219,0)+IF(ISERROR(SEARCH("FALSE",DY219)),DX219,0)+IF(ISERROR(SEARCH("FALSE",ED219)),EC219,0)+IF(ISERROR(SEARCH("FALSE",EI219)),EH219,0)+IF(ISERROR(SEARCH("FALSE",EN219)),EM219,0)*N219</f>
        <v>0</v>
      </c>
      <c r="ET219" s="12">
        <f>ES219+ER219+BP219</f>
        <v>4.09356725146199</v>
      </c>
      <c r="FP219" s="1" t="s">
        <v>213</v>
      </c>
      <c r="FQ219" s="1">
        <v>1.25</v>
      </c>
      <c r="FR219" s="12">
        <f t="shared" si="55"/>
        <v>37.079767251462</v>
      </c>
      <c r="FS219" s="12">
        <f>FR219*FQ219/100</f>
        <v>0.463497090643275</v>
      </c>
      <c r="GE219" s="1" t="s">
        <v>214</v>
      </c>
      <c r="GF219" s="1" t="s">
        <v>213</v>
      </c>
      <c r="GG219" s="1">
        <v>10</v>
      </c>
      <c r="GH219" s="12">
        <f>AW219+ET219-ES219+FD219+FG219</f>
        <v>37.079767251462</v>
      </c>
      <c r="GI219" s="1">
        <f>GH219*(GG219/100)</f>
        <v>3.7079767251462</v>
      </c>
      <c r="GJ219" s="1" t="s">
        <v>215</v>
      </c>
      <c r="GM219" s="1">
        <v>0.0818713450292398</v>
      </c>
      <c r="GO219" s="1">
        <v>0.114583333333333</v>
      </c>
      <c r="GP219" s="1">
        <v>0.231481481481481</v>
      </c>
      <c r="GQ219" s="1" t="s">
        <v>280</v>
      </c>
      <c r="GR219" s="1">
        <v>0.219999999999999</v>
      </c>
      <c r="HB219" s="1">
        <v>2</v>
      </c>
      <c r="HC219" s="1">
        <v>80</v>
      </c>
      <c r="HD219" s="1">
        <v>95</v>
      </c>
      <c r="HE219" s="1">
        <f>(3600/HC219)*HD219*HB219/100</f>
        <v>85.5</v>
      </c>
      <c r="HF219" s="10">
        <f>AW219+AZ219+ET219+FD219+FG219+FK219+FS219-FY219+GD219+FT219+GI219+GM219+GN219+GO219+GP219+GR219+GS219-GU219</f>
        <v>48.7486772270955</v>
      </c>
      <c r="HG219" s="13">
        <v>45201</v>
      </c>
    </row>
    <row r="220" spans="1:215">
      <c r="A220" t="str">
        <f t="shared" si="56"/>
        <v>HOSKE121100_121480</v>
      </c>
      <c r="B220" s="1">
        <v>219</v>
      </c>
      <c r="C220" s="1" t="s">
        <v>200</v>
      </c>
      <c r="E220" s="1" t="s">
        <v>247</v>
      </c>
      <c r="F220" s="1" t="s">
        <v>222</v>
      </c>
      <c r="H220" s="1" t="s">
        <v>553</v>
      </c>
      <c r="I220" s="1" t="s">
        <v>553</v>
      </c>
      <c r="N220" s="1">
        <v>2</v>
      </c>
      <c r="R220"/>
      <c r="AF220" s="8"/>
      <c r="AG220" s="1" t="s">
        <v>211</v>
      </c>
      <c r="AH220" s="1">
        <v>21480</v>
      </c>
      <c r="AV220" s="10"/>
      <c r="AX220" s="1" t="s">
        <v>205</v>
      </c>
      <c r="AY220" s="1" t="s">
        <v>225</v>
      </c>
      <c r="AZ220" s="1">
        <v>3.325</v>
      </c>
      <c r="BN220" s="2"/>
      <c r="BS220" s="1"/>
      <c r="ET220" s="12"/>
      <c r="FR220" s="12"/>
      <c r="FS220" s="12"/>
      <c r="GH220" s="12"/>
      <c r="HF220" s="10"/>
      <c r="HG220" s="13">
        <v>45201</v>
      </c>
    </row>
    <row r="221" spans="1:215">
      <c r="A221" t="str">
        <f t="shared" si="56"/>
        <v>HOSKE12129021480</v>
      </c>
      <c r="B221" s="1">
        <v>220</v>
      </c>
      <c r="C221" s="1" t="s">
        <v>200</v>
      </c>
      <c r="D221" s="1">
        <v>0</v>
      </c>
      <c r="E221" s="1" t="s">
        <v>247</v>
      </c>
      <c r="F221" s="1" t="s">
        <v>202</v>
      </c>
      <c r="H221" s="1" t="s">
        <v>554</v>
      </c>
      <c r="I221" s="1" t="s">
        <v>555</v>
      </c>
      <c r="M221" s="1" t="s">
        <v>205</v>
      </c>
      <c r="N221" s="1">
        <v>1</v>
      </c>
      <c r="O221" s="1" t="s">
        <v>402</v>
      </c>
      <c r="Q221" s="1" t="s">
        <v>207</v>
      </c>
      <c r="R221" t="s">
        <v>208</v>
      </c>
      <c r="S221" s="1" t="s">
        <v>403</v>
      </c>
      <c r="T221" s="1" t="s">
        <v>210</v>
      </c>
      <c r="V221" s="1" t="b">
        <v>0</v>
      </c>
      <c r="AA221" s="1">
        <v>0.14</v>
      </c>
      <c r="AC221" s="1">
        <v>0.135</v>
      </c>
      <c r="AD221" s="1">
        <v>100</v>
      </c>
      <c r="AF221" s="8">
        <v>0.005</v>
      </c>
      <c r="AG221" s="1" t="s">
        <v>211</v>
      </c>
      <c r="AH221" s="1">
        <v>21480</v>
      </c>
      <c r="AI221" s="1">
        <v>100</v>
      </c>
      <c r="AJ221" s="1">
        <v>236.33</v>
      </c>
      <c r="AL221" s="1">
        <f>AK221+AJ221</f>
        <v>236.33</v>
      </c>
      <c r="AO221" s="1">
        <f>AL221+AM221</f>
        <v>236.33</v>
      </c>
      <c r="AP221" s="1">
        <v>20</v>
      </c>
      <c r="AV221" s="10">
        <f>((AO221*((100-GX221)/100)+GY221))*(AA221+AS221+AU221+AB221)-(AP221*(AA221+AS221-AC221+AB221)*AD221/100)</f>
        <v>32.9862</v>
      </c>
      <c r="AW221" s="1">
        <f>(AV221)*N221</f>
        <v>32.9862</v>
      </c>
      <c r="AZ221" s="1">
        <f>BA221+BE221</f>
        <v>6.8495</v>
      </c>
      <c r="BA221" s="1">
        <f>AZ222*N222</f>
        <v>6.65</v>
      </c>
      <c r="BB221" s="1" t="s">
        <v>221</v>
      </c>
      <c r="BC221" s="1">
        <f>BA221</f>
        <v>6.65</v>
      </c>
      <c r="BD221" s="1">
        <v>3</v>
      </c>
      <c r="BE221" s="1">
        <f>BA221*(BD221/100)</f>
        <v>0.1995</v>
      </c>
      <c r="BK221" s="1">
        <v>2</v>
      </c>
      <c r="BL221" s="1">
        <v>350</v>
      </c>
      <c r="BM221" s="1" t="s">
        <v>212</v>
      </c>
      <c r="BN221" s="2">
        <f>BL221/HE221</f>
        <v>4.09356725146199</v>
      </c>
      <c r="BO221" s="2">
        <v>280</v>
      </c>
      <c r="BP221" s="1">
        <f>BN221+BI221</f>
        <v>4.09356725146199</v>
      </c>
      <c r="BQ221" s="1">
        <f>BP221*N221</f>
        <v>4.09356725146199</v>
      </c>
      <c r="BS221" s="1"/>
      <c r="EQ221" s="1">
        <f t="shared" si="46"/>
        <v>0</v>
      </c>
      <c r="ER221" s="1">
        <f>EQ221*N221</f>
        <v>0</v>
      </c>
      <c r="ES221" s="1">
        <f>IF(ISERROR(SEARCH("FALSE",BV221)),BU221,0)+IF(ISERROR(SEARCH("FALSE",CA221)),BZ221,0)+IF(ISERROR(SEARCH("FALSE",CF221)),CE221,0)+IF(ISERROR(SEARCH("FALSE",CK221)),CJ221,0)+IF(ISERROR(SEARCH("FALSE",CP221)),CO221,0)+IF(ISERROR(SEARCH("FALSE",CU221)),CT221,0)+IF(ISERROR(SEARCH("FALSE",CZ221)),CY221,0)+IF(ISERROR(SEARCH("FALSE",DE221)),DD221,0)+IF(ISERROR(SEARCH("FALSE",DJ221)),DI221,0)+IF(ISERROR(SEARCH("FALSE",DO221)),DN221,0)+IF(ISERROR(SEARCH("FALSE",DT221)),DS221,0)+IF(ISERROR(SEARCH("FALSE",DY221)),DX221,0)+IF(ISERROR(SEARCH("FALSE",ED221)),EC221,0)+IF(ISERROR(SEARCH("FALSE",EI221)),EH221,0)+IF(ISERROR(SEARCH("FALSE",EN221)),EM221,0)*N221</f>
        <v>0</v>
      </c>
      <c r="ET221" s="12">
        <f>ES221+ER221+BP221</f>
        <v>4.09356725146199</v>
      </c>
      <c r="FP221" s="1" t="s">
        <v>213</v>
      </c>
      <c r="FQ221" s="1">
        <v>1.25</v>
      </c>
      <c r="FR221" s="12">
        <f t="shared" si="55"/>
        <v>37.079767251462</v>
      </c>
      <c r="FS221" s="12">
        <f>FR221*FQ221/100</f>
        <v>0.463497090643275</v>
      </c>
      <c r="GE221" s="1" t="s">
        <v>214</v>
      </c>
      <c r="GF221" s="1" t="s">
        <v>213</v>
      </c>
      <c r="GG221" s="1">
        <v>10</v>
      </c>
      <c r="GH221" s="12">
        <f>AW221+ET221-ES221+FD221+FG221</f>
        <v>37.079767251462</v>
      </c>
      <c r="GI221" s="1">
        <f>GH221*(GG221/100)</f>
        <v>3.7079767251462</v>
      </c>
      <c r="GJ221" s="1" t="s">
        <v>215</v>
      </c>
      <c r="GM221" s="1">
        <v>0.0818713450292398</v>
      </c>
      <c r="GO221" s="1">
        <v>0.114583333333333</v>
      </c>
      <c r="GP221" s="1">
        <v>0.231481481481481</v>
      </c>
      <c r="GQ221" s="1" t="s">
        <v>280</v>
      </c>
      <c r="GR221" s="1">
        <v>0.0300000000000011</v>
      </c>
      <c r="HB221" s="1">
        <v>2</v>
      </c>
      <c r="HC221" s="1">
        <v>80</v>
      </c>
      <c r="HD221" s="1">
        <v>95</v>
      </c>
      <c r="HE221" s="1">
        <f>(3600/HC221)*HD221*HB221/100</f>
        <v>85.5</v>
      </c>
      <c r="HF221" s="10">
        <f>AW221+AZ221+ET221+FD221+FG221+FK221+FS221-FY221+GD221+FT221+GI221+GM221+GN221+GO221+GP221+GR221+GS221-GU221</f>
        <v>48.5586772270955</v>
      </c>
      <c r="HG221" s="13">
        <v>45201</v>
      </c>
    </row>
    <row r="222" spans="1:215">
      <c r="A222" t="str">
        <f t="shared" si="56"/>
        <v>HOSKE121290_121480</v>
      </c>
      <c r="B222" s="1">
        <v>221</v>
      </c>
      <c r="C222" s="1" t="s">
        <v>200</v>
      </c>
      <c r="E222" s="1" t="s">
        <v>247</v>
      </c>
      <c r="F222" s="1" t="s">
        <v>222</v>
      </c>
      <c r="H222" s="1" t="s">
        <v>556</v>
      </c>
      <c r="I222" s="1" t="s">
        <v>556</v>
      </c>
      <c r="N222" s="1">
        <v>2</v>
      </c>
      <c r="R222"/>
      <c r="AF222" s="8"/>
      <c r="AG222" s="1" t="s">
        <v>211</v>
      </c>
      <c r="AH222" s="1">
        <v>21480</v>
      </c>
      <c r="AV222" s="10"/>
      <c r="AX222" s="1" t="s">
        <v>205</v>
      </c>
      <c r="AY222" s="1" t="s">
        <v>225</v>
      </c>
      <c r="AZ222" s="1">
        <v>3.325</v>
      </c>
      <c r="BN222" s="2"/>
      <c r="BS222" s="1"/>
      <c r="ET222" s="12"/>
      <c r="FR222" s="12"/>
      <c r="FS222" s="12"/>
      <c r="GH222" s="12"/>
      <c r="HF222" s="10"/>
      <c r="HG222" s="13">
        <v>45201</v>
      </c>
    </row>
    <row r="223" spans="1:215">
      <c r="A223" t="str">
        <f t="shared" si="56"/>
        <v>HOSKE12188021480</v>
      </c>
      <c r="B223" s="1">
        <v>222</v>
      </c>
      <c r="C223" s="1" t="s">
        <v>200</v>
      </c>
      <c r="D223" s="1">
        <v>0</v>
      </c>
      <c r="E223" s="1" t="s">
        <v>247</v>
      </c>
      <c r="F223" s="1" t="s">
        <v>202</v>
      </c>
      <c r="H223" s="1" t="s">
        <v>557</v>
      </c>
      <c r="I223" s="1" t="s">
        <v>558</v>
      </c>
      <c r="M223" s="1" t="s">
        <v>205</v>
      </c>
      <c r="N223" s="1">
        <v>1</v>
      </c>
      <c r="O223" s="1" t="s">
        <v>337</v>
      </c>
      <c r="Q223" s="1" t="s">
        <v>219</v>
      </c>
      <c r="R223" t="s">
        <v>208</v>
      </c>
      <c r="S223" s="1" t="s">
        <v>338</v>
      </c>
      <c r="T223" s="1" t="s">
        <v>210</v>
      </c>
      <c r="V223" s="1" t="b">
        <v>0</v>
      </c>
      <c r="AA223" s="1">
        <v>0.202</v>
      </c>
      <c r="AC223" s="1">
        <v>0.198</v>
      </c>
      <c r="AD223" s="1">
        <v>100</v>
      </c>
      <c r="AF223" s="8">
        <v>0.004</v>
      </c>
      <c r="AG223" s="1" t="s">
        <v>211</v>
      </c>
      <c r="AH223" s="1">
        <v>21480</v>
      </c>
      <c r="AI223" s="1">
        <v>100</v>
      </c>
      <c r="AJ223" s="1">
        <v>102.02</v>
      </c>
      <c r="AL223" s="1">
        <f>AK223+AJ223</f>
        <v>102.02</v>
      </c>
      <c r="AO223" s="1">
        <f>AL223+AM223</f>
        <v>102.02</v>
      </c>
      <c r="AP223" s="1">
        <v>97.02</v>
      </c>
      <c r="AV223" s="10">
        <f>((AO223*((100-GX223)/100)+GY223))*(AA223+AS223+AU223+AB223)-(AP223*(AA223+AS223-AC223+AB223)*AD223/100)</f>
        <v>20.21996</v>
      </c>
      <c r="AW223" s="1">
        <f>(AV223)*N223</f>
        <v>20.21996</v>
      </c>
      <c r="AZ223" s="1">
        <f>BA223+BE223</f>
        <v>0.253125</v>
      </c>
      <c r="BA223" s="1">
        <f>AZ224*N224</f>
        <v>0.25</v>
      </c>
      <c r="BB223" s="1" t="s">
        <v>221</v>
      </c>
      <c r="BC223" s="1">
        <f>BA223</f>
        <v>0.25</v>
      </c>
      <c r="BD223" s="1">
        <v>1.25</v>
      </c>
      <c r="BE223" s="1">
        <f>BA223*(BD223/100)</f>
        <v>0.003125</v>
      </c>
      <c r="BK223" s="1">
        <v>1</v>
      </c>
      <c r="BL223" s="1">
        <v>275</v>
      </c>
      <c r="BM223" s="1" t="s">
        <v>212</v>
      </c>
      <c r="BN223" s="2">
        <f>BL223/HE223</f>
        <v>5.2266081871345</v>
      </c>
      <c r="BO223" s="2">
        <v>220</v>
      </c>
      <c r="BP223" s="1">
        <f>BN223+BI223</f>
        <v>5.2266081871345</v>
      </c>
      <c r="BQ223" s="1">
        <f>BP223*N223</f>
        <v>5.2266081871345</v>
      </c>
      <c r="BS223" s="1"/>
      <c r="EQ223" s="1">
        <f t="shared" si="46"/>
        <v>0</v>
      </c>
      <c r="ER223" s="1">
        <f>EQ223*N223</f>
        <v>0</v>
      </c>
      <c r="ES223" s="1">
        <f>IF(ISERROR(SEARCH("FALSE",BV223)),BU223,0)+IF(ISERROR(SEARCH("FALSE",CA223)),BZ223,0)+IF(ISERROR(SEARCH("FALSE",CF223)),CE223,0)+IF(ISERROR(SEARCH("FALSE",CK223)),CJ223,0)+IF(ISERROR(SEARCH("FALSE",CP223)),CO223,0)+IF(ISERROR(SEARCH("FALSE",CU223)),CT223,0)+IF(ISERROR(SEARCH("FALSE",CZ223)),CY223,0)+IF(ISERROR(SEARCH("FALSE",DE223)),DD223,0)+IF(ISERROR(SEARCH("FALSE",DJ223)),DI223,0)+IF(ISERROR(SEARCH("FALSE",DO223)),DN223,0)+IF(ISERROR(SEARCH("FALSE",DT223)),DS223,0)+IF(ISERROR(SEARCH("FALSE",DY223)),DX223,0)+IF(ISERROR(SEARCH("FALSE",ED223)),EC223,0)+IF(ISERROR(SEARCH("FALSE",EI223)),EH223,0)+IF(ISERROR(SEARCH("FALSE",EN223)),EM223,0)*N223</f>
        <v>0</v>
      </c>
      <c r="ET223" s="12">
        <f>ES223+ER223+BP223</f>
        <v>5.2266081871345</v>
      </c>
      <c r="FP223" s="1" t="s">
        <v>213</v>
      </c>
      <c r="FQ223" s="1">
        <v>1.25</v>
      </c>
      <c r="FR223" s="12">
        <f t="shared" si="55"/>
        <v>25.4465681871345</v>
      </c>
      <c r="FS223" s="12">
        <f>FR223*FQ223/100</f>
        <v>0.318082102339181</v>
      </c>
      <c r="GE223" s="1" t="s">
        <v>214</v>
      </c>
      <c r="GF223" s="1" t="s">
        <v>213</v>
      </c>
      <c r="GG223" s="1">
        <v>10</v>
      </c>
      <c r="GH223" s="12">
        <f>AW223+ET223-ES223+FD223+FG223</f>
        <v>25.4465681871345</v>
      </c>
      <c r="GI223" s="1">
        <f>GH223*(GG223/100)</f>
        <v>2.54465681871345</v>
      </c>
      <c r="GJ223" s="1" t="s">
        <v>215</v>
      </c>
      <c r="GM223" s="1">
        <v>0.10453216374269</v>
      </c>
      <c r="GO223" s="1">
        <v>0.229166666666667</v>
      </c>
      <c r="GP223" s="1">
        <v>0.462962962962963</v>
      </c>
      <c r="GQ223" s="1" t="s">
        <v>280</v>
      </c>
      <c r="GR223" s="1">
        <v>0.0800000000000018</v>
      </c>
      <c r="HB223" s="1">
        <v>1</v>
      </c>
      <c r="HC223" s="1">
        <v>65</v>
      </c>
      <c r="HD223" s="1">
        <v>95</v>
      </c>
      <c r="HE223" s="1">
        <f>(3600/HC223)*HD223*HB223/100</f>
        <v>52.6153846153846</v>
      </c>
      <c r="HF223" s="10">
        <f>AW223+AZ223+ET223+FD223+FG223+FK223+FS223-FY223+GD223+FT223+GI223+GM223+GN223+GO223+GP223+GR223+GS223-GU223</f>
        <v>29.4390939015595</v>
      </c>
      <c r="HG223" s="13">
        <v>45201</v>
      </c>
    </row>
    <row r="224" spans="1:215">
      <c r="A224" t="str">
        <f t="shared" si="56"/>
        <v>HOSKE121880_121480</v>
      </c>
      <c r="B224" s="1">
        <v>223</v>
      </c>
      <c r="C224" s="1" t="s">
        <v>200</v>
      </c>
      <c r="E224" s="1" t="s">
        <v>247</v>
      </c>
      <c r="F224" s="1" t="s">
        <v>222</v>
      </c>
      <c r="H224" s="1" t="s">
        <v>559</v>
      </c>
      <c r="I224" s="1" t="s">
        <v>559</v>
      </c>
      <c r="N224" s="1">
        <v>1</v>
      </c>
      <c r="R224"/>
      <c r="AF224" s="8"/>
      <c r="AG224" s="1" t="s">
        <v>211</v>
      </c>
      <c r="AH224" s="1">
        <v>21480</v>
      </c>
      <c r="AV224" s="10"/>
      <c r="AX224" s="1" t="s">
        <v>205</v>
      </c>
      <c r="AY224" s="1" t="s">
        <v>225</v>
      </c>
      <c r="AZ224" s="1">
        <v>0.25</v>
      </c>
      <c r="BN224" s="2"/>
      <c r="BS224" s="1"/>
      <c r="ET224" s="12"/>
      <c r="FR224" s="12"/>
      <c r="FS224" s="12"/>
      <c r="GH224" s="12"/>
      <c r="HF224" s="10"/>
      <c r="HG224" s="13">
        <v>45201</v>
      </c>
    </row>
    <row r="225" spans="1:215">
      <c r="A225" t="str">
        <f t="shared" si="56"/>
        <v>HOSKE12190021480</v>
      </c>
      <c r="B225" s="1">
        <v>224</v>
      </c>
      <c r="C225" s="1" t="s">
        <v>200</v>
      </c>
      <c r="D225" s="1">
        <v>0</v>
      </c>
      <c r="E225" s="1" t="s">
        <v>247</v>
      </c>
      <c r="F225" s="1" t="s">
        <v>202</v>
      </c>
      <c r="H225" s="1" t="s">
        <v>560</v>
      </c>
      <c r="I225" s="1" t="s">
        <v>561</v>
      </c>
      <c r="M225" s="1" t="s">
        <v>205</v>
      </c>
      <c r="N225" s="1">
        <v>1</v>
      </c>
      <c r="O225" s="1" t="s">
        <v>337</v>
      </c>
      <c r="Q225" s="1" t="s">
        <v>219</v>
      </c>
      <c r="R225" t="s">
        <v>208</v>
      </c>
      <c r="S225" s="1" t="s">
        <v>338</v>
      </c>
      <c r="T225" s="1" t="s">
        <v>210</v>
      </c>
      <c r="V225" s="1" t="b">
        <v>0</v>
      </c>
      <c r="AA225" s="1">
        <v>0.044</v>
      </c>
      <c r="AC225" s="1">
        <v>0.038</v>
      </c>
      <c r="AD225" s="1">
        <v>100</v>
      </c>
      <c r="AF225" s="8">
        <v>0.006</v>
      </c>
      <c r="AG225" s="1" t="s">
        <v>211</v>
      </c>
      <c r="AH225" s="1">
        <v>21480</v>
      </c>
      <c r="AI225" s="1">
        <v>100</v>
      </c>
      <c r="AJ225" s="1">
        <v>102.02</v>
      </c>
      <c r="AL225" s="1">
        <f>AK225+AJ225</f>
        <v>102.02</v>
      </c>
      <c r="AO225" s="1">
        <f>AL225+AM225</f>
        <v>102.02</v>
      </c>
      <c r="AP225" s="1">
        <v>97.02</v>
      </c>
      <c r="AV225" s="10">
        <f>((AO225*((100-GX225)/100)+GY225))*(AA225+AS225+AU225+AB225)-(AP225*(AA225+AS225-AC225+AB225)*AD225/100)</f>
        <v>3.90676</v>
      </c>
      <c r="AW225" s="1">
        <f>(AV225)*N225</f>
        <v>3.90676</v>
      </c>
      <c r="AZ225" s="1">
        <f>BA225+BE225</f>
        <v>0.253125</v>
      </c>
      <c r="BA225" s="1">
        <f>AZ226*N226</f>
        <v>0.25</v>
      </c>
      <c r="BB225" s="1" t="s">
        <v>221</v>
      </c>
      <c r="BC225" s="1">
        <f>BA225</f>
        <v>0.25</v>
      </c>
      <c r="BD225" s="1">
        <v>1.25</v>
      </c>
      <c r="BE225" s="1">
        <f>BA225*(BD225/100)</f>
        <v>0.003125</v>
      </c>
      <c r="BK225" s="1">
        <v>2</v>
      </c>
      <c r="BL225" s="1">
        <v>350</v>
      </c>
      <c r="BM225" s="1" t="s">
        <v>212</v>
      </c>
      <c r="BN225" s="2">
        <f>BL225/HE225</f>
        <v>3.32602339181286</v>
      </c>
      <c r="BO225" s="2">
        <v>280</v>
      </c>
      <c r="BP225" s="1">
        <f>BN225+BI225</f>
        <v>3.32602339181286</v>
      </c>
      <c r="BQ225" s="1">
        <f>BP225*N225</f>
        <v>3.32602339181286</v>
      </c>
      <c r="BS225" s="1"/>
      <c r="EQ225" s="1">
        <f t="shared" si="46"/>
        <v>0</v>
      </c>
      <c r="ER225" s="1">
        <f>EQ225*N225</f>
        <v>0</v>
      </c>
      <c r="ES225" s="1">
        <f>IF(ISERROR(SEARCH("FALSE",BV225)),BU225,0)+IF(ISERROR(SEARCH("FALSE",CA225)),BZ225,0)+IF(ISERROR(SEARCH("FALSE",CF225)),CE225,0)+IF(ISERROR(SEARCH("FALSE",CK225)),CJ225,0)+IF(ISERROR(SEARCH("FALSE",CP225)),CO225,0)+IF(ISERROR(SEARCH("FALSE",CU225)),CT225,0)+IF(ISERROR(SEARCH("FALSE",CZ225)),CY225,0)+IF(ISERROR(SEARCH("FALSE",DE225)),DD225,0)+IF(ISERROR(SEARCH("FALSE",DJ225)),DI225,0)+IF(ISERROR(SEARCH("FALSE",DO225)),DN225,0)+IF(ISERROR(SEARCH("FALSE",DT225)),DS225,0)+IF(ISERROR(SEARCH("FALSE",DY225)),DX225,0)+IF(ISERROR(SEARCH("FALSE",ED225)),EC225,0)+IF(ISERROR(SEARCH("FALSE",EI225)),EH225,0)+IF(ISERROR(SEARCH("FALSE",EN225)),EM225,0)*N225</f>
        <v>0</v>
      </c>
      <c r="ET225" s="12">
        <f>ES225+ER225+BP225</f>
        <v>3.32602339181286</v>
      </c>
      <c r="FP225" s="1" t="s">
        <v>213</v>
      </c>
      <c r="FQ225" s="1">
        <v>1.25</v>
      </c>
      <c r="FR225" s="12">
        <f t="shared" si="55"/>
        <v>7.23278339181287</v>
      </c>
      <c r="FS225" s="12">
        <f>FR225*FQ225/100</f>
        <v>0.0904097923976608</v>
      </c>
      <c r="GE225" s="1" t="s">
        <v>214</v>
      </c>
      <c r="GF225" s="1" t="s">
        <v>213</v>
      </c>
      <c r="GG225" s="1">
        <v>10</v>
      </c>
      <c r="GH225" s="12">
        <f>AW225+ET225-ES225+FD225+FG225</f>
        <v>7.23278339181287</v>
      </c>
      <c r="GI225" s="1">
        <f>GH225*(GG225/100)</f>
        <v>0.723278339181287</v>
      </c>
      <c r="GJ225" s="1" t="s">
        <v>215</v>
      </c>
      <c r="GM225" s="1">
        <v>0.0665204678362573</v>
      </c>
      <c r="GO225" s="1">
        <v>0.229166666666667</v>
      </c>
      <c r="GP225" s="1">
        <v>0.308641975308642</v>
      </c>
      <c r="GQ225" s="1" t="s">
        <v>280</v>
      </c>
      <c r="GR225" s="1">
        <v>0.0800000000000001</v>
      </c>
      <c r="HB225" s="1">
        <v>2</v>
      </c>
      <c r="HC225" s="1">
        <v>65</v>
      </c>
      <c r="HD225" s="1">
        <v>95</v>
      </c>
      <c r="HE225" s="1">
        <f>(3600/HC225)*HD225*HB225/100</f>
        <v>105.230769230769</v>
      </c>
      <c r="HF225" s="10">
        <f>AW225+AZ225+ET225+FD225+FG225+FK225+FS225-FY225+GD225+FT225+GI225+GM225+GN225+GO225+GP225+GR225+GS225-GU225</f>
        <v>8.98392563320338</v>
      </c>
      <c r="HG225" s="13">
        <v>45201</v>
      </c>
    </row>
    <row r="226" spans="1:215">
      <c r="A226" t="str">
        <f t="shared" si="56"/>
        <v>HOSKE121900_121480</v>
      </c>
      <c r="B226" s="1">
        <v>225</v>
      </c>
      <c r="C226" s="1" t="s">
        <v>200</v>
      </c>
      <c r="E226" s="1" t="s">
        <v>247</v>
      </c>
      <c r="F226" s="1" t="s">
        <v>222</v>
      </c>
      <c r="H226" s="1" t="s">
        <v>562</v>
      </c>
      <c r="I226" s="1" t="s">
        <v>562</v>
      </c>
      <c r="N226" s="1">
        <v>1</v>
      </c>
      <c r="R226"/>
      <c r="AF226" s="8"/>
      <c r="AG226" s="1" t="s">
        <v>211</v>
      </c>
      <c r="AH226" s="1">
        <v>21480</v>
      </c>
      <c r="AV226" s="10"/>
      <c r="AX226" s="1" t="s">
        <v>205</v>
      </c>
      <c r="AY226" s="1" t="s">
        <v>225</v>
      </c>
      <c r="AZ226" s="1">
        <v>0.25</v>
      </c>
      <c r="BN226" s="2"/>
      <c r="BS226" s="1"/>
      <c r="ET226" s="12"/>
      <c r="FR226" s="12"/>
      <c r="FS226" s="12"/>
      <c r="GH226" s="12"/>
      <c r="HF226" s="10"/>
      <c r="HG226" s="13">
        <v>45201</v>
      </c>
    </row>
    <row r="227" spans="1:215">
      <c r="A227" t="str">
        <f t="shared" si="56"/>
        <v>HOSKE15054021480</v>
      </c>
      <c r="B227" s="1">
        <v>226</v>
      </c>
      <c r="C227" s="1" t="s">
        <v>200</v>
      </c>
      <c r="D227" s="1">
        <v>0</v>
      </c>
      <c r="E227" s="1" t="s">
        <v>247</v>
      </c>
      <c r="F227" s="1" t="s">
        <v>202</v>
      </c>
      <c r="H227" s="1" t="s">
        <v>563</v>
      </c>
      <c r="I227" s="1" t="s">
        <v>254</v>
      </c>
      <c r="M227" s="1" t="s">
        <v>205</v>
      </c>
      <c r="N227" s="1">
        <v>1</v>
      </c>
      <c r="O227" s="1" t="s">
        <v>237</v>
      </c>
      <c r="Q227" s="1" t="s">
        <v>238</v>
      </c>
      <c r="R227" t="s">
        <v>208</v>
      </c>
      <c r="S227" s="1" t="s">
        <v>239</v>
      </c>
      <c r="T227" s="1" t="s">
        <v>210</v>
      </c>
      <c r="V227" s="1" t="b">
        <v>0</v>
      </c>
      <c r="AA227" s="1">
        <v>0.0986</v>
      </c>
      <c r="AC227" s="1">
        <v>0.0896</v>
      </c>
      <c r="AD227" s="1">
        <v>100</v>
      </c>
      <c r="AF227" s="8">
        <v>0.00899999999999999</v>
      </c>
      <c r="AG227" s="1" t="s">
        <v>211</v>
      </c>
      <c r="AH227" s="1">
        <v>21480</v>
      </c>
      <c r="AI227" s="1">
        <v>100</v>
      </c>
      <c r="AJ227" s="1">
        <v>156.58</v>
      </c>
      <c r="AL227" s="1">
        <f t="shared" ref="AL227:AL232" si="57">AK227+AJ227</f>
        <v>156.58</v>
      </c>
      <c r="AO227" s="1">
        <f t="shared" ref="AO227:AO232" si="58">AL227+AM227</f>
        <v>156.58</v>
      </c>
      <c r="AP227" s="1">
        <v>20</v>
      </c>
      <c r="AV227" s="10">
        <f t="shared" ref="AV227:AV232" si="59">((AO227*((100-GX227)/100)+GY227))*(AA227+AS227+AU227+AB227)-(AP227*(AA227+AS227-AC227+AB227)*AD227/100)</f>
        <v>15.258788</v>
      </c>
      <c r="AW227" s="1">
        <f t="shared" ref="AW227:AW232" si="60">(AV227)*N227</f>
        <v>15.258788</v>
      </c>
      <c r="BK227" s="1">
        <v>4</v>
      </c>
      <c r="BL227" s="1">
        <v>350</v>
      </c>
      <c r="BM227" s="1" t="s">
        <v>212</v>
      </c>
      <c r="BN227" s="2">
        <f t="shared" ref="BN227:BN232" si="61">BL227/HE227</f>
        <v>2.30263157894737</v>
      </c>
      <c r="BO227" s="2">
        <v>280</v>
      </c>
      <c r="BP227" s="1">
        <f t="shared" ref="BP227:BP232" si="62">BN227+BI227</f>
        <v>2.30263157894737</v>
      </c>
      <c r="BQ227" s="1">
        <f t="shared" ref="BQ227:BQ232" si="63">BP227*N227</f>
        <v>2.30263157894737</v>
      </c>
      <c r="BS227" s="1"/>
      <c r="EQ227" s="1">
        <f t="shared" si="46"/>
        <v>0</v>
      </c>
      <c r="ER227" s="1">
        <f t="shared" ref="ER227:ER232" si="64">EQ227*N227</f>
        <v>0</v>
      </c>
      <c r="ES227" s="1">
        <f t="shared" ref="ES227:ES232" si="65">IF(ISERROR(SEARCH("FALSE",BV227)),BU227,0)+IF(ISERROR(SEARCH("FALSE",CA227)),BZ227,0)+IF(ISERROR(SEARCH("FALSE",CF227)),CE227,0)+IF(ISERROR(SEARCH("FALSE",CK227)),CJ227,0)+IF(ISERROR(SEARCH("FALSE",CP227)),CO227,0)+IF(ISERROR(SEARCH("FALSE",CU227)),CT227,0)+IF(ISERROR(SEARCH("FALSE",CZ227)),CY227,0)+IF(ISERROR(SEARCH("FALSE",DE227)),DD227,0)+IF(ISERROR(SEARCH("FALSE",DJ227)),DI227,0)+IF(ISERROR(SEARCH("FALSE",DO227)),DN227,0)+IF(ISERROR(SEARCH("FALSE",DT227)),DS227,0)+IF(ISERROR(SEARCH("FALSE",DY227)),DX227,0)+IF(ISERROR(SEARCH("FALSE",ED227)),EC227,0)+IF(ISERROR(SEARCH("FALSE",EI227)),EH227,0)+IF(ISERROR(SEARCH("FALSE",EN227)),EM227,0)*N227</f>
        <v>0</v>
      </c>
      <c r="ET227" s="12">
        <f t="shared" ref="ET227:ET232" si="66">ES227+ER227+BP227</f>
        <v>2.30263157894737</v>
      </c>
      <c r="FP227" s="1" t="s">
        <v>213</v>
      </c>
      <c r="FQ227" s="1">
        <v>1.25</v>
      </c>
      <c r="FR227" s="12">
        <f t="shared" si="55"/>
        <v>17.5614195789474</v>
      </c>
      <c r="FS227" s="12">
        <f t="shared" ref="FS227:FS232" si="67">FR227*FQ227/100</f>
        <v>0.219517744736842</v>
      </c>
      <c r="GE227" s="1" t="s">
        <v>252</v>
      </c>
      <c r="GF227" s="1" t="s">
        <v>213</v>
      </c>
      <c r="GG227" s="1">
        <v>11</v>
      </c>
      <c r="GH227" s="12">
        <f t="shared" ref="GH227:GH232" si="68">AW227+ET227-ES227+FD227+FG227</f>
        <v>17.5614195789474</v>
      </c>
      <c r="GI227" s="1">
        <f t="shared" ref="GI227:GI232" si="69">GH227*(GG227/100)</f>
        <v>1.93175615368421</v>
      </c>
      <c r="GJ227" s="1" t="s">
        <v>215</v>
      </c>
      <c r="GM227" s="1">
        <v>0.0460526315789474</v>
      </c>
      <c r="GO227" s="1">
        <v>0.0458333333333333</v>
      </c>
      <c r="GP227" s="1">
        <v>0.173611111111111</v>
      </c>
      <c r="HB227" s="1">
        <v>4</v>
      </c>
      <c r="HC227" s="1">
        <v>90</v>
      </c>
      <c r="HD227" s="1">
        <v>95</v>
      </c>
      <c r="HE227" s="1">
        <f t="shared" ref="HE227:HE232" si="70">(3600/HC227)*HD227*HB227/100</f>
        <v>152</v>
      </c>
      <c r="HF227" s="10">
        <f t="shared" ref="HF227:HF232" si="71">AW227+AZ227+ET227+FD227+FG227+FK227+FS227-FY227+GD227+FT227+GI227+GM227+GN227+GO227+GP227+GR227+GS227-GU227</f>
        <v>19.9781905533918</v>
      </c>
      <c r="HG227" s="13">
        <v>44563</v>
      </c>
    </row>
    <row r="228" spans="1:215">
      <c r="A228" t="str">
        <f t="shared" si="56"/>
        <v>HOSKE22001021480</v>
      </c>
      <c r="B228" s="1">
        <v>227</v>
      </c>
      <c r="C228" s="1" t="s">
        <v>200</v>
      </c>
      <c r="D228" s="1">
        <v>0</v>
      </c>
      <c r="E228" s="1" t="s">
        <v>247</v>
      </c>
      <c r="F228" s="1" t="s">
        <v>202</v>
      </c>
      <c r="H228" s="1" t="s">
        <v>564</v>
      </c>
      <c r="I228" s="1" t="s">
        <v>565</v>
      </c>
      <c r="M228" s="1" t="s">
        <v>205</v>
      </c>
      <c r="N228" s="1">
        <v>1</v>
      </c>
      <c r="O228" s="1" t="s">
        <v>265</v>
      </c>
      <c r="Q228" s="1" t="s">
        <v>219</v>
      </c>
      <c r="R228" t="s">
        <v>208</v>
      </c>
      <c r="S228" s="1" t="s">
        <v>266</v>
      </c>
      <c r="T228" s="1" t="s">
        <v>210</v>
      </c>
      <c r="V228" s="1" t="b">
        <v>0</v>
      </c>
      <c r="AA228" s="1">
        <v>0.349</v>
      </c>
      <c r="AC228" s="1">
        <v>0.344</v>
      </c>
      <c r="AD228" s="1">
        <v>100</v>
      </c>
      <c r="AF228" s="8">
        <v>0.005</v>
      </c>
      <c r="AG228" s="1" t="s">
        <v>211</v>
      </c>
      <c r="AH228" s="1">
        <v>21480</v>
      </c>
      <c r="AI228" s="1">
        <v>100</v>
      </c>
      <c r="AJ228" s="1">
        <v>111.78</v>
      </c>
      <c r="AL228" s="1">
        <f t="shared" si="57"/>
        <v>111.78</v>
      </c>
      <c r="AO228" s="1">
        <f t="shared" si="58"/>
        <v>111.78</v>
      </c>
      <c r="AP228" s="1">
        <v>106.78</v>
      </c>
      <c r="AV228" s="10">
        <f t="shared" si="59"/>
        <v>38.47732</v>
      </c>
      <c r="AW228" s="1">
        <f t="shared" si="60"/>
        <v>38.47732</v>
      </c>
      <c r="BK228" s="1">
        <v>1</v>
      </c>
      <c r="BL228" s="1">
        <v>562.5</v>
      </c>
      <c r="BM228" s="1" t="s">
        <v>212</v>
      </c>
      <c r="BN228" s="2">
        <f t="shared" si="61"/>
        <v>9.53947368421053</v>
      </c>
      <c r="BO228" s="2">
        <v>450</v>
      </c>
      <c r="BP228" s="1">
        <f t="shared" si="62"/>
        <v>9.53947368421053</v>
      </c>
      <c r="BQ228" s="1">
        <f t="shared" si="63"/>
        <v>9.53947368421053</v>
      </c>
      <c r="BS228" s="1"/>
      <c r="EQ228" s="1">
        <f t="shared" si="46"/>
        <v>0</v>
      </c>
      <c r="ER228" s="1">
        <f t="shared" si="64"/>
        <v>0</v>
      </c>
      <c r="ES228" s="1">
        <f t="shared" si="65"/>
        <v>0</v>
      </c>
      <c r="ET228" s="12">
        <f t="shared" si="66"/>
        <v>9.53947368421053</v>
      </c>
      <c r="FP228" s="1" t="s">
        <v>213</v>
      </c>
      <c r="FQ228" s="1">
        <v>1.25</v>
      </c>
      <c r="FR228" s="12">
        <f t="shared" si="55"/>
        <v>48.0167936842105</v>
      </c>
      <c r="FS228" s="12">
        <f t="shared" si="67"/>
        <v>0.600209921052631</v>
      </c>
      <c r="GE228" s="1" t="s">
        <v>252</v>
      </c>
      <c r="GF228" s="1" t="s">
        <v>213</v>
      </c>
      <c r="GG228" s="1">
        <v>11</v>
      </c>
      <c r="GH228" s="12">
        <f t="shared" si="68"/>
        <v>48.0167936842105</v>
      </c>
      <c r="GI228" s="1">
        <f t="shared" si="69"/>
        <v>5.28184730526316</v>
      </c>
      <c r="GJ228" s="1" t="s">
        <v>215</v>
      </c>
      <c r="GM228" s="1">
        <v>0.1908</v>
      </c>
      <c r="GO228" s="1">
        <v>0.46</v>
      </c>
      <c r="GP228" s="1">
        <v>0.5</v>
      </c>
      <c r="HB228" s="1">
        <v>1</v>
      </c>
      <c r="HC228" s="1">
        <v>58</v>
      </c>
      <c r="HD228" s="1">
        <v>95</v>
      </c>
      <c r="HE228" s="1">
        <f t="shared" si="70"/>
        <v>58.9655172413793</v>
      </c>
      <c r="HF228" s="10">
        <f t="shared" si="71"/>
        <v>55.0496509105263</v>
      </c>
      <c r="HG228" s="13">
        <v>45384</v>
      </c>
    </row>
    <row r="229" spans="1:215">
      <c r="A229" t="str">
        <f t="shared" si="56"/>
        <v>HOSKE22013921480</v>
      </c>
      <c r="B229" s="1">
        <v>228</v>
      </c>
      <c r="C229" s="1" t="s">
        <v>200</v>
      </c>
      <c r="D229" s="1">
        <v>0</v>
      </c>
      <c r="E229" s="1" t="s">
        <v>247</v>
      </c>
      <c r="F229" s="1" t="s">
        <v>202</v>
      </c>
      <c r="H229" s="1" t="s">
        <v>566</v>
      </c>
      <c r="I229" s="1" t="s">
        <v>567</v>
      </c>
      <c r="M229" s="1" t="s">
        <v>205</v>
      </c>
      <c r="N229" s="1">
        <v>1</v>
      </c>
      <c r="O229" s="1" t="s">
        <v>270</v>
      </c>
      <c r="Q229" s="1" t="s">
        <v>271</v>
      </c>
      <c r="R229" t="s">
        <v>208</v>
      </c>
      <c r="S229" s="1" t="s">
        <v>272</v>
      </c>
      <c r="T229" s="1" t="s">
        <v>210</v>
      </c>
      <c r="V229" s="1" t="b">
        <v>0</v>
      </c>
      <c r="AA229" s="1">
        <v>0.396</v>
      </c>
      <c r="AC229" s="1">
        <v>0.376</v>
      </c>
      <c r="AD229" s="1">
        <v>90</v>
      </c>
      <c r="AF229" s="8">
        <v>0.018</v>
      </c>
      <c r="AG229" s="1" t="s">
        <v>211</v>
      </c>
      <c r="AH229" s="1">
        <v>21480</v>
      </c>
      <c r="AI229" s="1">
        <v>100</v>
      </c>
      <c r="AJ229" s="1">
        <v>201.45</v>
      </c>
      <c r="AL229" s="1">
        <f t="shared" si="57"/>
        <v>201.45</v>
      </c>
      <c r="AO229" s="1">
        <f t="shared" si="58"/>
        <v>201.45</v>
      </c>
      <c r="AP229" s="1">
        <v>196.45</v>
      </c>
      <c r="AV229" s="10">
        <f t="shared" si="59"/>
        <v>76.2381</v>
      </c>
      <c r="AW229" s="1">
        <f t="shared" si="60"/>
        <v>76.2381</v>
      </c>
      <c r="BK229" s="1">
        <v>1</v>
      </c>
      <c r="BL229" s="1">
        <v>517.5</v>
      </c>
      <c r="BM229" s="1" t="s">
        <v>212</v>
      </c>
      <c r="BN229" s="2">
        <f t="shared" si="61"/>
        <v>9.83552631578947</v>
      </c>
      <c r="BO229" s="2">
        <v>450</v>
      </c>
      <c r="BP229" s="1">
        <f t="shared" si="62"/>
        <v>9.83552631578947</v>
      </c>
      <c r="BQ229" s="1">
        <f t="shared" si="63"/>
        <v>9.83552631578947</v>
      </c>
      <c r="BS229" s="1"/>
      <c r="EQ229" s="1">
        <f t="shared" si="46"/>
        <v>0</v>
      </c>
      <c r="ER229" s="1">
        <f t="shared" si="64"/>
        <v>0</v>
      </c>
      <c r="ES229" s="1">
        <f t="shared" si="65"/>
        <v>0</v>
      </c>
      <c r="ET229" s="12">
        <f t="shared" si="66"/>
        <v>9.83552631578947</v>
      </c>
      <c r="FP229" s="1" t="s">
        <v>213</v>
      </c>
      <c r="FQ229" s="1">
        <v>1.25</v>
      </c>
      <c r="FR229" s="12">
        <f t="shared" si="55"/>
        <v>86.0736263157895</v>
      </c>
      <c r="FS229" s="12">
        <f t="shared" si="67"/>
        <v>1.07592032894737</v>
      </c>
      <c r="GE229" s="1" t="s">
        <v>252</v>
      </c>
      <c r="GF229" s="1" t="s">
        <v>213</v>
      </c>
      <c r="GG229" s="1">
        <v>11</v>
      </c>
      <c r="GH229" s="12">
        <f t="shared" si="68"/>
        <v>86.0736263157895</v>
      </c>
      <c r="GI229" s="1">
        <f t="shared" si="69"/>
        <v>9.46809889473684</v>
      </c>
      <c r="GJ229" s="1" t="s">
        <v>215</v>
      </c>
      <c r="GM229" s="1">
        <v>0.1968</v>
      </c>
      <c r="GO229" s="1">
        <v>2.42</v>
      </c>
      <c r="GP229" s="1">
        <v>1.04166666666667</v>
      </c>
      <c r="HB229" s="1">
        <v>1</v>
      </c>
      <c r="HC229" s="1">
        <v>65</v>
      </c>
      <c r="HD229" s="1">
        <v>95</v>
      </c>
      <c r="HE229" s="1">
        <f t="shared" si="70"/>
        <v>52.6153846153846</v>
      </c>
      <c r="HF229" s="10">
        <f t="shared" si="71"/>
        <v>100.27611220614</v>
      </c>
      <c r="HG229" s="13">
        <v>45384</v>
      </c>
    </row>
    <row r="230" spans="1:215">
      <c r="A230" t="str">
        <f t="shared" si="56"/>
        <v>HOSKE22014921480</v>
      </c>
      <c r="B230" s="1">
        <v>229</v>
      </c>
      <c r="C230" s="1" t="s">
        <v>200</v>
      </c>
      <c r="D230" s="1">
        <v>0</v>
      </c>
      <c r="E230" s="1" t="s">
        <v>247</v>
      </c>
      <c r="F230" s="1" t="s">
        <v>202</v>
      </c>
      <c r="H230" s="1" t="s">
        <v>568</v>
      </c>
      <c r="I230" s="1" t="s">
        <v>374</v>
      </c>
      <c r="M230" s="1" t="s">
        <v>205</v>
      </c>
      <c r="N230" s="1">
        <v>1</v>
      </c>
      <c r="O230" s="1" t="s">
        <v>270</v>
      </c>
      <c r="Q230" s="1" t="s">
        <v>271</v>
      </c>
      <c r="R230" t="s">
        <v>208</v>
      </c>
      <c r="S230" s="1" t="s">
        <v>272</v>
      </c>
      <c r="T230" s="1" t="s">
        <v>210</v>
      </c>
      <c r="V230" s="1" t="b">
        <v>0</v>
      </c>
      <c r="AA230" s="1">
        <v>0.901</v>
      </c>
      <c r="AC230" s="1">
        <v>0.881</v>
      </c>
      <c r="AD230" s="1">
        <v>90</v>
      </c>
      <c r="AF230" s="8">
        <v>0.018</v>
      </c>
      <c r="AG230" s="1" t="s">
        <v>211</v>
      </c>
      <c r="AH230" s="1">
        <v>21480</v>
      </c>
      <c r="AI230" s="1">
        <v>100</v>
      </c>
      <c r="AJ230" s="1">
        <v>201.45</v>
      </c>
      <c r="AL230" s="1">
        <f t="shared" si="57"/>
        <v>201.45</v>
      </c>
      <c r="AO230" s="1">
        <f t="shared" si="58"/>
        <v>201.45</v>
      </c>
      <c r="AP230" s="1">
        <v>196.45</v>
      </c>
      <c r="AV230" s="10">
        <f t="shared" si="59"/>
        <v>177.97035</v>
      </c>
      <c r="AW230" s="1">
        <f t="shared" si="60"/>
        <v>177.97035</v>
      </c>
      <c r="BK230" s="1">
        <v>1</v>
      </c>
      <c r="BL230" s="1">
        <v>747.5</v>
      </c>
      <c r="BM230" s="1" t="s">
        <v>212</v>
      </c>
      <c r="BN230" s="2">
        <f t="shared" si="61"/>
        <v>17.4853801169591</v>
      </c>
      <c r="BO230" s="2">
        <v>650</v>
      </c>
      <c r="BP230" s="1">
        <f t="shared" si="62"/>
        <v>17.4853801169591</v>
      </c>
      <c r="BQ230" s="1">
        <f t="shared" si="63"/>
        <v>17.4853801169591</v>
      </c>
      <c r="BS230" s="1"/>
      <c r="EQ230" s="1">
        <f t="shared" si="46"/>
        <v>0</v>
      </c>
      <c r="ER230" s="1">
        <f t="shared" si="64"/>
        <v>0</v>
      </c>
      <c r="ES230" s="1">
        <f t="shared" si="65"/>
        <v>0</v>
      </c>
      <c r="ET230" s="12">
        <f t="shared" si="66"/>
        <v>17.4853801169591</v>
      </c>
      <c r="FP230" s="1" t="s">
        <v>213</v>
      </c>
      <c r="FQ230" s="1">
        <v>1.25</v>
      </c>
      <c r="FR230" s="12">
        <f t="shared" si="55"/>
        <v>195.455730116959</v>
      </c>
      <c r="FS230" s="12">
        <f t="shared" si="67"/>
        <v>2.44319662646199</v>
      </c>
      <c r="GE230" s="1" t="s">
        <v>252</v>
      </c>
      <c r="GF230" s="1" t="s">
        <v>213</v>
      </c>
      <c r="GG230" s="1">
        <v>11</v>
      </c>
      <c r="GH230" s="12">
        <f t="shared" si="68"/>
        <v>195.455730116959</v>
      </c>
      <c r="GI230" s="1">
        <f t="shared" si="69"/>
        <v>21.5001303128655</v>
      </c>
      <c r="GJ230" s="1" t="s">
        <v>215</v>
      </c>
      <c r="GM230" s="1">
        <v>0.3498</v>
      </c>
      <c r="GO230" s="1">
        <v>8.75</v>
      </c>
      <c r="GP230" s="1">
        <v>2.59962962962963</v>
      </c>
      <c r="GQ230" s="1" t="s">
        <v>280</v>
      </c>
      <c r="GR230" s="1">
        <v>0.670000000000016</v>
      </c>
      <c r="HB230" s="1">
        <v>1</v>
      </c>
      <c r="HC230" s="1">
        <v>80</v>
      </c>
      <c r="HD230" s="1">
        <v>95</v>
      </c>
      <c r="HE230" s="1">
        <f t="shared" si="70"/>
        <v>42.75</v>
      </c>
      <c r="HF230" s="10">
        <f t="shared" si="71"/>
        <v>231.768486685916</v>
      </c>
      <c r="HG230" s="13">
        <v>45384</v>
      </c>
    </row>
    <row r="231" spans="1:215">
      <c r="A231" t="str">
        <f t="shared" si="56"/>
        <v>HOSKE22036021480</v>
      </c>
      <c r="B231" s="1">
        <v>230</v>
      </c>
      <c r="C231" s="1" t="s">
        <v>200</v>
      </c>
      <c r="D231" s="1">
        <v>0</v>
      </c>
      <c r="E231" s="1" t="s">
        <v>247</v>
      </c>
      <c r="F231" s="1" t="s">
        <v>202</v>
      </c>
      <c r="H231" s="1" t="s">
        <v>569</v>
      </c>
      <c r="I231" s="1" t="s">
        <v>570</v>
      </c>
      <c r="M231" s="1" t="s">
        <v>205</v>
      </c>
      <c r="N231" s="1">
        <v>1</v>
      </c>
      <c r="O231" s="1" t="s">
        <v>283</v>
      </c>
      <c r="Q231" s="1" t="s">
        <v>219</v>
      </c>
      <c r="R231" t="s">
        <v>208</v>
      </c>
      <c r="S231" s="1" t="s">
        <v>284</v>
      </c>
      <c r="T231" s="1" t="s">
        <v>210</v>
      </c>
      <c r="V231" s="1" t="b">
        <v>0</v>
      </c>
      <c r="AA231" s="1">
        <v>0.136</v>
      </c>
      <c r="AC231" s="1">
        <v>0.131</v>
      </c>
      <c r="AD231" s="1">
        <v>100</v>
      </c>
      <c r="AF231" s="8">
        <v>0.005</v>
      </c>
      <c r="AG231" s="1" t="s">
        <v>211</v>
      </c>
      <c r="AH231" s="1">
        <v>21480</v>
      </c>
      <c r="AI231" s="1">
        <v>100</v>
      </c>
      <c r="AJ231" s="1">
        <v>100.34</v>
      </c>
      <c r="AL231" s="1">
        <f t="shared" si="57"/>
        <v>100.34</v>
      </c>
      <c r="AO231" s="1">
        <f t="shared" si="58"/>
        <v>100.34</v>
      </c>
      <c r="AP231" s="1">
        <v>95.34</v>
      </c>
      <c r="AV231" s="10">
        <f t="shared" si="59"/>
        <v>13.16954</v>
      </c>
      <c r="AW231" s="1">
        <f t="shared" si="60"/>
        <v>13.16954</v>
      </c>
      <c r="BK231" s="1">
        <v>1</v>
      </c>
      <c r="BL231" s="1">
        <v>437.5</v>
      </c>
      <c r="BM231" s="1" t="s">
        <v>212</v>
      </c>
      <c r="BN231" s="2">
        <f t="shared" si="61"/>
        <v>7.29166666666667</v>
      </c>
      <c r="BO231" s="2">
        <v>350</v>
      </c>
      <c r="BP231" s="1">
        <f t="shared" si="62"/>
        <v>7.29166666666667</v>
      </c>
      <c r="BQ231" s="1">
        <f t="shared" si="63"/>
        <v>7.29166666666667</v>
      </c>
      <c r="BS231" s="1"/>
      <c r="EQ231" s="1">
        <f t="shared" si="46"/>
        <v>0</v>
      </c>
      <c r="ER231" s="1">
        <f t="shared" si="64"/>
        <v>0</v>
      </c>
      <c r="ES231" s="1">
        <f t="shared" si="65"/>
        <v>0</v>
      </c>
      <c r="ET231" s="12">
        <f t="shared" si="66"/>
        <v>7.29166666666667</v>
      </c>
      <c r="FP231" s="1" t="s">
        <v>213</v>
      </c>
      <c r="FQ231" s="1">
        <v>1.25</v>
      </c>
      <c r="FR231" s="12">
        <f t="shared" si="55"/>
        <v>20.4612066666667</v>
      </c>
      <c r="FS231" s="12">
        <f t="shared" si="67"/>
        <v>0.255765083333333</v>
      </c>
      <c r="GE231" s="1" t="s">
        <v>252</v>
      </c>
      <c r="GF231" s="1" t="s">
        <v>213</v>
      </c>
      <c r="GG231" s="1">
        <v>11</v>
      </c>
      <c r="GH231" s="12">
        <f t="shared" si="68"/>
        <v>20.4612066666667</v>
      </c>
      <c r="GI231" s="1">
        <f t="shared" si="69"/>
        <v>2.25073273333333</v>
      </c>
      <c r="GJ231" s="1" t="s">
        <v>215</v>
      </c>
      <c r="GM231" s="1">
        <v>0.145833333333333</v>
      </c>
      <c r="GO231" s="1">
        <v>0.0611111111111111</v>
      </c>
      <c r="GP231" s="1">
        <v>0.0520833333333333</v>
      </c>
      <c r="HB231" s="1">
        <v>1</v>
      </c>
      <c r="HC231" s="1">
        <v>57</v>
      </c>
      <c r="HD231" s="1">
        <v>95</v>
      </c>
      <c r="HE231" s="1">
        <f t="shared" si="70"/>
        <v>60</v>
      </c>
      <c r="HF231" s="10">
        <f t="shared" si="71"/>
        <v>23.2267322611111</v>
      </c>
      <c r="HG231" s="13">
        <v>45384</v>
      </c>
    </row>
    <row r="232" spans="1:215">
      <c r="A232" t="str">
        <f t="shared" si="56"/>
        <v>HOSKE22062021480</v>
      </c>
      <c r="B232" s="1">
        <v>231</v>
      </c>
      <c r="C232" s="1" t="s">
        <v>200</v>
      </c>
      <c r="D232" s="1">
        <v>0</v>
      </c>
      <c r="E232" s="1" t="s">
        <v>247</v>
      </c>
      <c r="F232" s="1" t="s">
        <v>202</v>
      </c>
      <c r="H232" s="1" t="s">
        <v>571</v>
      </c>
      <c r="I232" s="1" t="s">
        <v>572</v>
      </c>
      <c r="M232" s="1" t="s">
        <v>205</v>
      </c>
      <c r="N232" s="1">
        <v>1</v>
      </c>
      <c r="O232" s="1" t="s">
        <v>337</v>
      </c>
      <c r="Q232" s="1" t="s">
        <v>219</v>
      </c>
      <c r="R232" t="s">
        <v>208</v>
      </c>
      <c r="S232" s="1" t="s">
        <v>338</v>
      </c>
      <c r="T232" s="1" t="s">
        <v>210</v>
      </c>
      <c r="V232" s="1" t="b">
        <v>0</v>
      </c>
      <c r="AA232" s="1">
        <v>0.353</v>
      </c>
      <c r="AC232" s="1">
        <v>0.345</v>
      </c>
      <c r="AD232" s="1">
        <v>100</v>
      </c>
      <c r="AF232" s="8">
        <v>0.00800000000000001</v>
      </c>
      <c r="AG232" s="1" t="s">
        <v>211</v>
      </c>
      <c r="AH232" s="1">
        <v>21480</v>
      </c>
      <c r="AI232" s="1">
        <v>100</v>
      </c>
      <c r="AJ232" s="1">
        <v>124.77</v>
      </c>
      <c r="AL232" s="1">
        <f t="shared" si="57"/>
        <v>124.77</v>
      </c>
      <c r="AO232" s="1">
        <f t="shared" si="58"/>
        <v>124.77</v>
      </c>
      <c r="AP232" s="1">
        <v>119.77</v>
      </c>
      <c r="AV232" s="10">
        <f t="shared" si="59"/>
        <v>43.08565</v>
      </c>
      <c r="AW232" s="1">
        <f t="shared" si="60"/>
        <v>43.08565</v>
      </c>
      <c r="AZ232" s="1">
        <f>BA232+BE232</f>
        <v>6.695</v>
      </c>
      <c r="BA232" s="1">
        <f>AZ233*N233</f>
        <v>6.5</v>
      </c>
      <c r="BB232" s="1" t="s">
        <v>221</v>
      </c>
      <c r="BC232" s="1">
        <f>BA232</f>
        <v>6.5</v>
      </c>
      <c r="BD232" s="1">
        <v>3</v>
      </c>
      <c r="BE232" s="1">
        <f>BA232*(BD232/100)</f>
        <v>0.195</v>
      </c>
      <c r="BK232" s="1">
        <v>1</v>
      </c>
      <c r="BL232" s="1">
        <v>437.5</v>
      </c>
      <c r="BM232" s="1" t="s">
        <v>212</v>
      </c>
      <c r="BN232" s="2">
        <f t="shared" si="61"/>
        <v>7.67543859649123</v>
      </c>
      <c r="BO232" s="2">
        <v>350</v>
      </c>
      <c r="BP232" s="1">
        <f t="shared" si="62"/>
        <v>7.67543859649123</v>
      </c>
      <c r="BQ232" s="1">
        <f t="shared" si="63"/>
        <v>7.67543859649123</v>
      </c>
      <c r="BS232" s="1"/>
      <c r="EQ232" s="1">
        <f t="shared" si="46"/>
        <v>0</v>
      </c>
      <c r="ER232" s="1">
        <f t="shared" si="64"/>
        <v>0</v>
      </c>
      <c r="ES232" s="1">
        <f t="shared" si="65"/>
        <v>0</v>
      </c>
      <c r="ET232" s="12">
        <f t="shared" si="66"/>
        <v>7.67543859649123</v>
      </c>
      <c r="FP232" s="1" t="s">
        <v>213</v>
      </c>
      <c r="FQ232" s="1">
        <v>1.25</v>
      </c>
      <c r="FR232" s="12">
        <f t="shared" si="55"/>
        <v>50.7610885964912</v>
      </c>
      <c r="FS232" s="12">
        <f t="shared" si="67"/>
        <v>0.63451360745614</v>
      </c>
      <c r="GE232" s="1" t="s">
        <v>252</v>
      </c>
      <c r="GF232" s="1" t="s">
        <v>213</v>
      </c>
      <c r="GG232" s="1">
        <v>11</v>
      </c>
      <c r="GH232" s="12">
        <f t="shared" si="68"/>
        <v>50.7610885964912</v>
      </c>
      <c r="GI232" s="1">
        <f t="shared" si="69"/>
        <v>5.58371974561403</v>
      </c>
      <c r="GJ232" s="1" t="s">
        <v>215</v>
      </c>
      <c r="GM232" s="1">
        <v>0.153508771929825</v>
      </c>
      <c r="GO232" s="1">
        <v>0.229166666666667</v>
      </c>
      <c r="GP232" s="1">
        <v>0.25</v>
      </c>
      <c r="HB232" s="1">
        <v>1</v>
      </c>
      <c r="HC232" s="1">
        <v>60</v>
      </c>
      <c r="HD232" s="1">
        <v>95</v>
      </c>
      <c r="HE232" s="1">
        <f t="shared" si="70"/>
        <v>57</v>
      </c>
      <c r="HF232" s="10">
        <f t="shared" si="71"/>
        <v>64.3069973881579</v>
      </c>
      <c r="HG232" s="13">
        <v>45384</v>
      </c>
    </row>
    <row r="233" spans="1:215">
      <c r="A233" t="str">
        <f t="shared" si="56"/>
        <v>HOSKE220620_121480</v>
      </c>
      <c r="B233" s="1">
        <v>232</v>
      </c>
      <c r="C233" s="1" t="s">
        <v>200</v>
      </c>
      <c r="E233" s="1" t="s">
        <v>247</v>
      </c>
      <c r="F233" s="1" t="s">
        <v>222</v>
      </c>
      <c r="H233" s="1" t="s">
        <v>573</v>
      </c>
      <c r="I233" s="1" t="s">
        <v>573</v>
      </c>
      <c r="N233" s="1">
        <v>1</v>
      </c>
      <c r="R233"/>
      <c r="AF233" s="8"/>
      <c r="AG233" s="1" t="s">
        <v>211</v>
      </c>
      <c r="AH233" s="1">
        <v>21480</v>
      </c>
      <c r="AV233" s="10"/>
      <c r="AX233" s="1" t="s">
        <v>205</v>
      </c>
      <c r="AY233" s="1" t="s">
        <v>225</v>
      </c>
      <c r="AZ233" s="1">
        <v>6.5</v>
      </c>
      <c r="BN233" s="2"/>
      <c r="BS233" s="1"/>
      <c r="ET233" s="12"/>
      <c r="FR233" s="12"/>
      <c r="FS233" s="12"/>
      <c r="GH233" s="12"/>
      <c r="HF233" s="10"/>
      <c r="HG233" s="13">
        <v>45384</v>
      </c>
    </row>
    <row r="234" spans="1:215">
      <c r="A234" t="str">
        <f t="shared" si="56"/>
        <v>HOSKE22077021480</v>
      </c>
      <c r="B234" s="1">
        <v>233</v>
      </c>
      <c r="C234" s="1" t="s">
        <v>200</v>
      </c>
      <c r="D234" s="1">
        <v>0</v>
      </c>
      <c r="E234" s="1" t="s">
        <v>247</v>
      </c>
      <c r="F234" s="1" t="s">
        <v>202</v>
      </c>
      <c r="H234" s="1" t="s">
        <v>574</v>
      </c>
      <c r="I234" s="1" t="s">
        <v>472</v>
      </c>
      <c r="M234" s="1" t="s">
        <v>205</v>
      </c>
      <c r="N234" s="1">
        <v>1</v>
      </c>
      <c r="O234" s="1" t="s">
        <v>265</v>
      </c>
      <c r="Q234" s="1" t="s">
        <v>219</v>
      </c>
      <c r="R234" t="s">
        <v>208</v>
      </c>
      <c r="S234" s="1" t="s">
        <v>266</v>
      </c>
      <c r="T234" s="1" t="s">
        <v>210</v>
      </c>
      <c r="V234" s="1" t="b">
        <v>0</v>
      </c>
      <c r="AA234" s="1">
        <v>0.405</v>
      </c>
      <c r="AC234" s="1">
        <v>0.405</v>
      </c>
      <c r="AD234" s="1">
        <v>0</v>
      </c>
      <c r="AF234" s="8">
        <v>0</v>
      </c>
      <c r="AG234" s="1" t="s">
        <v>211</v>
      </c>
      <c r="AH234" s="1">
        <v>21480</v>
      </c>
      <c r="AI234" s="1">
        <v>100</v>
      </c>
      <c r="AJ234" s="1">
        <v>111.78</v>
      </c>
      <c r="AL234" s="1">
        <f>AK234+AJ234</f>
        <v>111.78</v>
      </c>
      <c r="AO234" s="1">
        <f>AL234+AM234</f>
        <v>111.78</v>
      </c>
      <c r="AP234" s="1">
        <v>0</v>
      </c>
      <c r="AV234" s="10">
        <f>((AO234*((100-GX234)/100)+GY234))*(AA234+AS234+AU234+AB234)-(AP234*(AA234+AS234-AC234+AB234)*AD234/100)</f>
        <v>45.2709</v>
      </c>
      <c r="AW234" s="1">
        <f>(AV234)*N234</f>
        <v>45.2709</v>
      </c>
      <c r="AZ234" s="1">
        <f>BA234+BE234</f>
        <v>4.326</v>
      </c>
      <c r="BA234" s="1">
        <f>AZ235*N235</f>
        <v>4.2</v>
      </c>
      <c r="BB234" s="1" t="s">
        <v>221</v>
      </c>
      <c r="BC234" s="1">
        <f>BA234</f>
        <v>4.2</v>
      </c>
      <c r="BD234" s="1">
        <v>3</v>
      </c>
      <c r="BE234" s="1">
        <f>BA234*(BD234/100)</f>
        <v>0.126</v>
      </c>
      <c r="BK234" s="1">
        <v>1</v>
      </c>
      <c r="BL234" s="1">
        <v>437.5</v>
      </c>
      <c r="BM234" s="1" t="s">
        <v>212</v>
      </c>
      <c r="BN234" s="2">
        <f>BL234/HE234</f>
        <v>7.03581871345029</v>
      </c>
      <c r="BO234" s="2">
        <v>350</v>
      </c>
      <c r="BP234" s="1">
        <f>BN234+BI234</f>
        <v>7.03581871345029</v>
      </c>
      <c r="BQ234" s="1">
        <f>BP234*N234</f>
        <v>7.03581871345029</v>
      </c>
      <c r="BS234" s="1"/>
      <c r="EQ234" s="1">
        <f t="shared" si="46"/>
        <v>0</v>
      </c>
      <c r="ER234" s="1">
        <f>EQ234*N234</f>
        <v>0</v>
      </c>
      <c r="ES234" s="1">
        <f>IF(ISERROR(SEARCH("FALSE",BV234)),BU234,0)+IF(ISERROR(SEARCH("FALSE",CA234)),BZ234,0)+IF(ISERROR(SEARCH("FALSE",CF234)),CE234,0)+IF(ISERROR(SEARCH("FALSE",CK234)),CJ234,0)+IF(ISERROR(SEARCH("FALSE",CP234)),CO234,0)+IF(ISERROR(SEARCH("FALSE",CU234)),CT234,0)+IF(ISERROR(SEARCH("FALSE",CZ234)),CY234,0)+IF(ISERROR(SEARCH("FALSE",DE234)),DD234,0)+IF(ISERROR(SEARCH("FALSE",DJ234)),DI234,0)+IF(ISERROR(SEARCH("FALSE",DO234)),DN234,0)+IF(ISERROR(SEARCH("FALSE",DT234)),DS234,0)+IF(ISERROR(SEARCH("FALSE",DY234)),DX234,0)+IF(ISERROR(SEARCH("FALSE",ED234)),EC234,0)+IF(ISERROR(SEARCH("FALSE",EI234)),EH234,0)+IF(ISERROR(SEARCH("FALSE",EN234)),EM234,0)*N234</f>
        <v>0</v>
      </c>
      <c r="ET234" s="12">
        <f>ES234+ER234+BP234</f>
        <v>7.03581871345029</v>
      </c>
      <c r="FP234" s="1" t="s">
        <v>213</v>
      </c>
      <c r="FQ234" s="1">
        <v>1.25</v>
      </c>
      <c r="FR234" s="12">
        <f t="shared" si="55"/>
        <v>52.3067187134503</v>
      </c>
      <c r="FS234" s="12">
        <f>FR234*FQ234/100</f>
        <v>0.653833983918129</v>
      </c>
      <c r="GE234" s="1" t="s">
        <v>252</v>
      </c>
      <c r="GF234" s="1" t="s">
        <v>213</v>
      </c>
      <c r="GG234" s="1">
        <v>11</v>
      </c>
      <c r="GH234" s="12">
        <f>AW234+ET234-ES234+FD234+FG234</f>
        <v>52.3067187134503</v>
      </c>
      <c r="GI234" s="1">
        <f>GH234*(GG234/100)</f>
        <v>5.75373905847953</v>
      </c>
      <c r="GJ234" s="1" t="s">
        <v>215</v>
      </c>
      <c r="GM234" s="1">
        <v>0.140716374269006</v>
      </c>
      <c r="GO234" s="1">
        <v>0.443055555555556</v>
      </c>
      <c r="GP234" s="1">
        <v>0.476190476190476</v>
      </c>
      <c r="HB234" s="1">
        <v>1</v>
      </c>
      <c r="HC234" s="1">
        <v>55</v>
      </c>
      <c r="HD234" s="1">
        <v>95</v>
      </c>
      <c r="HE234" s="1">
        <f>(3600/HC234)*HD234*HB234/100</f>
        <v>62.1818181818182</v>
      </c>
      <c r="HF234" s="10">
        <f>AW234+AZ234+ET234+FD234+FG234+FK234+FS234-FY234+GD234+FT234+GI234+GM234+GN234+GO234+GP234+GR234+GS234-GU234</f>
        <v>64.100254161863</v>
      </c>
      <c r="HG234" s="13">
        <v>45384</v>
      </c>
    </row>
    <row r="235" spans="1:215">
      <c r="A235" t="str">
        <f t="shared" si="56"/>
        <v>HOSKE220770_121480</v>
      </c>
      <c r="B235" s="1">
        <v>234</v>
      </c>
      <c r="C235" s="1" t="s">
        <v>200</v>
      </c>
      <c r="E235" s="1" t="s">
        <v>247</v>
      </c>
      <c r="F235" s="1" t="s">
        <v>222</v>
      </c>
      <c r="H235" s="1" t="s">
        <v>575</v>
      </c>
      <c r="I235" s="1" t="s">
        <v>575</v>
      </c>
      <c r="N235" s="1">
        <v>1</v>
      </c>
      <c r="R235"/>
      <c r="AF235" s="8"/>
      <c r="AG235" s="1" t="s">
        <v>211</v>
      </c>
      <c r="AH235" s="1">
        <v>21480</v>
      </c>
      <c r="AV235" s="10"/>
      <c r="AX235" s="1" t="s">
        <v>205</v>
      </c>
      <c r="AY235" s="1" t="s">
        <v>225</v>
      </c>
      <c r="AZ235" s="1">
        <v>4.2</v>
      </c>
      <c r="BN235" s="2"/>
      <c r="BS235" s="1"/>
      <c r="ET235" s="12"/>
      <c r="FR235" s="12"/>
      <c r="FS235" s="12"/>
      <c r="GH235" s="12"/>
      <c r="HF235" s="10"/>
      <c r="HG235" s="13">
        <v>45384</v>
      </c>
    </row>
    <row r="236" spans="1:215">
      <c r="A236" t="str">
        <f t="shared" si="56"/>
        <v>HOSKE22138021480</v>
      </c>
      <c r="B236" s="1">
        <v>235</v>
      </c>
      <c r="C236" s="1" t="s">
        <v>200</v>
      </c>
      <c r="D236" s="1">
        <v>0</v>
      </c>
      <c r="E236" s="1" t="s">
        <v>247</v>
      </c>
      <c r="F236" s="1" t="s">
        <v>202</v>
      </c>
      <c r="H236" s="1" t="s">
        <v>576</v>
      </c>
      <c r="I236" s="1" t="s">
        <v>382</v>
      </c>
      <c r="M236" s="1" t="s">
        <v>205</v>
      </c>
      <c r="N236" s="1">
        <v>1</v>
      </c>
      <c r="O236" s="1" t="s">
        <v>243</v>
      </c>
      <c r="Q236" s="1" t="s">
        <v>219</v>
      </c>
      <c r="R236" t="s">
        <v>208</v>
      </c>
      <c r="S236" s="1" t="s">
        <v>244</v>
      </c>
      <c r="T236" s="1" t="s">
        <v>210</v>
      </c>
      <c r="V236" s="1" t="b">
        <v>0</v>
      </c>
      <c r="AA236" s="1">
        <v>0.551</v>
      </c>
      <c r="AC236" s="1">
        <v>0.545</v>
      </c>
      <c r="AD236" s="1">
        <v>100</v>
      </c>
      <c r="AF236" s="8">
        <v>0.00600000000000001</v>
      </c>
      <c r="AG236" s="1" t="s">
        <v>211</v>
      </c>
      <c r="AH236" s="1">
        <v>21480</v>
      </c>
      <c r="AI236" s="1">
        <v>100</v>
      </c>
      <c r="AJ236" s="1">
        <v>91.99</v>
      </c>
      <c r="AL236" s="1">
        <f>AK236+AJ236</f>
        <v>91.99</v>
      </c>
      <c r="AO236" s="1">
        <f>AL236+AM236</f>
        <v>91.99</v>
      </c>
      <c r="AP236" s="1">
        <v>86.99</v>
      </c>
      <c r="AV236" s="10">
        <f>((AO236*((100-GX236)/100)+GY236))*(AA236+AS236+AU236+AB236)-(AP236*(AA236+AS236-AC236+AB236)*AD236/100)</f>
        <v>50.16455</v>
      </c>
      <c r="AW236" s="1">
        <f>(AV236)*N236</f>
        <v>50.16455</v>
      </c>
      <c r="AZ236" s="1">
        <f>BA236+BE236</f>
        <v>0.25</v>
      </c>
      <c r="BA236" s="1">
        <f>AZ237*N237</f>
        <v>0.25</v>
      </c>
      <c r="BK236" s="1">
        <v>1</v>
      </c>
      <c r="BL236" s="1">
        <v>812.5</v>
      </c>
      <c r="BM236" s="1" t="s">
        <v>212</v>
      </c>
      <c r="BN236" s="2">
        <f>BL236/HE236</f>
        <v>17.8179824561403</v>
      </c>
      <c r="BO236" s="2">
        <v>650</v>
      </c>
      <c r="BP236" s="1">
        <f>BN236+BI236</f>
        <v>17.8179824561403</v>
      </c>
      <c r="BQ236" s="1">
        <f>BP236*N236</f>
        <v>17.8179824561403</v>
      </c>
      <c r="BS236" s="1"/>
      <c r="EQ236" s="1">
        <f t="shared" si="46"/>
        <v>0</v>
      </c>
      <c r="ER236" s="1">
        <f>EQ236*N236</f>
        <v>0</v>
      </c>
      <c r="ES236" s="1">
        <f>IF(ISERROR(SEARCH("FALSE",BV236)),BU236,0)+IF(ISERROR(SEARCH("FALSE",CA236)),BZ236,0)+IF(ISERROR(SEARCH("FALSE",CF236)),CE236,0)+IF(ISERROR(SEARCH("FALSE",CK236)),CJ236,0)+IF(ISERROR(SEARCH("FALSE",CP236)),CO236,0)+IF(ISERROR(SEARCH("FALSE",CU236)),CT236,0)+IF(ISERROR(SEARCH("FALSE",CZ236)),CY236,0)+IF(ISERROR(SEARCH("FALSE",DE236)),DD236,0)+IF(ISERROR(SEARCH("FALSE",DJ236)),DI236,0)+IF(ISERROR(SEARCH("FALSE",DO236)),DN236,0)+IF(ISERROR(SEARCH("FALSE",DT236)),DS236,0)+IF(ISERROR(SEARCH("FALSE",DY236)),DX236,0)+IF(ISERROR(SEARCH("FALSE",ED236)),EC236,0)+IF(ISERROR(SEARCH("FALSE",EI236)),EH236,0)+IF(ISERROR(SEARCH("FALSE",EN236)),EM236,0)*N236</f>
        <v>0</v>
      </c>
      <c r="ET236" s="12">
        <f>ES236+ER236+BP236</f>
        <v>17.8179824561403</v>
      </c>
      <c r="FP236" s="1" t="s">
        <v>213</v>
      </c>
      <c r="FQ236" s="1">
        <v>1.25</v>
      </c>
      <c r="FR236" s="12">
        <f t="shared" si="55"/>
        <v>67.9825324561403</v>
      </c>
      <c r="FS236" s="12">
        <f>FR236*FQ236/100</f>
        <v>0.849781655701754</v>
      </c>
      <c r="GE236" s="1" t="s">
        <v>214</v>
      </c>
      <c r="GF236" s="1" t="s">
        <v>213</v>
      </c>
      <c r="GG236" s="1">
        <v>10</v>
      </c>
      <c r="GH236" s="12">
        <f>AW236+ET236-ES236+FD236+FG236</f>
        <v>67.9825324561403</v>
      </c>
      <c r="GI236" s="1">
        <f>GH236*(GG236/100)</f>
        <v>6.79825324561403</v>
      </c>
      <c r="GJ236" s="1" t="s">
        <v>215</v>
      </c>
      <c r="GM236" s="1">
        <v>0.356359649122807</v>
      </c>
      <c r="GO236" s="1">
        <v>0.708333333333333</v>
      </c>
      <c r="GP236" s="1">
        <v>0.925925925925926</v>
      </c>
      <c r="GQ236" s="1" t="s">
        <v>280</v>
      </c>
      <c r="GR236" s="1">
        <v>0.259999999999991</v>
      </c>
      <c r="HB236" s="1">
        <v>1</v>
      </c>
      <c r="HC236" s="1">
        <v>75</v>
      </c>
      <c r="HD236" s="1">
        <v>95</v>
      </c>
      <c r="HE236" s="1">
        <f>(3600/HC236)*HD236*HB236/100</f>
        <v>45.6</v>
      </c>
      <c r="HF236" s="10">
        <f>AW236+AZ236+ET236+FD236+FG236+FK236+FS236-FY236+GD236+FT236+GI236+GM236+GN236+GO236+GP236+GR236+GS236-GU236</f>
        <v>78.1311862658382</v>
      </c>
      <c r="HG236" s="13">
        <v>45201</v>
      </c>
    </row>
    <row r="237" spans="1:215">
      <c r="A237" t="str">
        <f t="shared" si="56"/>
        <v>HOSKE221380_121480</v>
      </c>
      <c r="B237" s="1">
        <v>236</v>
      </c>
      <c r="C237" s="1" t="s">
        <v>200</v>
      </c>
      <c r="E237" s="1" t="s">
        <v>247</v>
      </c>
      <c r="F237" s="1" t="s">
        <v>222</v>
      </c>
      <c r="H237" s="1" t="s">
        <v>577</v>
      </c>
      <c r="I237" s="1" t="s">
        <v>577</v>
      </c>
      <c r="N237" s="1">
        <v>1</v>
      </c>
      <c r="R237"/>
      <c r="AF237" s="8"/>
      <c r="AG237" s="1" t="s">
        <v>211</v>
      </c>
      <c r="AH237" s="1">
        <v>21480</v>
      </c>
      <c r="AV237" s="10"/>
      <c r="AX237" s="1" t="s">
        <v>205</v>
      </c>
      <c r="AY237" s="1" t="s">
        <v>225</v>
      </c>
      <c r="AZ237" s="1">
        <v>0.25</v>
      </c>
      <c r="BN237" s="2"/>
      <c r="BS237" s="1"/>
      <c r="ET237" s="12"/>
      <c r="FR237" s="12"/>
      <c r="FS237" s="12"/>
      <c r="GH237" s="12"/>
      <c r="HF237" s="10"/>
      <c r="HG237" s="13">
        <v>45201</v>
      </c>
    </row>
    <row r="238" spans="1:215">
      <c r="A238" t="str">
        <f t="shared" si="56"/>
        <v>HOSKE22144921480</v>
      </c>
      <c r="B238" s="1">
        <v>237</v>
      </c>
      <c r="C238" s="1" t="s">
        <v>200</v>
      </c>
      <c r="D238" s="1">
        <v>0</v>
      </c>
      <c r="E238" s="1" t="s">
        <v>247</v>
      </c>
      <c r="F238" s="1" t="s">
        <v>202</v>
      </c>
      <c r="H238" s="1" t="s">
        <v>578</v>
      </c>
      <c r="I238" s="1" t="s">
        <v>579</v>
      </c>
      <c r="M238" s="1" t="s">
        <v>205</v>
      </c>
      <c r="N238" s="1">
        <v>1</v>
      </c>
      <c r="O238" s="1" t="s">
        <v>243</v>
      </c>
      <c r="Q238" s="1" t="s">
        <v>219</v>
      </c>
      <c r="R238" t="s">
        <v>208</v>
      </c>
      <c r="S238" s="1" t="s">
        <v>244</v>
      </c>
      <c r="T238" s="1" t="s">
        <v>210</v>
      </c>
      <c r="V238" s="1" t="b">
        <v>0</v>
      </c>
      <c r="AA238" s="1">
        <v>0.042</v>
      </c>
      <c r="AC238" s="1">
        <v>0.039</v>
      </c>
      <c r="AD238" s="1">
        <v>100</v>
      </c>
      <c r="AF238" s="8">
        <v>0.003</v>
      </c>
      <c r="AG238" s="1" t="s">
        <v>211</v>
      </c>
      <c r="AH238" s="1">
        <v>21480</v>
      </c>
      <c r="AI238" s="1">
        <v>100</v>
      </c>
      <c r="AJ238" s="1">
        <v>91.99</v>
      </c>
      <c r="AL238" s="1">
        <f>AK238+AJ238</f>
        <v>91.99</v>
      </c>
      <c r="AO238" s="1">
        <f>AL238+AM238</f>
        <v>91.99</v>
      </c>
      <c r="AP238" s="1">
        <v>86.99</v>
      </c>
      <c r="AV238" s="10">
        <f>((AO238*((100-GX238)/100)+GY238))*(AA238+AS238+AU238+AB238)-(AP238*(AA238+AS238-AC238+AB238)*AD238/100)</f>
        <v>3.60261</v>
      </c>
      <c r="AW238" s="1">
        <f>(AV238)*N238</f>
        <v>3.60261</v>
      </c>
      <c r="AZ238" s="1">
        <f>BA238+BE238</f>
        <v>0.25</v>
      </c>
      <c r="BA238" s="1">
        <f>AZ239*N239</f>
        <v>0.25</v>
      </c>
      <c r="BK238" s="1">
        <v>2</v>
      </c>
      <c r="BL238" s="1">
        <v>350</v>
      </c>
      <c r="BM238" s="1" t="s">
        <v>212</v>
      </c>
      <c r="BN238" s="2">
        <f>BL238/HE238</f>
        <v>3.83771929824561</v>
      </c>
      <c r="BO238" s="2">
        <v>280</v>
      </c>
      <c r="BP238" s="1">
        <f>BN238+BI238</f>
        <v>3.83771929824561</v>
      </c>
      <c r="BQ238" s="1">
        <f>BP238*N238</f>
        <v>3.83771929824561</v>
      </c>
      <c r="BS238" s="1"/>
      <c r="EQ238" s="1">
        <f t="shared" si="46"/>
        <v>0</v>
      </c>
      <c r="ER238" s="1">
        <f>EQ238*N238</f>
        <v>0</v>
      </c>
      <c r="ES238" s="1">
        <f>IF(ISERROR(SEARCH("FALSE",BV238)),BU238,0)+IF(ISERROR(SEARCH("FALSE",CA238)),BZ238,0)+IF(ISERROR(SEARCH("FALSE",CF238)),CE238,0)+IF(ISERROR(SEARCH("FALSE",CK238)),CJ238,0)+IF(ISERROR(SEARCH("FALSE",CP238)),CO238,0)+IF(ISERROR(SEARCH("FALSE",CU238)),CT238,0)+IF(ISERROR(SEARCH("FALSE",CZ238)),CY238,0)+IF(ISERROR(SEARCH("FALSE",DE238)),DD238,0)+IF(ISERROR(SEARCH("FALSE",DJ238)),DI238,0)+IF(ISERROR(SEARCH("FALSE",DO238)),DN238,0)+IF(ISERROR(SEARCH("FALSE",DT238)),DS238,0)+IF(ISERROR(SEARCH("FALSE",DY238)),DX238,0)+IF(ISERROR(SEARCH("FALSE",ED238)),EC238,0)+IF(ISERROR(SEARCH("FALSE",EI238)),EH238,0)+IF(ISERROR(SEARCH("FALSE",EN238)),EM238,0)*N238</f>
        <v>0</v>
      </c>
      <c r="ET238" s="12">
        <f>ES238+ER238+BP238</f>
        <v>3.83771929824561</v>
      </c>
      <c r="FP238" s="1" t="s">
        <v>213</v>
      </c>
      <c r="FQ238" s="1">
        <v>1.25</v>
      </c>
      <c r="FR238" s="12">
        <f t="shared" si="55"/>
        <v>7.44032929824561</v>
      </c>
      <c r="FS238" s="12">
        <f>FR238*FQ238/100</f>
        <v>0.0930041162280702</v>
      </c>
      <c r="GE238" s="1" t="s">
        <v>214</v>
      </c>
      <c r="GF238" s="1" t="s">
        <v>213</v>
      </c>
      <c r="GG238" s="1">
        <v>10</v>
      </c>
      <c r="GH238" s="12">
        <f>AW238+ET238-ES238+FD238+FG238</f>
        <v>7.44032929824561</v>
      </c>
      <c r="GI238" s="1">
        <f>GH238*(GG238/100)</f>
        <v>0.744032929824561</v>
      </c>
      <c r="GJ238" s="1" t="s">
        <v>215</v>
      </c>
      <c r="GM238" s="1">
        <v>0.0767123287671233</v>
      </c>
      <c r="GO238" s="1">
        <v>0.114583333333333</v>
      </c>
      <c r="GP238" s="1">
        <v>0.231481481481481</v>
      </c>
      <c r="GQ238" s="1" t="s">
        <v>280</v>
      </c>
      <c r="GR238" s="1">
        <v>0.0400000000000009</v>
      </c>
      <c r="HB238" s="1">
        <v>2</v>
      </c>
      <c r="HC238" s="1">
        <v>75</v>
      </c>
      <c r="HD238" s="1">
        <v>95</v>
      </c>
      <c r="HE238" s="1">
        <f>(3600/HC238)*HD238*HB238/100</f>
        <v>91.2</v>
      </c>
      <c r="HF238" s="10">
        <f>AW238+AZ238+ET238+FD238+FG238+FK238+FS238-FY238+GD238+FT238+GI238+GM238+GN238+GO238+GP238+GR238+GS238-GU238</f>
        <v>8.99014348788018</v>
      </c>
      <c r="HG238" s="13">
        <v>45201</v>
      </c>
    </row>
    <row r="239" spans="1:215">
      <c r="A239" t="str">
        <f t="shared" si="56"/>
        <v>HOSKE221449_121480</v>
      </c>
      <c r="B239" s="1">
        <v>238</v>
      </c>
      <c r="C239" s="1" t="s">
        <v>200</v>
      </c>
      <c r="E239" s="1" t="s">
        <v>247</v>
      </c>
      <c r="F239" s="1" t="s">
        <v>222</v>
      </c>
      <c r="H239" s="1" t="s">
        <v>580</v>
      </c>
      <c r="I239" s="1" t="s">
        <v>580</v>
      </c>
      <c r="N239" s="1">
        <v>1</v>
      </c>
      <c r="R239"/>
      <c r="AF239" s="8"/>
      <c r="AG239" s="1" t="s">
        <v>211</v>
      </c>
      <c r="AH239" s="1">
        <v>21480</v>
      </c>
      <c r="AV239" s="10"/>
      <c r="AX239" s="1" t="s">
        <v>205</v>
      </c>
      <c r="AY239" s="1" t="s">
        <v>225</v>
      </c>
      <c r="AZ239" s="1">
        <v>0.25</v>
      </c>
      <c r="BN239" s="2"/>
      <c r="BS239" s="1"/>
      <c r="ET239" s="12"/>
      <c r="FR239" s="12"/>
      <c r="FS239" s="12"/>
      <c r="GH239" s="12"/>
      <c r="HF239" s="10"/>
      <c r="HG239" s="13">
        <v>45201</v>
      </c>
    </row>
    <row r="240" spans="1:215">
      <c r="A240" t="str">
        <f t="shared" si="56"/>
        <v>HOSKE22145921480</v>
      </c>
      <c r="B240" s="1">
        <v>239</v>
      </c>
      <c r="C240" s="1" t="s">
        <v>200</v>
      </c>
      <c r="D240" s="1">
        <v>0</v>
      </c>
      <c r="E240" s="1" t="s">
        <v>247</v>
      </c>
      <c r="F240" s="1" t="s">
        <v>202</v>
      </c>
      <c r="H240" s="1" t="s">
        <v>581</v>
      </c>
      <c r="I240" s="1" t="s">
        <v>582</v>
      </c>
      <c r="M240" s="1" t="s">
        <v>205</v>
      </c>
      <c r="N240" s="1">
        <v>1</v>
      </c>
      <c r="O240" s="1" t="s">
        <v>243</v>
      </c>
      <c r="Q240" s="1" t="s">
        <v>219</v>
      </c>
      <c r="R240" t="s">
        <v>208</v>
      </c>
      <c r="S240" s="1" t="s">
        <v>244</v>
      </c>
      <c r="T240" s="1" t="s">
        <v>210</v>
      </c>
      <c r="V240" s="1" t="b">
        <v>0</v>
      </c>
      <c r="AA240" s="1">
        <v>0.042</v>
      </c>
      <c r="AC240" s="1">
        <v>0.039</v>
      </c>
      <c r="AD240" s="1">
        <v>100</v>
      </c>
      <c r="AF240" s="8">
        <v>0.003</v>
      </c>
      <c r="AG240" s="1" t="s">
        <v>211</v>
      </c>
      <c r="AH240" s="1">
        <v>21480</v>
      </c>
      <c r="AI240" s="1">
        <v>100</v>
      </c>
      <c r="AJ240" s="1">
        <v>91.99</v>
      </c>
      <c r="AL240" s="1">
        <f>AK240+AJ240</f>
        <v>91.99</v>
      </c>
      <c r="AO240" s="1">
        <f>AL240+AM240</f>
        <v>91.99</v>
      </c>
      <c r="AP240" s="1">
        <v>86.99</v>
      </c>
      <c r="AV240" s="10">
        <f>((AO240*((100-GX240)/100)+GY240))*(AA240+AS240+AU240+AB240)-(AP240*(AA240+AS240-AC240+AB240)*AD240/100)</f>
        <v>3.60261</v>
      </c>
      <c r="AW240" s="1">
        <f>(AV240)*N240</f>
        <v>3.60261</v>
      </c>
      <c r="AZ240" s="1">
        <f>BA240+BE240</f>
        <v>0.25</v>
      </c>
      <c r="BA240" s="1">
        <f>AZ241*N241</f>
        <v>0.25</v>
      </c>
      <c r="BK240" s="1">
        <v>2</v>
      </c>
      <c r="BL240" s="1">
        <v>350</v>
      </c>
      <c r="BM240" s="1" t="s">
        <v>212</v>
      </c>
      <c r="BN240" s="2">
        <f>BL240/HE240</f>
        <v>3.83771929824561</v>
      </c>
      <c r="BO240" s="2">
        <v>280</v>
      </c>
      <c r="BP240" s="1">
        <f>BN240+BI240</f>
        <v>3.83771929824561</v>
      </c>
      <c r="BQ240" s="1">
        <f>BP240*N240</f>
        <v>3.83771929824561</v>
      </c>
      <c r="BS240" s="1"/>
      <c r="EQ240" s="1">
        <f t="shared" si="46"/>
        <v>0</v>
      </c>
      <c r="ER240" s="1">
        <f>EQ240*N240</f>
        <v>0</v>
      </c>
      <c r="ES240" s="1">
        <f>IF(ISERROR(SEARCH("FALSE",BV240)),BU240,0)+IF(ISERROR(SEARCH("FALSE",CA240)),BZ240,0)+IF(ISERROR(SEARCH("FALSE",CF240)),CE240,0)+IF(ISERROR(SEARCH("FALSE",CK240)),CJ240,0)+IF(ISERROR(SEARCH("FALSE",CP240)),CO240,0)+IF(ISERROR(SEARCH("FALSE",CU240)),CT240,0)+IF(ISERROR(SEARCH("FALSE",CZ240)),CY240,0)+IF(ISERROR(SEARCH("FALSE",DE240)),DD240,0)+IF(ISERROR(SEARCH("FALSE",DJ240)),DI240,0)+IF(ISERROR(SEARCH("FALSE",DO240)),DN240,0)+IF(ISERROR(SEARCH("FALSE",DT240)),DS240,0)+IF(ISERROR(SEARCH("FALSE",DY240)),DX240,0)+IF(ISERROR(SEARCH("FALSE",ED240)),EC240,0)+IF(ISERROR(SEARCH("FALSE",EI240)),EH240,0)+IF(ISERROR(SEARCH("FALSE",EN240)),EM240,0)*N240</f>
        <v>0</v>
      </c>
      <c r="ET240" s="12">
        <f>ES240+ER240+BP240</f>
        <v>3.83771929824561</v>
      </c>
      <c r="FP240" s="1" t="s">
        <v>213</v>
      </c>
      <c r="FQ240" s="1">
        <v>1.25</v>
      </c>
      <c r="FR240" s="12">
        <f t="shared" si="55"/>
        <v>7.44032929824561</v>
      </c>
      <c r="FS240" s="12">
        <f>FR240*FQ240/100</f>
        <v>0.0930041162280702</v>
      </c>
      <c r="GE240" s="1" t="s">
        <v>214</v>
      </c>
      <c r="GF240" s="1" t="s">
        <v>213</v>
      </c>
      <c r="GG240" s="1">
        <v>10</v>
      </c>
      <c r="GH240" s="12">
        <f>AW240+ET240-ES240+FD240+FG240</f>
        <v>7.44032929824561</v>
      </c>
      <c r="GI240" s="1">
        <f>GH240*(GG240/100)</f>
        <v>0.744032929824561</v>
      </c>
      <c r="GJ240" s="1" t="s">
        <v>215</v>
      </c>
      <c r="GM240" s="1">
        <v>0.0767123287671233</v>
      </c>
      <c r="GO240" s="1">
        <v>0.114583333333333</v>
      </c>
      <c r="GP240" s="1">
        <v>0.231481481481481</v>
      </c>
      <c r="GQ240" s="1" t="s">
        <v>280</v>
      </c>
      <c r="GR240" s="1">
        <v>0.0400000000000009</v>
      </c>
      <c r="HB240" s="1">
        <v>2</v>
      </c>
      <c r="HC240" s="1">
        <v>75</v>
      </c>
      <c r="HD240" s="1">
        <v>95</v>
      </c>
      <c r="HE240" s="1">
        <f>(3600/HC240)*HD240*HB240/100</f>
        <v>91.2</v>
      </c>
      <c r="HF240" s="10">
        <f>AW240+AZ240+ET240+FD240+FG240+FK240+FS240-FY240+GD240+FT240+GI240+GM240+GN240+GO240+GP240+GR240+GS240-GU240</f>
        <v>8.99014348788018</v>
      </c>
      <c r="HG240" s="13">
        <v>45201</v>
      </c>
    </row>
    <row r="241" spans="1:215">
      <c r="A241" t="str">
        <f t="shared" si="56"/>
        <v>HOSKE221459_121480</v>
      </c>
      <c r="B241" s="1">
        <v>240</v>
      </c>
      <c r="C241" s="1" t="s">
        <v>200</v>
      </c>
      <c r="E241" s="1" t="s">
        <v>247</v>
      </c>
      <c r="F241" s="1" t="s">
        <v>222</v>
      </c>
      <c r="H241" s="1" t="s">
        <v>583</v>
      </c>
      <c r="I241" s="1" t="s">
        <v>583</v>
      </c>
      <c r="N241" s="1">
        <v>1</v>
      </c>
      <c r="R241"/>
      <c r="AF241" s="8"/>
      <c r="AG241" s="1" t="s">
        <v>211</v>
      </c>
      <c r="AH241" s="1">
        <v>21480</v>
      </c>
      <c r="AV241" s="10"/>
      <c r="AX241" s="1" t="s">
        <v>205</v>
      </c>
      <c r="AY241" s="1" t="s">
        <v>225</v>
      </c>
      <c r="AZ241" s="1">
        <v>0.25</v>
      </c>
      <c r="BN241" s="2"/>
      <c r="BS241" s="1"/>
      <c r="ET241" s="12"/>
      <c r="FR241" s="12"/>
      <c r="FS241" s="12"/>
      <c r="GH241" s="12"/>
      <c r="HF241" s="10"/>
      <c r="HG241" s="13">
        <v>45201</v>
      </c>
    </row>
    <row r="242" spans="1:215">
      <c r="A242" t="str">
        <f t="shared" si="56"/>
        <v>HOSKE22159021480</v>
      </c>
      <c r="B242" s="1">
        <v>241</v>
      </c>
      <c r="C242" s="1" t="s">
        <v>200</v>
      </c>
      <c r="D242" s="1">
        <v>0</v>
      </c>
      <c r="E242" s="1" t="s">
        <v>247</v>
      </c>
      <c r="F242" s="1" t="s">
        <v>202</v>
      </c>
      <c r="H242" s="1" t="s">
        <v>584</v>
      </c>
      <c r="I242" s="1" t="s">
        <v>585</v>
      </c>
      <c r="M242" s="1" t="s">
        <v>205</v>
      </c>
      <c r="N242" s="1">
        <v>1</v>
      </c>
      <c r="O242" s="1" t="s">
        <v>402</v>
      </c>
      <c r="Q242" s="1" t="s">
        <v>207</v>
      </c>
      <c r="R242" t="s">
        <v>208</v>
      </c>
      <c r="S242" s="1" t="s">
        <v>403</v>
      </c>
      <c r="T242" s="1" t="s">
        <v>210</v>
      </c>
      <c r="V242" s="1" t="b">
        <v>0</v>
      </c>
      <c r="AA242" s="1">
        <v>0.317</v>
      </c>
      <c r="AC242" s="1">
        <v>0.307</v>
      </c>
      <c r="AD242" s="1">
        <v>100</v>
      </c>
      <c r="AF242" s="8">
        <v>0.01</v>
      </c>
      <c r="AG242" s="1" t="s">
        <v>211</v>
      </c>
      <c r="AH242" s="1">
        <v>21480</v>
      </c>
      <c r="AI242" s="1">
        <v>100</v>
      </c>
      <c r="AJ242" s="1">
        <v>236.33</v>
      </c>
      <c r="AL242" s="1">
        <f>AK242+AJ242</f>
        <v>236.33</v>
      </c>
      <c r="AO242" s="1">
        <f>AL242+AM242</f>
        <v>236.33</v>
      </c>
      <c r="AP242" s="1">
        <v>20</v>
      </c>
      <c r="AV242" s="10">
        <f>((AO242*((100-GX242)/100)+GY242))*(AA242+AS242+AU242+AB242)-(AP242*(AA242+AS242-AC242+AB242)*AD242/100)</f>
        <v>74.71661</v>
      </c>
      <c r="AW242" s="1">
        <f>(AV242)*N242</f>
        <v>74.71661</v>
      </c>
      <c r="AZ242" s="1">
        <f>BA242+BE242</f>
        <v>0.25</v>
      </c>
      <c r="BA242" s="1">
        <f>AZ243*N243</f>
        <v>0.25</v>
      </c>
      <c r="BK242" s="1">
        <v>1</v>
      </c>
      <c r="BL242" s="1">
        <v>812.5</v>
      </c>
      <c r="BM242" s="1" t="s">
        <v>212</v>
      </c>
      <c r="BN242" s="2">
        <f>BL242/HE242</f>
        <v>17.1052631578947</v>
      </c>
      <c r="BO242" s="2">
        <v>650</v>
      </c>
      <c r="BP242" s="1">
        <f>BN242+BI242</f>
        <v>17.1052631578947</v>
      </c>
      <c r="BQ242" s="1">
        <f>BP242*N242</f>
        <v>17.1052631578947</v>
      </c>
      <c r="BS242" s="1"/>
      <c r="EQ242" s="1">
        <f t="shared" si="46"/>
        <v>0</v>
      </c>
      <c r="ER242" s="1">
        <f>EQ242*N242</f>
        <v>0</v>
      </c>
      <c r="ES242" s="1">
        <f>IF(ISERROR(SEARCH("FALSE",BV242)),BU242,0)+IF(ISERROR(SEARCH("FALSE",CA242)),BZ242,0)+IF(ISERROR(SEARCH("FALSE",CF242)),CE242,0)+IF(ISERROR(SEARCH("FALSE",CK242)),CJ242,0)+IF(ISERROR(SEARCH("FALSE",CP242)),CO242,0)+IF(ISERROR(SEARCH("FALSE",CU242)),CT242,0)+IF(ISERROR(SEARCH("FALSE",CZ242)),CY242,0)+IF(ISERROR(SEARCH("FALSE",DE242)),DD242,0)+IF(ISERROR(SEARCH("FALSE",DJ242)),DI242,0)+IF(ISERROR(SEARCH("FALSE",DO242)),DN242,0)+IF(ISERROR(SEARCH("FALSE",DT242)),DS242,0)+IF(ISERROR(SEARCH("FALSE",DY242)),DX242,0)+IF(ISERROR(SEARCH("FALSE",ED242)),EC242,0)+IF(ISERROR(SEARCH("FALSE",EI242)),EH242,0)+IF(ISERROR(SEARCH("FALSE",EN242)),EM242,0)*N242</f>
        <v>0</v>
      </c>
      <c r="ET242" s="12">
        <f>ES242+ER242+BP242</f>
        <v>17.1052631578947</v>
      </c>
      <c r="FP242" s="1" t="s">
        <v>213</v>
      </c>
      <c r="FQ242" s="1">
        <v>1.25</v>
      </c>
      <c r="FR242" s="12">
        <f t="shared" si="55"/>
        <v>91.8218731578947</v>
      </c>
      <c r="FS242" s="12">
        <f>FR242*FQ242/100</f>
        <v>1.14777341447368</v>
      </c>
      <c r="GE242" s="1" t="s">
        <v>214</v>
      </c>
      <c r="GF242" s="1" t="s">
        <v>213</v>
      </c>
      <c r="GG242" s="1">
        <v>10</v>
      </c>
      <c r="GH242" s="12">
        <f>AW242+ET242-ES242+FD242+FG242</f>
        <v>91.8218731578947</v>
      </c>
      <c r="GI242" s="1">
        <f>GH242*(GG242/100)</f>
        <v>9.18218731578948</v>
      </c>
      <c r="GJ242" s="1" t="s">
        <v>215</v>
      </c>
      <c r="GM242" s="1">
        <v>0.342105263157895</v>
      </c>
      <c r="GO242" s="1">
        <v>0.708333333333333</v>
      </c>
      <c r="GP242" s="1">
        <v>0.925925925925926</v>
      </c>
      <c r="GQ242" s="1" t="s">
        <v>280</v>
      </c>
      <c r="GR242" s="1">
        <v>0.0100000000000051</v>
      </c>
      <c r="HB242" s="1">
        <v>1</v>
      </c>
      <c r="HC242" s="1">
        <v>72</v>
      </c>
      <c r="HD242" s="1">
        <v>95</v>
      </c>
      <c r="HE242" s="1">
        <f>(3600/HC242)*HD242*HB242/100</f>
        <v>47.5</v>
      </c>
      <c r="HF242" s="10">
        <f>AW242+AZ242+ET242+FD242+FG242+FK242+FS242-FY242+GD242+FT242+GI242+GM242+GN242+GO242+GP242+GR242+GS242-GU242</f>
        <v>104.388198410575</v>
      </c>
      <c r="HG242" s="13">
        <v>45201</v>
      </c>
    </row>
    <row r="243" spans="1:215">
      <c r="A243" t="str">
        <f t="shared" si="56"/>
        <v>HOSKE221590_121480</v>
      </c>
      <c r="B243" s="1">
        <v>242</v>
      </c>
      <c r="C243" s="1" t="s">
        <v>200</v>
      </c>
      <c r="E243" s="1" t="s">
        <v>247</v>
      </c>
      <c r="F243" s="1" t="s">
        <v>222</v>
      </c>
      <c r="H243" s="1" t="s">
        <v>586</v>
      </c>
      <c r="I243" s="1" t="s">
        <v>586</v>
      </c>
      <c r="N243" s="1">
        <v>1</v>
      </c>
      <c r="R243"/>
      <c r="AF243" s="8"/>
      <c r="AG243" s="1" t="s">
        <v>211</v>
      </c>
      <c r="AH243" s="1">
        <v>21480</v>
      </c>
      <c r="AV243" s="10"/>
      <c r="AX243" s="1" t="s">
        <v>205</v>
      </c>
      <c r="AY243" s="1" t="s">
        <v>225</v>
      </c>
      <c r="AZ243" s="1">
        <v>0.25</v>
      </c>
      <c r="BN243" s="2"/>
      <c r="BS243" s="1"/>
      <c r="ET243" s="12"/>
      <c r="FR243" s="12"/>
      <c r="FS243" s="12"/>
      <c r="GH243" s="12"/>
      <c r="HF243" s="10"/>
      <c r="HG243" s="13">
        <v>45201</v>
      </c>
    </row>
    <row r="244" spans="1:215">
      <c r="A244" t="str">
        <f t="shared" si="56"/>
        <v>HOSKE22181921480</v>
      </c>
      <c r="B244" s="1">
        <v>243</v>
      </c>
      <c r="C244" s="1" t="s">
        <v>200</v>
      </c>
      <c r="D244" s="1">
        <v>0</v>
      </c>
      <c r="E244" s="1" t="s">
        <v>247</v>
      </c>
      <c r="F244" s="1" t="s">
        <v>202</v>
      </c>
      <c r="H244" s="1" t="s">
        <v>587</v>
      </c>
      <c r="I244" s="1" t="s">
        <v>588</v>
      </c>
      <c r="M244" s="1" t="s">
        <v>205</v>
      </c>
      <c r="N244" s="1">
        <v>1</v>
      </c>
      <c r="O244" s="1" t="s">
        <v>265</v>
      </c>
      <c r="Q244" s="1" t="s">
        <v>219</v>
      </c>
      <c r="R244" t="s">
        <v>208</v>
      </c>
      <c r="S244" s="1" t="s">
        <v>266</v>
      </c>
      <c r="T244" s="1" t="s">
        <v>210</v>
      </c>
      <c r="V244" s="1" t="b">
        <v>0</v>
      </c>
      <c r="AA244" s="1">
        <v>0.192</v>
      </c>
      <c r="AC244" s="1">
        <v>0.184</v>
      </c>
      <c r="AD244" s="1">
        <v>100</v>
      </c>
      <c r="AF244" s="8">
        <v>0.00800000000000001</v>
      </c>
      <c r="AG244" s="1" t="s">
        <v>211</v>
      </c>
      <c r="AH244" s="1">
        <v>21480</v>
      </c>
      <c r="AI244" s="1">
        <v>100</v>
      </c>
      <c r="AJ244" s="1">
        <v>109.16</v>
      </c>
      <c r="AL244" s="1">
        <f>AK244+AJ244</f>
        <v>109.16</v>
      </c>
      <c r="AO244" s="1">
        <f>AL244+AM244</f>
        <v>109.16</v>
      </c>
      <c r="AP244" s="1">
        <v>20</v>
      </c>
      <c r="AV244" s="10">
        <f>((AO244*((100-GX244)/100)+GY244))*(AA244+AS244+AU244+AB244)-(AP244*(AA244+AS244-AC244+AB244)*AD244/100)</f>
        <v>20.79872</v>
      </c>
      <c r="AW244" s="1">
        <f>(AV244)*N244</f>
        <v>20.79872</v>
      </c>
      <c r="BK244" s="1">
        <v>1</v>
      </c>
      <c r="BL244" s="1">
        <v>350</v>
      </c>
      <c r="BM244" s="1" t="s">
        <v>212</v>
      </c>
      <c r="BN244" s="2">
        <f>BL244/HE244</f>
        <v>6.65204678362573</v>
      </c>
      <c r="BO244" s="2">
        <v>280</v>
      </c>
      <c r="BP244" s="1">
        <f>BN244+BI244</f>
        <v>6.65204678362573</v>
      </c>
      <c r="BQ244" s="1">
        <f>BP244*N244</f>
        <v>6.65204678362573</v>
      </c>
      <c r="BS244" s="1"/>
      <c r="EQ244" s="1">
        <f t="shared" si="46"/>
        <v>0</v>
      </c>
      <c r="ER244" s="1">
        <f>EQ244*N244</f>
        <v>0</v>
      </c>
      <c r="ES244" s="1">
        <f>IF(ISERROR(SEARCH("FALSE",BV244)),BU244,0)+IF(ISERROR(SEARCH("FALSE",CA244)),BZ244,0)+IF(ISERROR(SEARCH("FALSE",CF244)),CE244,0)+IF(ISERROR(SEARCH("FALSE",CK244)),CJ244,0)+IF(ISERROR(SEARCH("FALSE",CP244)),CO244,0)+IF(ISERROR(SEARCH("FALSE",CU244)),CT244,0)+IF(ISERROR(SEARCH("FALSE",CZ244)),CY244,0)+IF(ISERROR(SEARCH("FALSE",DE244)),DD244,0)+IF(ISERROR(SEARCH("FALSE",DJ244)),DI244,0)+IF(ISERROR(SEARCH("FALSE",DO244)),DN244,0)+IF(ISERROR(SEARCH("FALSE",DT244)),DS244,0)+IF(ISERROR(SEARCH("FALSE",DY244)),DX244,0)+IF(ISERROR(SEARCH("FALSE",ED244)),EC244,0)+IF(ISERROR(SEARCH("FALSE",EI244)),EH244,0)+IF(ISERROR(SEARCH("FALSE",EN244)),EM244,0)*N244</f>
        <v>0</v>
      </c>
      <c r="ET244" s="12">
        <f>ES244+ER244+BP244</f>
        <v>6.65204678362573</v>
      </c>
      <c r="FP244" s="1" t="s">
        <v>213</v>
      </c>
      <c r="FQ244" s="1">
        <v>1.25</v>
      </c>
      <c r="FR244" s="12">
        <f t="shared" si="55"/>
        <v>27.4507667836257</v>
      </c>
      <c r="FS244" s="12">
        <f>FR244*FQ244/100</f>
        <v>0.343134584795322</v>
      </c>
      <c r="GE244" s="1" t="s">
        <v>252</v>
      </c>
      <c r="GF244" s="1" t="s">
        <v>213</v>
      </c>
      <c r="GG244" s="1">
        <v>11</v>
      </c>
      <c r="GH244" s="12">
        <f>AW244+ET244-ES244+FD244+FG244</f>
        <v>27.4507667836257</v>
      </c>
      <c r="GI244" s="1">
        <f>GH244*(GG244/100)</f>
        <v>3.01958434619883</v>
      </c>
      <c r="GJ244" s="1" t="s">
        <v>215</v>
      </c>
      <c r="GM244" s="1">
        <v>0.133016627078385</v>
      </c>
      <c r="GO244" s="1">
        <v>1.08</v>
      </c>
      <c r="GP244" s="1">
        <v>0.520833333333333</v>
      </c>
      <c r="HB244" s="1">
        <v>1</v>
      </c>
      <c r="HC244" s="1">
        <v>65</v>
      </c>
      <c r="HD244" s="1">
        <v>95</v>
      </c>
      <c r="HE244" s="1">
        <f>(3600/HC244)*HD244*HB244/100</f>
        <v>52.6153846153846</v>
      </c>
      <c r="HF244" s="10">
        <f>AW244+AZ244+ET244+FD244+FG244+FK244+FS244-FY244+GD244+FT244+GI244+GM244+GN244+GO244+GP244+GR244+GS244-GU244</f>
        <v>32.5473356750316</v>
      </c>
      <c r="HG244" s="13">
        <v>45384</v>
      </c>
    </row>
    <row r="245" spans="1:215">
      <c r="A245" t="str">
        <f t="shared" si="56"/>
        <v>HOSKE22182921480</v>
      </c>
      <c r="B245" s="1">
        <v>244</v>
      </c>
      <c r="C245" s="1" t="s">
        <v>200</v>
      </c>
      <c r="D245" s="1">
        <v>0</v>
      </c>
      <c r="E245" s="1" t="s">
        <v>247</v>
      </c>
      <c r="F245" s="1" t="s">
        <v>202</v>
      </c>
      <c r="H245" s="1" t="s">
        <v>589</v>
      </c>
      <c r="I245" s="1" t="s">
        <v>365</v>
      </c>
      <c r="M245" s="1" t="s">
        <v>205</v>
      </c>
      <c r="N245" s="1">
        <v>1</v>
      </c>
      <c r="O245" s="1" t="s">
        <v>455</v>
      </c>
      <c r="Q245" s="1" t="s">
        <v>456</v>
      </c>
      <c r="R245" t="s">
        <v>208</v>
      </c>
      <c r="S245" s="1" t="s">
        <v>457</v>
      </c>
      <c r="T245" s="1" t="s">
        <v>210</v>
      </c>
      <c r="V245" s="1" t="b">
        <v>0</v>
      </c>
      <c r="AA245" s="1">
        <v>0.23</v>
      </c>
      <c r="AC245" s="1">
        <v>0.218</v>
      </c>
      <c r="AD245" s="1">
        <v>100</v>
      </c>
      <c r="AF245" s="8">
        <v>0.012</v>
      </c>
      <c r="AG245" s="1" t="s">
        <v>211</v>
      </c>
      <c r="AH245" s="1">
        <v>21480</v>
      </c>
      <c r="AI245" s="1">
        <v>100</v>
      </c>
      <c r="AJ245" s="1">
        <v>370</v>
      </c>
      <c r="AL245" s="1">
        <f>AK245+AJ245</f>
        <v>370</v>
      </c>
      <c r="AO245" s="1">
        <f>AL245+AM245</f>
        <v>370</v>
      </c>
      <c r="AP245" s="1">
        <v>20</v>
      </c>
      <c r="AV245" s="10">
        <f>((AO245*((100-GX245)/100)+GY245))*(AA245+AS245+AU245+AB245)-(AP245*(AA245+AS245-AC245+AB245)*AD245/100)</f>
        <v>84.86</v>
      </c>
      <c r="AW245" s="1">
        <f>(AV245)*N245</f>
        <v>84.86</v>
      </c>
      <c r="BK245" s="1">
        <v>1</v>
      </c>
      <c r="BL245" s="1">
        <v>350</v>
      </c>
      <c r="BM245" s="1" t="s">
        <v>212</v>
      </c>
      <c r="BN245" s="2">
        <f>BL245/HE245</f>
        <v>8.18713450292398</v>
      </c>
      <c r="BO245" s="2">
        <v>280</v>
      </c>
      <c r="BP245" s="1">
        <f>BN245+BI245</f>
        <v>8.18713450292398</v>
      </c>
      <c r="BQ245" s="1">
        <f>BP245*N245</f>
        <v>8.18713450292398</v>
      </c>
      <c r="BS245" s="1"/>
      <c r="EQ245" s="1">
        <f t="shared" si="46"/>
        <v>0</v>
      </c>
      <c r="ER245" s="1">
        <f>EQ245*N245</f>
        <v>0</v>
      </c>
      <c r="ES245" s="1">
        <f>IF(ISERROR(SEARCH("FALSE",BV245)),BU245,0)+IF(ISERROR(SEARCH("FALSE",CA245)),BZ245,0)+IF(ISERROR(SEARCH("FALSE",CF245)),CE245,0)+IF(ISERROR(SEARCH("FALSE",CK245)),CJ245,0)+IF(ISERROR(SEARCH("FALSE",CP245)),CO245,0)+IF(ISERROR(SEARCH("FALSE",CU245)),CT245,0)+IF(ISERROR(SEARCH("FALSE",CZ245)),CY245,0)+IF(ISERROR(SEARCH("FALSE",DE245)),DD245,0)+IF(ISERROR(SEARCH("FALSE",DJ245)),DI245,0)+IF(ISERROR(SEARCH("FALSE",DO245)),DN245,0)+IF(ISERROR(SEARCH("FALSE",DT245)),DS245,0)+IF(ISERROR(SEARCH("FALSE",DY245)),DX245,0)+IF(ISERROR(SEARCH("FALSE",ED245)),EC245,0)+IF(ISERROR(SEARCH("FALSE",EI245)),EH245,0)+IF(ISERROR(SEARCH("FALSE",EN245)),EM245,0)*N245</f>
        <v>0</v>
      </c>
      <c r="ET245" s="12">
        <f>ES245+ER245+BP245</f>
        <v>8.18713450292398</v>
      </c>
      <c r="FP245" s="1" t="s">
        <v>213</v>
      </c>
      <c r="FQ245" s="1">
        <v>2.5</v>
      </c>
      <c r="FR245" s="12">
        <f t="shared" si="55"/>
        <v>93.047134502924</v>
      </c>
      <c r="FS245" s="12">
        <f>FR245*FQ245/100</f>
        <v>2.3261783625731</v>
      </c>
      <c r="GE245" s="1" t="s">
        <v>252</v>
      </c>
      <c r="GF245" s="1" t="s">
        <v>213</v>
      </c>
      <c r="GG245" s="1">
        <v>11</v>
      </c>
      <c r="GH245" s="12">
        <f>AW245+ET245-ES245+FD245+FG245</f>
        <v>93.047134502924</v>
      </c>
      <c r="GI245" s="1">
        <f>GH245*(GG245/100)</f>
        <v>10.2351847953216</v>
      </c>
      <c r="GJ245" s="1" t="s">
        <v>215</v>
      </c>
      <c r="GM245" s="1">
        <v>0.16374269005848</v>
      </c>
      <c r="GO245" s="1">
        <v>3.72916666666667</v>
      </c>
      <c r="GP245" s="1">
        <v>0.520833333333333</v>
      </c>
      <c r="GQ245" s="1" t="s">
        <v>280</v>
      </c>
      <c r="GR245" s="1">
        <v>0.549999999999997</v>
      </c>
      <c r="HB245" s="1">
        <v>1</v>
      </c>
      <c r="HC245" s="1">
        <v>80</v>
      </c>
      <c r="HD245" s="1">
        <v>95</v>
      </c>
      <c r="HE245" s="1">
        <f>(3600/HC245)*HD245*HB245/100</f>
        <v>42.75</v>
      </c>
      <c r="HF245" s="10">
        <f>AW245+AZ245+ET245+FD245+FG245+FK245+FS245-FY245+GD245+FT245+GI245+GM245+GN245+GO245+GP245+GR245+GS245-GU245</f>
        <v>110.572240350877</v>
      </c>
      <c r="HG245" s="13">
        <v>45384</v>
      </c>
    </row>
    <row r="246" spans="1:215">
      <c r="A246" t="str">
        <f t="shared" si="56"/>
        <v>HOSKE22208021480</v>
      </c>
      <c r="B246" s="1">
        <v>245</v>
      </c>
      <c r="C246" s="1" t="s">
        <v>200</v>
      </c>
      <c r="D246" s="1">
        <v>0</v>
      </c>
      <c r="E246" s="1" t="s">
        <v>247</v>
      </c>
      <c r="F246" s="1" t="s">
        <v>202</v>
      </c>
      <c r="H246" s="1" t="s">
        <v>590</v>
      </c>
      <c r="I246" s="1" t="s">
        <v>591</v>
      </c>
      <c r="M246" s="1" t="s">
        <v>205</v>
      </c>
      <c r="N246" s="1">
        <v>1</v>
      </c>
      <c r="O246" s="1" t="s">
        <v>270</v>
      </c>
      <c r="Q246" s="1" t="s">
        <v>271</v>
      </c>
      <c r="R246" t="s">
        <v>208</v>
      </c>
      <c r="S246" s="1" t="s">
        <v>272</v>
      </c>
      <c r="T246" s="1" t="s">
        <v>210</v>
      </c>
      <c r="V246" s="1" t="b">
        <v>0</v>
      </c>
      <c r="AA246" s="1">
        <v>0.367</v>
      </c>
      <c r="AC246" s="1">
        <v>0.364</v>
      </c>
      <c r="AD246" s="1">
        <v>100</v>
      </c>
      <c r="AF246" s="8">
        <v>0.003</v>
      </c>
      <c r="AG246" s="1" t="s">
        <v>211</v>
      </c>
      <c r="AH246" s="1">
        <v>21480</v>
      </c>
      <c r="AI246" s="1">
        <v>100</v>
      </c>
      <c r="AJ246" s="1">
        <v>188.63</v>
      </c>
      <c r="AL246" s="1">
        <f>AK246+AJ246</f>
        <v>188.63</v>
      </c>
      <c r="AO246" s="1">
        <f>AL246+AM246</f>
        <v>188.63</v>
      </c>
      <c r="AP246" s="1">
        <v>183.63</v>
      </c>
      <c r="AV246" s="10">
        <f>((AO246*((100-GX246)/100)+GY246))*(AA246+AS246+AU246+AB246)-(AP246*(AA246+AS246-AC246+AB246)*AD246/100)</f>
        <v>68.67632</v>
      </c>
      <c r="AW246" s="1">
        <f>(AV246)*N246</f>
        <v>68.67632</v>
      </c>
      <c r="BK246" s="1">
        <v>1</v>
      </c>
      <c r="BL246" s="1">
        <v>562.5</v>
      </c>
      <c r="BM246" s="1" t="s">
        <v>212</v>
      </c>
      <c r="BN246" s="2">
        <f>BL246/HE246</f>
        <v>9.86842105263158</v>
      </c>
      <c r="BO246" s="2">
        <v>450</v>
      </c>
      <c r="BP246" s="1">
        <f>BN246+BI246</f>
        <v>9.86842105263158</v>
      </c>
      <c r="BQ246" s="1">
        <f>BP246*N246</f>
        <v>9.86842105263158</v>
      </c>
      <c r="BS246" s="1"/>
      <c r="EQ246" s="1">
        <f t="shared" si="46"/>
        <v>0</v>
      </c>
      <c r="ER246" s="1">
        <f>EQ246*N246</f>
        <v>0</v>
      </c>
      <c r="ES246" s="1">
        <f>IF(ISERROR(SEARCH("FALSE",BV246)),BU246,0)+IF(ISERROR(SEARCH("FALSE",CA246)),BZ246,0)+IF(ISERROR(SEARCH("FALSE",CF246)),CE246,0)+IF(ISERROR(SEARCH("FALSE",CK246)),CJ246,0)+IF(ISERROR(SEARCH("FALSE",CP246)),CO246,0)+IF(ISERROR(SEARCH("FALSE",CU246)),CT246,0)+IF(ISERROR(SEARCH("FALSE",CZ246)),CY246,0)+IF(ISERROR(SEARCH("FALSE",DE246)),DD246,0)+IF(ISERROR(SEARCH("FALSE",DJ246)),DI246,0)+IF(ISERROR(SEARCH("FALSE",DO246)),DN246,0)+IF(ISERROR(SEARCH("FALSE",DT246)),DS246,0)+IF(ISERROR(SEARCH("FALSE",DY246)),DX246,0)+IF(ISERROR(SEARCH("FALSE",ED246)),EC246,0)+IF(ISERROR(SEARCH("FALSE",EI246)),EH246,0)+IF(ISERROR(SEARCH("FALSE",EN246)),EM246,0)*N246</f>
        <v>0</v>
      </c>
      <c r="ET246" s="12">
        <f>ES246+ER246+BP246</f>
        <v>9.86842105263158</v>
      </c>
      <c r="FP246" s="1" t="s">
        <v>213</v>
      </c>
      <c r="FQ246" s="1">
        <v>1.25</v>
      </c>
      <c r="FR246" s="12">
        <f t="shared" si="55"/>
        <v>78.5447410526316</v>
      </c>
      <c r="FS246" s="12">
        <f>FR246*FQ246/100</f>
        <v>0.981809263157895</v>
      </c>
      <c r="GE246" s="1" t="s">
        <v>252</v>
      </c>
      <c r="GF246" s="1" t="s">
        <v>213</v>
      </c>
      <c r="GG246" s="1">
        <v>11</v>
      </c>
      <c r="GH246" s="12">
        <f>AW246+ET246-ES246+FD246+FG246</f>
        <v>78.5447410526316</v>
      </c>
      <c r="GI246" s="1">
        <f>GH246*(GG246/100)</f>
        <v>8.63992151578947</v>
      </c>
      <c r="GJ246" s="1" t="s">
        <v>215</v>
      </c>
      <c r="GM246" s="1">
        <v>0.197368421052632</v>
      </c>
      <c r="GO246" s="1">
        <v>3.10138888888889</v>
      </c>
      <c r="GP246" s="1">
        <v>0.37037037037037</v>
      </c>
      <c r="HB246" s="1">
        <v>1</v>
      </c>
      <c r="HC246" s="1">
        <v>60</v>
      </c>
      <c r="HD246" s="1">
        <v>95</v>
      </c>
      <c r="HE246" s="1">
        <f>(3600/HC246)*HD246*HB246/100</f>
        <v>57</v>
      </c>
      <c r="HF246" s="10">
        <f>AW246+AZ246+ET246+FD246+FG246+FK246+FS246-FY246+GD246+FT246+GI246+GM246+GN246+GO246+GP246+GR246+GS246-GU246</f>
        <v>91.8355995118908</v>
      </c>
      <c r="HG246" s="13">
        <v>45384</v>
      </c>
    </row>
    <row r="247" spans="1:215">
      <c r="A247" t="str">
        <f t="shared" si="56"/>
        <v>HOSKE22221021480</v>
      </c>
      <c r="B247" s="1">
        <v>246</v>
      </c>
      <c r="C247" s="1" t="s">
        <v>200</v>
      </c>
      <c r="D247" s="1">
        <v>0</v>
      </c>
      <c r="E247" s="1" t="s">
        <v>247</v>
      </c>
      <c r="F247" s="1" t="s">
        <v>202</v>
      </c>
      <c r="H247" s="1" t="s">
        <v>592</v>
      </c>
      <c r="I247" s="1" t="s">
        <v>593</v>
      </c>
      <c r="M247" s="1" t="s">
        <v>205</v>
      </c>
      <c r="N247" s="1">
        <v>1</v>
      </c>
      <c r="O247" s="1" t="s">
        <v>347</v>
      </c>
      <c r="Q247" s="1" t="s">
        <v>219</v>
      </c>
      <c r="R247" t="s">
        <v>208</v>
      </c>
      <c r="S247" s="1" t="s">
        <v>348</v>
      </c>
      <c r="T247" s="1" t="s">
        <v>210</v>
      </c>
      <c r="V247" s="1" t="b">
        <v>0</v>
      </c>
      <c r="AA247" s="1">
        <v>0.318</v>
      </c>
      <c r="AC247" s="1">
        <v>0.308</v>
      </c>
      <c r="AD247" s="1">
        <v>100</v>
      </c>
      <c r="AF247" s="8">
        <v>0.01</v>
      </c>
      <c r="AG247" s="1" t="s">
        <v>211</v>
      </c>
      <c r="AH247" s="1">
        <v>21480</v>
      </c>
      <c r="AI247" s="1">
        <v>100</v>
      </c>
      <c r="AJ247" s="1">
        <v>132.28</v>
      </c>
      <c r="AL247" s="1">
        <f>AK247+AJ247</f>
        <v>132.28</v>
      </c>
      <c r="AO247" s="1">
        <f>AL247+AM247</f>
        <v>132.28</v>
      </c>
      <c r="AP247" s="1">
        <v>20</v>
      </c>
      <c r="AV247" s="10">
        <f>((AO247*((100-GX247)/100)+GY247))*(AA247+AS247+AU247+AB247)-(AP247*(AA247+AS247-AC247+AB247)*AD247/100)</f>
        <v>41.86504</v>
      </c>
      <c r="AW247" s="1">
        <f>(AV247)*N247</f>
        <v>41.86504</v>
      </c>
      <c r="AZ247" s="1">
        <f>BA247+BE247</f>
        <v>12.7205</v>
      </c>
      <c r="BA247" s="1">
        <f>AZ248*N248+AZ249*N249+AZ250*N250</f>
        <v>12.35</v>
      </c>
      <c r="BB247" s="1" t="s">
        <v>221</v>
      </c>
      <c r="BC247" s="1">
        <f>BA247</f>
        <v>12.35</v>
      </c>
      <c r="BD247" s="1">
        <v>3</v>
      </c>
      <c r="BE247" s="1">
        <f>BA247*(BD247/100)</f>
        <v>0.3705</v>
      </c>
      <c r="BK247" s="1">
        <v>2</v>
      </c>
      <c r="BL247" s="1">
        <v>812.5</v>
      </c>
      <c r="BM247" s="1" t="s">
        <v>212</v>
      </c>
      <c r="BN247" s="2">
        <f>BL247/HE247</f>
        <v>8.90899122807017</v>
      </c>
      <c r="BO247" s="2">
        <v>650</v>
      </c>
      <c r="BP247" s="1">
        <f>BN247+BI247</f>
        <v>8.90899122807017</v>
      </c>
      <c r="BQ247" s="1">
        <f>BP247*N247</f>
        <v>8.90899122807017</v>
      </c>
      <c r="BS247" s="1"/>
      <c r="EQ247" s="1">
        <f t="shared" si="46"/>
        <v>0</v>
      </c>
      <c r="ER247" s="1">
        <f>EQ247*N247</f>
        <v>0</v>
      </c>
      <c r="ES247" s="1">
        <f>IF(ISERROR(SEARCH("FALSE",BV247)),BU247,0)+IF(ISERROR(SEARCH("FALSE",CA247)),BZ247,0)+IF(ISERROR(SEARCH("FALSE",CF247)),CE247,0)+IF(ISERROR(SEARCH("FALSE",CK247)),CJ247,0)+IF(ISERROR(SEARCH("FALSE",CP247)),CO247,0)+IF(ISERROR(SEARCH("FALSE",CU247)),CT247,0)+IF(ISERROR(SEARCH("FALSE",CZ247)),CY247,0)+IF(ISERROR(SEARCH("FALSE",DE247)),DD247,0)+IF(ISERROR(SEARCH("FALSE",DJ247)),DI247,0)+IF(ISERROR(SEARCH("FALSE",DO247)),DN247,0)+IF(ISERROR(SEARCH("FALSE",DT247)),DS247,0)+IF(ISERROR(SEARCH("FALSE",DY247)),DX247,0)+IF(ISERROR(SEARCH("FALSE",ED247)),EC247,0)+IF(ISERROR(SEARCH("FALSE",EI247)),EH247,0)+IF(ISERROR(SEARCH("FALSE",EN247)),EM247,0)*N247</f>
        <v>0</v>
      </c>
      <c r="ET247" s="12">
        <f>ES247+ER247+BP247</f>
        <v>8.90899122807017</v>
      </c>
      <c r="FP247" s="1" t="s">
        <v>213</v>
      </c>
      <c r="FQ247" s="1">
        <v>1.25</v>
      </c>
      <c r="FR247" s="12">
        <f t="shared" si="55"/>
        <v>50.7740312280702</v>
      </c>
      <c r="FS247" s="12">
        <f>FR247*FQ247/100</f>
        <v>0.634675390350877</v>
      </c>
      <c r="GE247" s="1" t="s">
        <v>214</v>
      </c>
      <c r="GF247" s="1" t="s">
        <v>213</v>
      </c>
      <c r="GG247" s="1">
        <v>10</v>
      </c>
      <c r="GH247" s="12">
        <f>AW247+ET247-ES247+FD247+FG247</f>
        <v>50.7740312280702</v>
      </c>
      <c r="GI247" s="1">
        <f>GH247*(GG247/100)</f>
        <v>5.07740312280702</v>
      </c>
      <c r="GJ247" s="1" t="s">
        <v>215</v>
      </c>
      <c r="GM247" s="1">
        <v>0.1782</v>
      </c>
      <c r="GO247" s="1">
        <v>0.53125</v>
      </c>
      <c r="GP247" s="1">
        <v>0.617283950617284</v>
      </c>
      <c r="GQ247" s="1" t="s">
        <v>280</v>
      </c>
      <c r="GR247" s="1">
        <v>0.189999999999998</v>
      </c>
      <c r="HB247" s="1">
        <v>2</v>
      </c>
      <c r="HC247" s="1">
        <v>75</v>
      </c>
      <c r="HD247" s="1">
        <v>95</v>
      </c>
      <c r="HE247" s="1">
        <f>(3600/HC247)*HD247*HB247/100</f>
        <v>91.2</v>
      </c>
      <c r="HF247" s="10">
        <f>AW247+AZ247+ET247+FD247+FG247+FK247+FS247-FY247+GD247+FT247+GI247+GM247+GN247+GO247+GP247+GR247+GS247-GU247</f>
        <v>70.7233436918453</v>
      </c>
      <c r="HG247" s="13">
        <v>45201</v>
      </c>
    </row>
    <row r="248" spans="1:215">
      <c r="A248" t="str">
        <f t="shared" si="56"/>
        <v>HOSKE222210_121480</v>
      </c>
      <c r="B248" s="1">
        <v>247</v>
      </c>
      <c r="C248" s="1" t="s">
        <v>200</v>
      </c>
      <c r="E248" s="1" t="s">
        <v>247</v>
      </c>
      <c r="F248" s="1" t="s">
        <v>222</v>
      </c>
      <c r="H248" s="1" t="s">
        <v>594</v>
      </c>
      <c r="I248" s="1" t="s">
        <v>594</v>
      </c>
      <c r="N248" s="1">
        <v>1</v>
      </c>
      <c r="R248"/>
      <c r="AF248" s="8"/>
      <c r="AG248" s="1" t="s">
        <v>211</v>
      </c>
      <c r="AH248" s="1">
        <v>21480</v>
      </c>
      <c r="AV248" s="10"/>
      <c r="AX248" s="1" t="s">
        <v>205</v>
      </c>
      <c r="AY248" s="1" t="s">
        <v>225</v>
      </c>
      <c r="AZ248" s="1">
        <v>0.25</v>
      </c>
      <c r="BN248" s="2"/>
      <c r="BS248" s="1"/>
      <c r="ET248" s="12"/>
      <c r="FR248" s="12"/>
      <c r="FS248" s="12"/>
      <c r="GH248" s="12"/>
      <c r="HF248" s="10"/>
      <c r="HG248" s="13">
        <v>45201</v>
      </c>
    </row>
    <row r="249" spans="1:215">
      <c r="A249" t="str">
        <f t="shared" si="56"/>
        <v>HOSK4220139_121480</v>
      </c>
      <c r="B249" s="1">
        <v>248</v>
      </c>
      <c r="C249" s="1" t="s">
        <v>200</v>
      </c>
      <c r="E249" s="1" t="s">
        <v>247</v>
      </c>
      <c r="F249" s="1" t="s">
        <v>222</v>
      </c>
      <c r="H249" t="s">
        <v>595</v>
      </c>
      <c r="I249" t="s">
        <v>596</v>
      </c>
      <c r="N249" s="1">
        <v>1</v>
      </c>
      <c r="R249"/>
      <c r="AF249" s="8"/>
      <c r="AG249" s="1" t="s">
        <v>211</v>
      </c>
      <c r="AH249" s="1">
        <v>21480</v>
      </c>
      <c r="AV249" s="10"/>
      <c r="AX249" s="1" t="s">
        <v>205</v>
      </c>
      <c r="AY249" s="1" t="s">
        <v>225</v>
      </c>
      <c r="AZ249" s="1">
        <v>3.6</v>
      </c>
      <c r="BN249" s="2"/>
      <c r="BS249" s="1"/>
      <c r="ET249" s="12"/>
      <c r="FR249" s="12"/>
      <c r="FS249" s="12"/>
      <c r="GH249" s="12"/>
      <c r="HF249" s="10"/>
      <c r="HG249" s="13">
        <v>45201</v>
      </c>
    </row>
    <row r="250" spans="1:215">
      <c r="A250" t="str">
        <f t="shared" si="56"/>
        <v>HOSN9220230_221480</v>
      </c>
      <c r="B250" s="1">
        <v>249</v>
      </c>
      <c r="C250" s="1" t="s">
        <v>200</v>
      </c>
      <c r="E250" s="1" t="s">
        <v>247</v>
      </c>
      <c r="F250" s="1" t="s">
        <v>222</v>
      </c>
      <c r="H250" t="s">
        <v>597</v>
      </c>
      <c r="I250" t="s">
        <v>598</v>
      </c>
      <c r="N250" s="1">
        <v>2</v>
      </c>
      <c r="R250"/>
      <c r="AF250" s="8"/>
      <c r="AG250" s="1" t="s">
        <v>211</v>
      </c>
      <c r="AH250" s="1">
        <v>21480</v>
      </c>
      <c r="AV250" s="10"/>
      <c r="AX250" s="1" t="s">
        <v>205</v>
      </c>
      <c r="AY250" s="1" t="s">
        <v>225</v>
      </c>
      <c r="AZ250" s="1">
        <v>4.25</v>
      </c>
      <c r="BN250" s="2"/>
      <c r="BS250" s="1"/>
      <c r="ET250" s="12"/>
      <c r="FR250" s="12"/>
      <c r="FS250" s="12"/>
      <c r="GH250" s="12"/>
      <c r="HF250" s="10"/>
      <c r="HG250" s="13">
        <v>45201</v>
      </c>
    </row>
    <row r="251" spans="1:215">
      <c r="A251" t="str">
        <f t="shared" si="56"/>
        <v>HOSKE22222021480</v>
      </c>
      <c r="B251" s="1">
        <v>250</v>
      </c>
      <c r="C251" s="1" t="s">
        <v>200</v>
      </c>
      <c r="D251" s="1">
        <v>0</v>
      </c>
      <c r="E251" s="1" t="s">
        <v>247</v>
      </c>
      <c r="F251" s="1" t="s">
        <v>202</v>
      </c>
      <c r="H251" s="1" t="s">
        <v>599</v>
      </c>
      <c r="I251" s="1" t="s">
        <v>600</v>
      </c>
      <c r="M251" s="1" t="s">
        <v>205</v>
      </c>
      <c r="N251" s="1">
        <v>1</v>
      </c>
      <c r="O251" s="1" t="s">
        <v>347</v>
      </c>
      <c r="Q251" s="1" t="s">
        <v>219</v>
      </c>
      <c r="R251" t="s">
        <v>208</v>
      </c>
      <c r="S251" s="1" t="s">
        <v>348</v>
      </c>
      <c r="T251" s="1" t="s">
        <v>210</v>
      </c>
      <c r="V251" s="1" t="b">
        <v>0</v>
      </c>
      <c r="AA251" s="1">
        <v>0.318</v>
      </c>
      <c r="AC251" s="1">
        <v>0.308</v>
      </c>
      <c r="AD251" s="1">
        <v>100</v>
      </c>
      <c r="AF251" s="8">
        <v>0.01</v>
      </c>
      <c r="AG251" s="1" t="s">
        <v>211</v>
      </c>
      <c r="AH251" s="1">
        <v>21480</v>
      </c>
      <c r="AI251" s="1">
        <v>100</v>
      </c>
      <c r="AJ251" s="1">
        <v>132.28</v>
      </c>
      <c r="AL251" s="1">
        <f>AK251+AJ251</f>
        <v>132.28</v>
      </c>
      <c r="AO251" s="1">
        <f>AL251+AM251</f>
        <v>132.28</v>
      </c>
      <c r="AP251" s="1">
        <v>20</v>
      </c>
      <c r="AV251" s="10">
        <f>((AO251*((100-GX251)/100)+GY251))*(AA251+AS251+AU251+AB251)-(AP251*(AA251+AS251-AC251+AB251)*AD251/100)</f>
        <v>41.86504</v>
      </c>
      <c r="AW251" s="1">
        <f>(AV251)*N251</f>
        <v>41.86504</v>
      </c>
      <c r="AZ251" s="1">
        <f>BA251+BE251</f>
        <v>3.8625</v>
      </c>
      <c r="BA251" s="1">
        <f>AZ252*N252</f>
        <v>3.75</v>
      </c>
      <c r="BB251" s="1" t="s">
        <v>221</v>
      </c>
      <c r="BC251" s="1">
        <f>BA251</f>
        <v>3.75</v>
      </c>
      <c r="BD251" s="1">
        <v>3</v>
      </c>
      <c r="BE251" s="1">
        <f>BA251*(BD251/100)</f>
        <v>0.1125</v>
      </c>
      <c r="BK251" s="1">
        <v>2</v>
      </c>
      <c r="BL251" s="1">
        <v>812.5</v>
      </c>
      <c r="BM251" s="1" t="s">
        <v>212</v>
      </c>
      <c r="BN251" s="2">
        <f>BL251/HE251</f>
        <v>8.90899122807017</v>
      </c>
      <c r="BO251" s="2">
        <v>650</v>
      </c>
      <c r="BP251" s="1">
        <f>BN251+BI251</f>
        <v>8.90899122807017</v>
      </c>
      <c r="BQ251" s="1">
        <f>BP251*N251</f>
        <v>8.90899122807017</v>
      </c>
      <c r="BS251" s="1"/>
      <c r="EQ251" s="1">
        <f t="shared" si="46"/>
        <v>0</v>
      </c>
      <c r="ER251" s="1">
        <f>EQ251*N251</f>
        <v>0</v>
      </c>
      <c r="ES251" s="1">
        <f>IF(ISERROR(SEARCH("FALSE",BV251)),BU251,0)+IF(ISERROR(SEARCH("FALSE",CA251)),BZ251,0)+IF(ISERROR(SEARCH("FALSE",CF251)),CE251,0)+IF(ISERROR(SEARCH("FALSE",CK251)),CJ251,0)+IF(ISERROR(SEARCH("FALSE",CP251)),CO251,0)+IF(ISERROR(SEARCH("FALSE",CU251)),CT251,0)+IF(ISERROR(SEARCH("FALSE",CZ251)),CY251,0)+IF(ISERROR(SEARCH("FALSE",DE251)),DD251,0)+IF(ISERROR(SEARCH("FALSE",DJ251)),DI251,0)+IF(ISERROR(SEARCH("FALSE",DO251)),DN251,0)+IF(ISERROR(SEARCH("FALSE",DT251)),DS251,0)+IF(ISERROR(SEARCH("FALSE",DY251)),DX251,0)+IF(ISERROR(SEARCH("FALSE",ED251)),EC251,0)+IF(ISERROR(SEARCH("FALSE",EI251)),EH251,0)+IF(ISERROR(SEARCH("FALSE",EN251)),EM251,0)*N251</f>
        <v>0</v>
      </c>
      <c r="ET251" s="12">
        <f>ES251+ER251+BP251</f>
        <v>8.90899122807017</v>
      </c>
      <c r="FP251" s="1" t="s">
        <v>213</v>
      </c>
      <c r="FQ251" s="1">
        <v>1.25</v>
      </c>
      <c r="FR251" s="12">
        <f t="shared" si="55"/>
        <v>50.7740312280702</v>
      </c>
      <c r="FS251" s="12">
        <f>FR251*FQ251/100</f>
        <v>0.634675390350877</v>
      </c>
      <c r="GE251" s="1" t="s">
        <v>214</v>
      </c>
      <c r="GF251" s="1" t="s">
        <v>213</v>
      </c>
      <c r="GG251" s="1">
        <v>10</v>
      </c>
      <c r="GH251" s="12">
        <f>AW251+ET251-ES251+FD251+FG251</f>
        <v>50.7740312280702</v>
      </c>
      <c r="GI251" s="1">
        <f>GH251*(GG251/100)</f>
        <v>5.07740312280702</v>
      </c>
      <c r="GJ251" s="1" t="s">
        <v>215</v>
      </c>
      <c r="GM251" s="1">
        <v>0.178179824561404</v>
      </c>
      <c r="GO251" s="1">
        <v>0.53125</v>
      </c>
      <c r="GP251" s="1">
        <v>0.617283950617284</v>
      </c>
      <c r="GQ251" s="1" t="s">
        <v>280</v>
      </c>
      <c r="GR251" s="1">
        <v>0.18</v>
      </c>
      <c r="HB251" s="1">
        <v>2</v>
      </c>
      <c r="HC251" s="1">
        <v>75</v>
      </c>
      <c r="HD251" s="1">
        <v>95</v>
      </c>
      <c r="HE251" s="1">
        <f>(3600/HC251)*HD251*HB251/100</f>
        <v>91.2</v>
      </c>
      <c r="HF251" s="10">
        <f>AW251+AZ251+ET251+FD251+FG251+FK251+FS251-FY251+GD251+FT251+GI251+GM251+GN251+GO251+GP251+GR251+GS251-GU251</f>
        <v>61.8553235164068</v>
      </c>
      <c r="HG251" s="13">
        <v>45201</v>
      </c>
    </row>
    <row r="252" spans="1:215">
      <c r="A252" t="str">
        <f t="shared" si="56"/>
        <v>HOSKE222220_121480</v>
      </c>
      <c r="B252" s="1">
        <v>251</v>
      </c>
      <c r="C252" s="1" t="s">
        <v>200</v>
      </c>
      <c r="E252" s="1" t="s">
        <v>247</v>
      </c>
      <c r="F252" s="1" t="s">
        <v>222</v>
      </c>
      <c r="H252" s="1" t="s">
        <v>601</v>
      </c>
      <c r="I252" s="1" t="s">
        <v>601</v>
      </c>
      <c r="N252" s="1">
        <v>1</v>
      </c>
      <c r="R252"/>
      <c r="AF252" s="8"/>
      <c r="AG252" s="1" t="s">
        <v>211</v>
      </c>
      <c r="AH252" s="1">
        <v>21480</v>
      </c>
      <c r="AV252" s="10"/>
      <c r="AX252" s="1" t="s">
        <v>205</v>
      </c>
      <c r="AY252" s="1" t="s">
        <v>225</v>
      </c>
      <c r="AZ252" s="1">
        <v>3.75</v>
      </c>
      <c r="BN252" s="2"/>
      <c r="BS252" s="1"/>
      <c r="ET252" s="12"/>
      <c r="FR252" s="12"/>
      <c r="FS252" s="12"/>
      <c r="GH252" s="12"/>
      <c r="HF252" s="10"/>
      <c r="HG252" s="13">
        <v>45201</v>
      </c>
    </row>
    <row r="253" spans="1:215">
      <c r="A253" t="str">
        <f t="shared" si="56"/>
        <v>HOSKE22224021480</v>
      </c>
      <c r="B253" s="1">
        <v>252</v>
      </c>
      <c r="C253" s="1" t="s">
        <v>200</v>
      </c>
      <c r="D253" s="1">
        <v>0</v>
      </c>
      <c r="E253" s="1" t="s">
        <v>247</v>
      </c>
      <c r="F253" s="1" t="s">
        <v>202</v>
      </c>
      <c r="H253" s="1" t="s">
        <v>602</v>
      </c>
      <c r="I253" s="1" t="s">
        <v>603</v>
      </c>
      <c r="M253" s="1" t="s">
        <v>205</v>
      </c>
      <c r="N253" s="1">
        <v>1</v>
      </c>
      <c r="O253" s="1" t="s">
        <v>243</v>
      </c>
      <c r="Q253" s="1" t="s">
        <v>219</v>
      </c>
      <c r="R253" t="s">
        <v>208</v>
      </c>
      <c r="S253" s="1" t="s">
        <v>244</v>
      </c>
      <c r="T253" s="1" t="s">
        <v>210</v>
      </c>
      <c r="V253" s="1" t="b">
        <v>0</v>
      </c>
      <c r="AA253" s="1">
        <v>0.015</v>
      </c>
      <c r="AC253" s="1">
        <v>0.012</v>
      </c>
      <c r="AD253" s="1">
        <v>100</v>
      </c>
      <c r="AF253" s="8">
        <v>0.003</v>
      </c>
      <c r="AG253" s="1" t="s">
        <v>211</v>
      </c>
      <c r="AH253" s="1">
        <v>21480</v>
      </c>
      <c r="AI253" s="1">
        <v>100</v>
      </c>
      <c r="AJ253" s="1">
        <v>91.99</v>
      </c>
      <c r="AL253" s="1">
        <f>AK253+AJ253</f>
        <v>91.99</v>
      </c>
      <c r="AO253" s="1">
        <f>AL253+AM253</f>
        <v>91.99</v>
      </c>
      <c r="AP253" s="1">
        <v>86.99</v>
      </c>
      <c r="AV253" s="10">
        <f>((AO253*((100-GX253)/100)+GY253))*(AA253+AS253+AU253+AB253)-(AP253*(AA253+AS253-AC253+AB253)*AD253/100)</f>
        <v>1.11888</v>
      </c>
      <c r="AW253" s="1">
        <f>(AV253)*N253</f>
        <v>1.11888</v>
      </c>
      <c r="AZ253" s="1">
        <f>BA253+BE253</f>
        <v>0.2575</v>
      </c>
      <c r="BA253" s="1">
        <f>AZ254*N254</f>
        <v>0.25</v>
      </c>
      <c r="BB253" s="1" t="s">
        <v>221</v>
      </c>
      <c r="BC253" s="1">
        <f>BA253</f>
        <v>0.25</v>
      </c>
      <c r="BD253" s="1">
        <v>3</v>
      </c>
      <c r="BE253" s="1">
        <f>BA253*(BD253/100)</f>
        <v>0.0075</v>
      </c>
      <c r="BK253" s="1">
        <v>2</v>
      </c>
      <c r="BL253" s="1">
        <v>225</v>
      </c>
      <c r="BM253" s="1" t="s">
        <v>212</v>
      </c>
      <c r="BN253" s="2">
        <f>BL253/HE253</f>
        <v>2.46710526315789</v>
      </c>
      <c r="BO253" s="2">
        <v>180</v>
      </c>
      <c r="BP253" s="1">
        <f>BN253+BI253</f>
        <v>2.46710526315789</v>
      </c>
      <c r="BQ253" s="1">
        <f>BP253*N253</f>
        <v>2.46710526315789</v>
      </c>
      <c r="BS253" s="1"/>
      <c r="EQ253" s="1">
        <f t="shared" si="46"/>
        <v>0</v>
      </c>
      <c r="ER253" s="1">
        <f>EQ253*N253</f>
        <v>0</v>
      </c>
      <c r="ES253" s="1">
        <f>IF(ISERROR(SEARCH("FALSE",BV253)),BU253,0)+IF(ISERROR(SEARCH("FALSE",CA253)),BZ253,0)+IF(ISERROR(SEARCH("FALSE",CF253)),CE253,0)+IF(ISERROR(SEARCH("FALSE",CK253)),CJ253,0)+IF(ISERROR(SEARCH("FALSE",CP253)),CO253,0)+IF(ISERROR(SEARCH("FALSE",CU253)),CT253,0)+IF(ISERROR(SEARCH("FALSE",CZ253)),CY253,0)+IF(ISERROR(SEARCH("FALSE",DE253)),DD253,0)+IF(ISERROR(SEARCH("FALSE",DJ253)),DI253,0)+IF(ISERROR(SEARCH("FALSE",DO253)),DN253,0)+IF(ISERROR(SEARCH("FALSE",DT253)),DS253,0)+IF(ISERROR(SEARCH("FALSE",DY253)),DX253,0)+IF(ISERROR(SEARCH("FALSE",ED253)),EC253,0)+IF(ISERROR(SEARCH("FALSE",EI253)),EH253,0)+IF(ISERROR(SEARCH("FALSE",EN253)),EM253,0)*N253</f>
        <v>0</v>
      </c>
      <c r="ET253" s="12">
        <f>ES253+ER253+BP253</f>
        <v>2.46710526315789</v>
      </c>
      <c r="FP253" s="1" t="s">
        <v>213</v>
      </c>
      <c r="FQ253" s="1">
        <v>1.25</v>
      </c>
      <c r="FR253" s="12">
        <f t="shared" si="55"/>
        <v>3.58598526315789</v>
      </c>
      <c r="FS253" s="12">
        <f>FR253*FQ253/100</f>
        <v>0.0448248157894737</v>
      </c>
      <c r="GE253" s="1" t="s">
        <v>214</v>
      </c>
      <c r="GF253" s="1" t="s">
        <v>213</v>
      </c>
      <c r="GG253" s="1">
        <v>10</v>
      </c>
      <c r="GH253" s="12">
        <f>AW253+ET253-ES253+FD253+FG253</f>
        <v>3.58598526315789</v>
      </c>
      <c r="GI253" s="1">
        <f>GH253*(GG253/100)</f>
        <v>0.358598526315789</v>
      </c>
      <c r="GJ253" s="1" t="s">
        <v>215</v>
      </c>
      <c r="GM253" s="1">
        <v>0.0493150684931507</v>
      </c>
      <c r="GO253" s="1">
        <v>0.114583333333333</v>
      </c>
      <c r="GP253" s="1">
        <v>0.231481481481481</v>
      </c>
      <c r="GQ253" s="1" t="s">
        <v>280</v>
      </c>
      <c r="GR253" s="1">
        <v>0.0499999999999998</v>
      </c>
      <c r="HB253" s="1">
        <v>2</v>
      </c>
      <c r="HC253" s="1">
        <v>75</v>
      </c>
      <c r="HD253" s="1">
        <v>95</v>
      </c>
      <c r="HE253" s="1">
        <f>(3600/HC253)*HD253*HB253/100</f>
        <v>91.2</v>
      </c>
      <c r="HF253" s="10">
        <f>AW253+AZ253+ET253+FD253+FG253+FK253+FS253-FY253+GD253+FT253+GI253+GM253+GN253+GO253+GP253+GR253+GS253-GU253</f>
        <v>4.69228848857112</v>
      </c>
      <c r="HG253" s="13">
        <v>45201</v>
      </c>
    </row>
    <row r="254" spans="1:215">
      <c r="A254" t="str">
        <f t="shared" si="56"/>
        <v>HOSKE222240_121480</v>
      </c>
      <c r="B254" s="1">
        <v>253</v>
      </c>
      <c r="C254" s="1" t="s">
        <v>200</v>
      </c>
      <c r="E254" s="1" t="s">
        <v>247</v>
      </c>
      <c r="F254" s="1" t="s">
        <v>222</v>
      </c>
      <c r="H254" s="1" t="s">
        <v>604</v>
      </c>
      <c r="I254" s="1" t="s">
        <v>604</v>
      </c>
      <c r="N254" s="1">
        <v>1</v>
      </c>
      <c r="R254"/>
      <c r="AF254" s="8"/>
      <c r="AG254" s="1" t="s">
        <v>211</v>
      </c>
      <c r="AH254" s="1">
        <v>21480</v>
      </c>
      <c r="AV254" s="10"/>
      <c r="AX254" s="1" t="s">
        <v>205</v>
      </c>
      <c r="AY254" s="1" t="s">
        <v>225</v>
      </c>
      <c r="AZ254" s="1">
        <v>0.25</v>
      </c>
      <c r="BN254" s="2"/>
      <c r="BS254" s="1"/>
      <c r="ET254" s="12"/>
      <c r="FR254" s="12"/>
      <c r="FS254" s="12"/>
      <c r="GH254" s="12"/>
      <c r="HF254" s="10"/>
      <c r="HG254" s="13">
        <v>45201</v>
      </c>
    </row>
    <row r="255" spans="1:215">
      <c r="A255" t="str">
        <f t="shared" si="56"/>
        <v>HOSKE22225021480</v>
      </c>
      <c r="B255" s="1">
        <v>254</v>
      </c>
      <c r="C255" s="1" t="s">
        <v>200</v>
      </c>
      <c r="D255" s="1">
        <v>0</v>
      </c>
      <c r="E255" s="1" t="s">
        <v>247</v>
      </c>
      <c r="F255" s="1" t="s">
        <v>202</v>
      </c>
      <c r="H255" s="1" t="s">
        <v>605</v>
      </c>
      <c r="I255" s="1" t="s">
        <v>606</v>
      </c>
      <c r="M255" s="1" t="s">
        <v>205</v>
      </c>
      <c r="N255" s="1">
        <v>1</v>
      </c>
      <c r="O255" s="1" t="s">
        <v>243</v>
      </c>
      <c r="Q255" s="1" t="s">
        <v>219</v>
      </c>
      <c r="R255" t="s">
        <v>208</v>
      </c>
      <c r="S255" s="1" t="s">
        <v>244</v>
      </c>
      <c r="T255" s="1" t="s">
        <v>210</v>
      </c>
      <c r="V255" s="1" t="b">
        <v>0</v>
      </c>
      <c r="AA255" s="1">
        <v>0.015</v>
      </c>
      <c r="AC255" s="1">
        <v>0.012</v>
      </c>
      <c r="AD255" s="1">
        <v>100</v>
      </c>
      <c r="AF255" s="8">
        <v>0.003</v>
      </c>
      <c r="AG255" s="1" t="s">
        <v>211</v>
      </c>
      <c r="AH255" s="1">
        <v>21480</v>
      </c>
      <c r="AI255" s="1">
        <v>100</v>
      </c>
      <c r="AJ255" s="1">
        <v>91.99</v>
      </c>
      <c r="AL255" s="1">
        <f>AK255+AJ255</f>
        <v>91.99</v>
      </c>
      <c r="AO255" s="1">
        <f>AL255+AM255</f>
        <v>91.99</v>
      </c>
      <c r="AP255" s="1">
        <v>86.99</v>
      </c>
      <c r="AV255" s="10">
        <f>((AO255*((100-GX255)/100)+GY255))*(AA255+AS255+AU255+AB255)-(AP255*(AA255+AS255-AC255+AB255)*AD255/100)</f>
        <v>1.11888</v>
      </c>
      <c r="AW255" s="1">
        <f>(AV255)*N255</f>
        <v>1.11888</v>
      </c>
      <c r="AZ255" s="1">
        <f>BA255+BE255</f>
        <v>0.25</v>
      </c>
      <c r="BA255" s="1">
        <f>AZ256*N256</f>
        <v>0.25</v>
      </c>
      <c r="BK255" s="1">
        <v>2</v>
      </c>
      <c r="BL255" s="1">
        <v>225</v>
      </c>
      <c r="BM255" s="1" t="s">
        <v>212</v>
      </c>
      <c r="BN255" s="2">
        <f>BL255/HE255</f>
        <v>2.46710526315789</v>
      </c>
      <c r="BO255" s="2">
        <v>180</v>
      </c>
      <c r="BP255" s="1">
        <f>BN255+BI255</f>
        <v>2.46710526315789</v>
      </c>
      <c r="BQ255" s="1">
        <f>BP255*N255</f>
        <v>2.46710526315789</v>
      </c>
      <c r="BS255" s="1"/>
      <c r="EQ255" s="1">
        <f t="shared" si="46"/>
        <v>0</v>
      </c>
      <c r="ER255" s="1">
        <f>EQ255*N255</f>
        <v>0</v>
      </c>
      <c r="ES255" s="1">
        <f>IF(ISERROR(SEARCH("FALSE",BV255)),BU255,0)+IF(ISERROR(SEARCH("FALSE",CA255)),BZ255,0)+IF(ISERROR(SEARCH("FALSE",CF255)),CE255,0)+IF(ISERROR(SEARCH("FALSE",CK255)),CJ255,0)+IF(ISERROR(SEARCH("FALSE",CP255)),CO255,0)+IF(ISERROR(SEARCH("FALSE",CU255)),CT255,0)+IF(ISERROR(SEARCH("FALSE",CZ255)),CY255,0)+IF(ISERROR(SEARCH("FALSE",DE255)),DD255,0)+IF(ISERROR(SEARCH("FALSE",DJ255)),DI255,0)+IF(ISERROR(SEARCH("FALSE",DO255)),DN255,0)+IF(ISERROR(SEARCH("FALSE",DT255)),DS255,0)+IF(ISERROR(SEARCH("FALSE",DY255)),DX255,0)+IF(ISERROR(SEARCH("FALSE",ED255)),EC255,0)+IF(ISERROR(SEARCH("FALSE",EI255)),EH255,0)+IF(ISERROR(SEARCH("FALSE",EN255)),EM255,0)*N255</f>
        <v>0</v>
      </c>
      <c r="ET255" s="12">
        <f>ES255+ER255+BP255</f>
        <v>2.46710526315789</v>
      </c>
      <c r="FP255" s="1" t="s">
        <v>213</v>
      </c>
      <c r="FQ255" s="1">
        <v>1.25</v>
      </c>
      <c r="FR255" s="12">
        <f t="shared" si="55"/>
        <v>3.58598526315789</v>
      </c>
      <c r="FS255" s="12">
        <f>FR255*FQ255/100</f>
        <v>0.0448248157894737</v>
      </c>
      <c r="GE255" s="1" t="s">
        <v>214</v>
      </c>
      <c r="GF255" s="1" t="s">
        <v>213</v>
      </c>
      <c r="GG255" s="1">
        <v>10</v>
      </c>
      <c r="GH255" s="12">
        <f>AW255+ET255-ES255+FD255+FG255</f>
        <v>3.58598526315789</v>
      </c>
      <c r="GI255" s="1">
        <f>GH255*(GG255/100)</f>
        <v>0.358598526315789</v>
      </c>
      <c r="GJ255" s="1" t="s">
        <v>215</v>
      </c>
      <c r="GM255" s="1">
        <v>0.0493150684931507</v>
      </c>
      <c r="GO255" s="1">
        <v>0.114583333333333</v>
      </c>
      <c r="GP255" s="1">
        <v>0.231481481481481</v>
      </c>
      <c r="GQ255" s="1" t="s">
        <v>280</v>
      </c>
      <c r="GR255" s="1">
        <v>0.0499999999999998</v>
      </c>
      <c r="HB255" s="1">
        <v>2</v>
      </c>
      <c r="HC255" s="1">
        <v>75</v>
      </c>
      <c r="HD255" s="1">
        <v>95</v>
      </c>
      <c r="HE255" s="1">
        <f>(3600/HC255)*HD255*HB255/100</f>
        <v>91.2</v>
      </c>
      <c r="HF255" s="10">
        <f>AW255+AZ255+ET255+FD255+FG255+FK255+FS255-FY255+GD255+FT255+GI255+GM255+GN255+GO255+GP255+GR255+GS255-GU255</f>
        <v>4.68478848857112</v>
      </c>
      <c r="HG255" s="13">
        <v>45201</v>
      </c>
    </row>
    <row r="256" spans="1:215">
      <c r="A256" t="str">
        <f t="shared" si="56"/>
        <v>HOSKE222250_121480</v>
      </c>
      <c r="B256" s="1">
        <v>255</v>
      </c>
      <c r="C256" s="1" t="s">
        <v>200</v>
      </c>
      <c r="E256" s="1" t="s">
        <v>247</v>
      </c>
      <c r="F256" s="1" t="s">
        <v>222</v>
      </c>
      <c r="H256" s="1" t="s">
        <v>607</v>
      </c>
      <c r="I256" s="1" t="s">
        <v>607</v>
      </c>
      <c r="N256" s="1">
        <v>1</v>
      </c>
      <c r="R256"/>
      <c r="AF256" s="8"/>
      <c r="AG256" s="1" t="s">
        <v>211</v>
      </c>
      <c r="AH256" s="1">
        <v>21480</v>
      </c>
      <c r="AV256" s="10"/>
      <c r="AX256" s="1" t="s">
        <v>205</v>
      </c>
      <c r="AY256" s="1" t="s">
        <v>225</v>
      </c>
      <c r="AZ256" s="1">
        <v>0.25</v>
      </c>
      <c r="BN256" s="2"/>
      <c r="BS256" s="1"/>
      <c r="ET256" s="12"/>
      <c r="FR256" s="12"/>
      <c r="FS256" s="12"/>
      <c r="GH256" s="12"/>
      <c r="HF256" s="10"/>
      <c r="HG256" s="13">
        <v>45201</v>
      </c>
    </row>
    <row r="257" spans="1:215">
      <c r="A257" t="str">
        <f t="shared" si="56"/>
        <v>HOSKE22289921480</v>
      </c>
      <c r="B257" s="1">
        <v>256</v>
      </c>
      <c r="C257" s="1" t="s">
        <v>200</v>
      </c>
      <c r="D257" s="1">
        <v>0</v>
      </c>
      <c r="E257" s="1" t="s">
        <v>247</v>
      </c>
      <c r="F257" s="1" t="s">
        <v>202</v>
      </c>
      <c r="H257" s="1" t="s">
        <v>608</v>
      </c>
      <c r="I257" s="1" t="s">
        <v>609</v>
      </c>
      <c r="M257" s="1" t="s">
        <v>205</v>
      </c>
      <c r="N257" s="1">
        <v>1</v>
      </c>
      <c r="O257" s="1" t="s">
        <v>270</v>
      </c>
      <c r="Q257" s="1" t="s">
        <v>271</v>
      </c>
      <c r="R257" t="s">
        <v>208</v>
      </c>
      <c r="S257" s="1" t="s">
        <v>272</v>
      </c>
      <c r="T257" s="1" t="s">
        <v>210</v>
      </c>
      <c r="V257" s="1" t="b">
        <v>0</v>
      </c>
      <c r="AA257" s="1">
        <v>0.123</v>
      </c>
      <c r="AC257" s="1">
        <v>0.118</v>
      </c>
      <c r="AD257" s="1">
        <v>100</v>
      </c>
      <c r="AF257" s="8">
        <v>0.005</v>
      </c>
      <c r="AG257" s="1" t="s">
        <v>211</v>
      </c>
      <c r="AH257" s="1">
        <v>21480</v>
      </c>
      <c r="AI257" s="1">
        <v>100</v>
      </c>
      <c r="AJ257" s="1">
        <v>156.66</v>
      </c>
      <c r="AL257" s="1">
        <f>AK257+AJ257</f>
        <v>156.66</v>
      </c>
      <c r="AO257" s="1">
        <f>AL257+AM257</f>
        <v>156.66</v>
      </c>
      <c r="AP257" s="1">
        <v>20</v>
      </c>
      <c r="AV257" s="10">
        <f>((AO257*((100-GX257)/100)+GY257))*(AA257+AS257+AU257+AB257)-(AP257*(AA257+AS257-AC257+AB257)*AD257/100)</f>
        <v>19.16918</v>
      </c>
      <c r="AW257" s="1">
        <f>(AV257)*N257</f>
        <v>19.16918</v>
      </c>
      <c r="BK257" s="1">
        <v>1</v>
      </c>
      <c r="BL257" s="1">
        <v>312.5</v>
      </c>
      <c r="BM257" s="1" t="s">
        <v>212</v>
      </c>
      <c r="BN257" s="2">
        <f>BL257/HE257</f>
        <v>5.75657894736842</v>
      </c>
      <c r="BO257" s="2">
        <v>250</v>
      </c>
      <c r="BP257" s="1">
        <f>BN257+BI257</f>
        <v>5.75657894736842</v>
      </c>
      <c r="BQ257" s="1">
        <f>BP257*N257</f>
        <v>5.75657894736842</v>
      </c>
      <c r="BS257" s="1"/>
      <c r="EQ257" s="1">
        <f t="shared" ref="EQ257:EQ319" si="72">IF(ISERROR(SEARCH("TRUE",BV257)),BU257,0)+IF(ISERROR(SEARCH("TRUE",CA257)),BZ257,0)+IF(ISERROR(SEARCH("TRUE",CF257)),CE257,0)+IF(ISERROR(SEARCH("TRUE",CK257)),CJ257,0)+IF(ISERROR(SEARCH("TRUE",CP257)),CO257,0)+IF(ISERROR(SEARCH("TRUE",CU257)),CT257,0)+IF(ISERROR(SEARCH("TRUE",CZ257)),CY257,0)+IF(ISERROR(SEARCH("TRUE",DE257)),DD257,0)+IF(ISERROR(SEARCH("TRUE",DJ257)),DI257,0)+IF(ISERROR(SEARCH("TRUE",DO257)),DN257,0)+IF(ISERROR(SEARCH("TRUE",DT257)),DS257,0)+IF(ISERROR(SEARCH("TRUE",DY257)),DX257,0)+IF(ISERROR(SEARCH("TRUE",ED257)),EC257,0)+IF(ISERROR(SEARCH("TRUE",EI257)),EH257,0)+IF(ISERROR(SEARCH("TRUE",EN257)),EM257,0)</f>
        <v>0</v>
      </c>
      <c r="ER257" s="1">
        <f>EQ257*N257</f>
        <v>0</v>
      </c>
      <c r="ES257" s="1">
        <f>IF(ISERROR(SEARCH("FALSE",BV257)),BU257,0)+IF(ISERROR(SEARCH("FALSE",CA257)),BZ257,0)+IF(ISERROR(SEARCH("FALSE",CF257)),CE257,0)+IF(ISERROR(SEARCH("FALSE",CK257)),CJ257,0)+IF(ISERROR(SEARCH("FALSE",CP257)),CO257,0)+IF(ISERROR(SEARCH("FALSE",CU257)),CT257,0)+IF(ISERROR(SEARCH("FALSE",CZ257)),CY257,0)+IF(ISERROR(SEARCH("FALSE",DE257)),DD257,0)+IF(ISERROR(SEARCH("FALSE",DJ257)),DI257,0)+IF(ISERROR(SEARCH("FALSE",DO257)),DN257,0)+IF(ISERROR(SEARCH("FALSE",DT257)),DS257,0)+IF(ISERROR(SEARCH("FALSE",DY257)),DX257,0)+IF(ISERROR(SEARCH("FALSE",ED257)),EC257,0)+IF(ISERROR(SEARCH("FALSE",EI257)),EH257,0)+IF(ISERROR(SEARCH("FALSE",EN257)),EM257,0)*N257</f>
        <v>0</v>
      </c>
      <c r="ET257" s="12">
        <f>ES257+ER257+BP257</f>
        <v>5.75657894736842</v>
      </c>
      <c r="FP257" s="1" t="s">
        <v>213</v>
      </c>
      <c r="FQ257" s="1">
        <v>1.25</v>
      </c>
      <c r="FR257" s="12">
        <f t="shared" si="55"/>
        <v>24.9257589473684</v>
      </c>
      <c r="FS257" s="12">
        <f>FR257*FQ257/100</f>
        <v>0.311571986842105</v>
      </c>
      <c r="GE257" s="1" t="s">
        <v>214</v>
      </c>
      <c r="GF257" s="1" t="s">
        <v>213</v>
      </c>
      <c r="GG257" s="1">
        <v>10</v>
      </c>
      <c r="GH257" s="12">
        <f>AW257+ET257-ES257+FD257+FG257</f>
        <v>24.9257589473684</v>
      </c>
      <c r="GI257" s="1">
        <f>GH257*(GG257/100)</f>
        <v>2.49257589473684</v>
      </c>
      <c r="GJ257" s="1" t="s">
        <v>215</v>
      </c>
      <c r="GM257" s="1">
        <v>0.115131578947368</v>
      </c>
      <c r="GO257" s="1">
        <v>0.229166666666667</v>
      </c>
      <c r="GP257" s="1">
        <v>0.37037037037037</v>
      </c>
      <c r="GQ257" s="1" t="s">
        <v>280</v>
      </c>
      <c r="GR257" s="1">
        <v>0.0899999999999999</v>
      </c>
      <c r="HB257" s="1">
        <v>1</v>
      </c>
      <c r="HC257" s="1">
        <v>63</v>
      </c>
      <c r="HD257" s="1">
        <v>95</v>
      </c>
      <c r="HE257" s="1">
        <f>(3600/HC257)*HD257*HB257/100</f>
        <v>54.2857142857143</v>
      </c>
      <c r="HF257" s="10">
        <f>AW257+AZ257+ET257+FD257+FG257+FK257+FS257-FY257+GD257+FT257+GI257+GM257+GN257+GO257+GP257+GR257+GS257-GU257</f>
        <v>28.5345754449318</v>
      </c>
      <c r="HG257" s="13">
        <v>45201</v>
      </c>
    </row>
    <row r="258" spans="1:215">
      <c r="A258" t="str">
        <f t="shared" si="56"/>
        <v>HOSKE22290921480</v>
      </c>
      <c r="B258" s="1">
        <v>257</v>
      </c>
      <c r="C258" s="1" t="s">
        <v>200</v>
      </c>
      <c r="D258" s="1">
        <v>0</v>
      </c>
      <c r="E258" s="1" t="s">
        <v>247</v>
      </c>
      <c r="F258" s="1" t="s">
        <v>202</v>
      </c>
      <c r="H258" s="1" t="s">
        <v>610</v>
      </c>
      <c r="I258" s="1" t="s">
        <v>611</v>
      </c>
      <c r="M258" s="1" t="s">
        <v>205</v>
      </c>
      <c r="N258" s="1">
        <v>1</v>
      </c>
      <c r="O258" s="1" t="s">
        <v>455</v>
      </c>
      <c r="Q258" s="1" t="s">
        <v>456</v>
      </c>
      <c r="R258" t="s">
        <v>208</v>
      </c>
      <c r="S258" s="1" t="s">
        <v>457</v>
      </c>
      <c r="T258" s="1" t="s">
        <v>210</v>
      </c>
      <c r="V258" s="1" t="b">
        <v>0</v>
      </c>
      <c r="AA258" s="1">
        <v>0.008</v>
      </c>
      <c r="AC258" s="1">
        <v>0.005</v>
      </c>
      <c r="AD258" s="1">
        <v>100</v>
      </c>
      <c r="AF258" s="8">
        <v>0.003</v>
      </c>
      <c r="AG258" s="1" t="s">
        <v>211</v>
      </c>
      <c r="AH258" s="1">
        <v>21480</v>
      </c>
      <c r="AI258" s="1">
        <v>100</v>
      </c>
      <c r="AJ258" s="1">
        <v>452</v>
      </c>
      <c r="AL258" s="1">
        <f>AK258+AJ258</f>
        <v>452</v>
      </c>
      <c r="AO258" s="1">
        <f>AL258+AM258</f>
        <v>452</v>
      </c>
      <c r="AP258" s="1">
        <v>20</v>
      </c>
      <c r="AV258" s="10">
        <f>((AO258*((100-GX258)/100)+GY258))*(AA258+AS258+AU258+AB258)-(AP258*(AA258+AS258-AC258+AB258)*AD258/100)</f>
        <v>3.556</v>
      </c>
      <c r="AW258" s="1">
        <f>(AV258)*N258</f>
        <v>3.556</v>
      </c>
      <c r="BK258" s="1">
        <v>1</v>
      </c>
      <c r="BL258" s="1">
        <v>150</v>
      </c>
      <c r="BM258" s="1" t="s">
        <v>212</v>
      </c>
      <c r="BN258" s="2">
        <f>BL258/HE258</f>
        <v>2.54385964912281</v>
      </c>
      <c r="BO258" s="2">
        <v>120</v>
      </c>
      <c r="BP258" s="1">
        <f>BN258+BI258</f>
        <v>2.54385964912281</v>
      </c>
      <c r="BQ258" s="1">
        <f>BP258*N258</f>
        <v>2.54385964912281</v>
      </c>
      <c r="BS258" s="1"/>
      <c r="EQ258" s="1">
        <f t="shared" si="72"/>
        <v>0</v>
      </c>
      <c r="ER258" s="1">
        <f>EQ258*N258</f>
        <v>0</v>
      </c>
      <c r="ES258" s="1">
        <f>IF(ISERROR(SEARCH("FALSE",BV258)),BU258,0)+IF(ISERROR(SEARCH("FALSE",CA258)),BZ258,0)+IF(ISERROR(SEARCH("FALSE",CF258)),CE258,0)+IF(ISERROR(SEARCH("FALSE",CK258)),CJ258,0)+IF(ISERROR(SEARCH("FALSE",CP258)),CO258,0)+IF(ISERROR(SEARCH("FALSE",CU258)),CT258,0)+IF(ISERROR(SEARCH("FALSE",CZ258)),CY258,0)+IF(ISERROR(SEARCH("FALSE",DE258)),DD258,0)+IF(ISERROR(SEARCH("FALSE",DJ258)),DI258,0)+IF(ISERROR(SEARCH("FALSE",DO258)),DN258,0)+IF(ISERROR(SEARCH("FALSE",DT258)),DS258,0)+IF(ISERROR(SEARCH("FALSE",DY258)),DX258,0)+IF(ISERROR(SEARCH("FALSE",ED258)),EC258,0)+IF(ISERROR(SEARCH("FALSE",EI258)),EH258,0)+IF(ISERROR(SEARCH("FALSE",EN258)),EM258,0)*N258</f>
        <v>0</v>
      </c>
      <c r="ET258" s="12">
        <f>ES258+ER258+BP258</f>
        <v>2.54385964912281</v>
      </c>
      <c r="FP258" s="1" t="s">
        <v>213</v>
      </c>
      <c r="FQ258" s="1">
        <v>1.25</v>
      </c>
      <c r="FR258" s="12">
        <f t="shared" ref="FR258:FR320" si="73">AW258+ET258-ES258</f>
        <v>6.09985964912281</v>
      </c>
      <c r="FS258" s="12">
        <f>FR258*FQ258/100</f>
        <v>0.0762482456140351</v>
      </c>
      <c r="GE258" s="1" t="s">
        <v>214</v>
      </c>
      <c r="GF258" s="1" t="s">
        <v>213</v>
      </c>
      <c r="GG258" s="1">
        <v>10</v>
      </c>
      <c r="GH258" s="12">
        <f>AW258+ET258-ES258+FD258+FG258</f>
        <v>6.09985964912281</v>
      </c>
      <c r="GI258" s="1">
        <f>GH258*(GG258/100)</f>
        <v>0.609985964912281</v>
      </c>
      <c r="GJ258" s="1" t="s">
        <v>215</v>
      </c>
      <c r="GM258" s="1">
        <v>0.0508771929824561</v>
      </c>
      <c r="GO258" s="1">
        <v>0.114583333333333</v>
      </c>
      <c r="GP258" s="1">
        <v>0.185185185185185</v>
      </c>
      <c r="GQ258" s="1" t="s">
        <v>280</v>
      </c>
      <c r="GR258" s="1">
        <v>0.04</v>
      </c>
      <c r="HB258" s="1">
        <v>1</v>
      </c>
      <c r="HC258" s="1">
        <v>58</v>
      </c>
      <c r="HD258" s="1">
        <v>95</v>
      </c>
      <c r="HE258" s="1">
        <f>(3600/HC258)*HD258*HB258/100</f>
        <v>58.9655172413793</v>
      </c>
      <c r="HF258" s="10">
        <f>AW258+AZ258+ET258+FD258+FG258+FK258+FS258-FY258+GD258+FT258+GI258+GM258+GN258+GO258+GP258+GR258+GS258-GU258</f>
        <v>7.1767395711501</v>
      </c>
      <c r="HG258" s="13">
        <v>45201</v>
      </c>
    </row>
    <row r="259" spans="1:215">
      <c r="A259" t="str">
        <f t="shared" ref="A259:A322" si="74">_xlfn.CONCAT(E259,H259,AH259)</f>
        <v>HOSKE22291921480</v>
      </c>
      <c r="B259" s="1">
        <v>258</v>
      </c>
      <c r="C259" s="1" t="s">
        <v>200</v>
      </c>
      <c r="D259" s="1">
        <v>0</v>
      </c>
      <c r="E259" s="1" t="s">
        <v>247</v>
      </c>
      <c r="F259" s="1" t="s">
        <v>202</v>
      </c>
      <c r="H259" s="1" t="s">
        <v>612</v>
      </c>
      <c r="I259" s="1" t="s">
        <v>613</v>
      </c>
      <c r="M259" s="1" t="s">
        <v>205</v>
      </c>
      <c r="N259" s="1">
        <v>1</v>
      </c>
      <c r="O259" s="1" t="s">
        <v>270</v>
      </c>
      <c r="Q259" s="1" t="s">
        <v>271</v>
      </c>
      <c r="R259" t="s">
        <v>208</v>
      </c>
      <c r="S259" s="1" t="s">
        <v>272</v>
      </c>
      <c r="T259" s="1" t="s">
        <v>210</v>
      </c>
      <c r="V259" s="1" t="b">
        <v>0</v>
      </c>
      <c r="AA259" s="1">
        <v>0.061</v>
      </c>
      <c r="AC259" s="1">
        <v>0.058</v>
      </c>
      <c r="AD259" s="1">
        <v>100</v>
      </c>
      <c r="AF259" s="8">
        <v>0.003</v>
      </c>
      <c r="AG259" s="1" t="s">
        <v>211</v>
      </c>
      <c r="AH259" s="1">
        <v>21480</v>
      </c>
      <c r="AI259" s="1">
        <v>100</v>
      </c>
      <c r="AJ259" s="1">
        <v>156.66</v>
      </c>
      <c r="AL259" s="1">
        <f>AK259+AJ259</f>
        <v>156.66</v>
      </c>
      <c r="AO259" s="1">
        <f>AL259+AM259</f>
        <v>156.66</v>
      </c>
      <c r="AP259" s="1">
        <v>20</v>
      </c>
      <c r="AV259" s="10">
        <f>((AO259*((100-GX259)/100)+GY259))*(AA259+AS259+AU259+AB259)-(AP259*(AA259+AS259-AC259+AB259)*AD259/100)</f>
        <v>9.49626</v>
      </c>
      <c r="AW259" s="1">
        <f>(AV259)*N259</f>
        <v>9.49626</v>
      </c>
      <c r="BK259" s="1">
        <v>1</v>
      </c>
      <c r="BL259" s="1">
        <v>187.5</v>
      </c>
      <c r="BM259" s="1" t="s">
        <v>212</v>
      </c>
      <c r="BN259" s="2">
        <f>BL259/HE259</f>
        <v>3.39912280701754</v>
      </c>
      <c r="BO259" s="2">
        <v>150</v>
      </c>
      <c r="BP259" s="1">
        <f>BN259+BI259</f>
        <v>3.39912280701754</v>
      </c>
      <c r="BQ259" s="1">
        <f>BP259*N259</f>
        <v>3.39912280701754</v>
      </c>
      <c r="BS259" s="1"/>
      <c r="EQ259" s="1">
        <f t="shared" si="72"/>
        <v>0</v>
      </c>
      <c r="ER259" s="1">
        <f>EQ259*N259</f>
        <v>0</v>
      </c>
      <c r="ES259" s="1">
        <f>IF(ISERROR(SEARCH("FALSE",BV259)),BU259,0)+IF(ISERROR(SEARCH("FALSE",CA259)),BZ259,0)+IF(ISERROR(SEARCH("FALSE",CF259)),CE259,0)+IF(ISERROR(SEARCH("FALSE",CK259)),CJ259,0)+IF(ISERROR(SEARCH("FALSE",CP259)),CO259,0)+IF(ISERROR(SEARCH("FALSE",CU259)),CT259,0)+IF(ISERROR(SEARCH("FALSE",CZ259)),CY259,0)+IF(ISERROR(SEARCH("FALSE",DE259)),DD259,0)+IF(ISERROR(SEARCH("FALSE",DJ259)),DI259,0)+IF(ISERROR(SEARCH("FALSE",DO259)),DN259,0)+IF(ISERROR(SEARCH("FALSE",DT259)),DS259,0)+IF(ISERROR(SEARCH("FALSE",DY259)),DX259,0)+IF(ISERROR(SEARCH("FALSE",ED259)),EC259,0)+IF(ISERROR(SEARCH("FALSE",EI259)),EH259,0)+IF(ISERROR(SEARCH("FALSE",EN259)),EM259,0)*N259</f>
        <v>0</v>
      </c>
      <c r="ET259" s="12">
        <f>ES259+ER259+BP259</f>
        <v>3.39912280701754</v>
      </c>
      <c r="FP259" s="1" t="s">
        <v>213</v>
      </c>
      <c r="FQ259" s="1">
        <v>1.25</v>
      </c>
      <c r="FR259" s="12">
        <f t="shared" si="73"/>
        <v>12.8953828070175</v>
      </c>
      <c r="FS259" s="12">
        <f>FR259*FQ259/100</f>
        <v>0.161192285087719</v>
      </c>
      <c r="GE259" s="1" t="s">
        <v>214</v>
      </c>
      <c r="GF259" s="1" t="s">
        <v>213</v>
      </c>
      <c r="GG259" s="1">
        <v>10</v>
      </c>
      <c r="GH259" s="12">
        <f>AW259+ET259-ES259+FD259+FG259</f>
        <v>12.8953828070175</v>
      </c>
      <c r="GI259" s="1">
        <f>GH259*(GG259/100)</f>
        <v>1.28953828070175</v>
      </c>
      <c r="GJ259" s="1" t="s">
        <v>215</v>
      </c>
      <c r="GM259" s="1">
        <v>0.0679824561403509</v>
      </c>
      <c r="GO259" s="1">
        <v>0.229166666666667</v>
      </c>
      <c r="GP259" s="1">
        <v>0.308641975308642</v>
      </c>
      <c r="GQ259" s="1" t="s">
        <v>280</v>
      </c>
      <c r="GR259" s="1">
        <v>0.0899999999999999</v>
      </c>
      <c r="HB259" s="1">
        <v>1</v>
      </c>
      <c r="HC259" s="1">
        <v>62</v>
      </c>
      <c r="HD259" s="1">
        <v>95</v>
      </c>
      <c r="HE259" s="1">
        <f>(3600/HC259)*HD259*HB259/100</f>
        <v>55.1612903225806</v>
      </c>
      <c r="HF259" s="10">
        <f>AW259+AZ259+ET259+FD259+FG259+FK259+FS259-FY259+GD259+FT259+GI259+GM259+GN259+GO259+GP259+GR259+GS259-GU259</f>
        <v>15.0419044709227</v>
      </c>
      <c r="HG259" s="13">
        <v>45201</v>
      </c>
    </row>
    <row r="260" spans="1:215">
      <c r="A260" t="str">
        <f t="shared" si="74"/>
        <v>HOSKE22310021480</v>
      </c>
      <c r="B260" s="1">
        <v>259</v>
      </c>
      <c r="C260" s="1" t="s">
        <v>200</v>
      </c>
      <c r="D260" s="1">
        <v>0</v>
      </c>
      <c r="E260" s="1" t="s">
        <v>247</v>
      </c>
      <c r="F260" s="1" t="s">
        <v>202</v>
      </c>
      <c r="H260" s="1" t="s">
        <v>614</v>
      </c>
      <c r="I260" s="1" t="s">
        <v>615</v>
      </c>
      <c r="M260" s="1" t="s">
        <v>205</v>
      </c>
      <c r="N260" s="1">
        <v>1</v>
      </c>
      <c r="O260" s="1" t="s">
        <v>347</v>
      </c>
      <c r="Q260" s="1" t="s">
        <v>219</v>
      </c>
      <c r="R260" t="s">
        <v>208</v>
      </c>
      <c r="S260" s="1" t="s">
        <v>348</v>
      </c>
      <c r="T260" s="1" t="s">
        <v>210</v>
      </c>
      <c r="V260" s="1" t="b">
        <v>0</v>
      </c>
      <c r="AA260" s="1">
        <v>0.025</v>
      </c>
      <c r="AC260" s="1">
        <v>0.019</v>
      </c>
      <c r="AD260" s="1">
        <v>100</v>
      </c>
      <c r="AF260" s="8">
        <v>0.006</v>
      </c>
      <c r="AG260" s="1" t="s">
        <v>211</v>
      </c>
      <c r="AH260" s="1">
        <v>21480</v>
      </c>
      <c r="AI260" s="1">
        <v>100</v>
      </c>
      <c r="AJ260" s="1">
        <v>132.28</v>
      </c>
      <c r="AL260" s="1">
        <f>AK260+AJ260</f>
        <v>132.28</v>
      </c>
      <c r="AO260" s="1">
        <f>AL260+AM260</f>
        <v>132.28</v>
      </c>
      <c r="AP260" s="1">
        <v>20</v>
      </c>
      <c r="AV260" s="10">
        <f>((AO260*((100-GX260)/100)+GY260))*(AA260+AS260+AU260+AB260)-(AP260*(AA260+AS260-AC260+AB260)*AD260/100)</f>
        <v>3.187</v>
      </c>
      <c r="AW260" s="1">
        <f>(AV260)*N260</f>
        <v>3.187</v>
      </c>
      <c r="AZ260" s="1">
        <f>BA260+BE260</f>
        <v>0.25</v>
      </c>
      <c r="BA260" s="1">
        <f>AZ261*N261</f>
        <v>0.25</v>
      </c>
      <c r="BK260" s="1">
        <v>1</v>
      </c>
      <c r="BL260" s="1">
        <v>225</v>
      </c>
      <c r="BM260" s="1" t="s">
        <v>212</v>
      </c>
      <c r="BN260" s="2">
        <f>BL260/HE260</f>
        <v>4.93421052631579</v>
      </c>
      <c r="BO260" s="2">
        <v>180</v>
      </c>
      <c r="BP260" s="1">
        <f>BN260+BI260</f>
        <v>4.93421052631579</v>
      </c>
      <c r="BQ260" s="1">
        <f>BP260*N260</f>
        <v>4.93421052631579</v>
      </c>
      <c r="BS260" s="1"/>
      <c r="EQ260" s="1">
        <f t="shared" si="72"/>
        <v>0</v>
      </c>
      <c r="ER260" s="1">
        <f>EQ260*N260</f>
        <v>0</v>
      </c>
      <c r="ES260" s="1">
        <f>IF(ISERROR(SEARCH("FALSE",BV260)),BU260,0)+IF(ISERROR(SEARCH("FALSE",CA260)),BZ260,0)+IF(ISERROR(SEARCH("FALSE",CF260)),CE260,0)+IF(ISERROR(SEARCH("FALSE",CK260)),CJ260,0)+IF(ISERROR(SEARCH("FALSE",CP260)),CO260,0)+IF(ISERROR(SEARCH("FALSE",CU260)),CT260,0)+IF(ISERROR(SEARCH("FALSE",CZ260)),CY260,0)+IF(ISERROR(SEARCH("FALSE",DE260)),DD260,0)+IF(ISERROR(SEARCH("FALSE",DJ260)),DI260,0)+IF(ISERROR(SEARCH("FALSE",DO260)),DN260,0)+IF(ISERROR(SEARCH("FALSE",DT260)),DS260,0)+IF(ISERROR(SEARCH("FALSE",DY260)),DX260,0)+IF(ISERROR(SEARCH("FALSE",ED260)),EC260,0)+IF(ISERROR(SEARCH("FALSE",EI260)),EH260,0)+IF(ISERROR(SEARCH("FALSE",EN260)),EM260,0)*N260</f>
        <v>0</v>
      </c>
      <c r="ET260" s="12">
        <f>ES260+ER260+BP260</f>
        <v>4.93421052631579</v>
      </c>
      <c r="FP260" s="1" t="s">
        <v>213</v>
      </c>
      <c r="FQ260" s="1">
        <v>1.25</v>
      </c>
      <c r="FR260" s="12">
        <f t="shared" si="73"/>
        <v>8.12121052631579</v>
      </c>
      <c r="FS260" s="12">
        <f>FR260*FQ260/100</f>
        <v>0.101515131578947</v>
      </c>
      <c r="GE260" s="1" t="s">
        <v>214</v>
      </c>
      <c r="GF260" s="1" t="s">
        <v>213</v>
      </c>
      <c r="GG260" s="1">
        <v>10</v>
      </c>
      <c r="GH260" s="12">
        <f>AW260+ET260-ES260+FD260+FG260</f>
        <v>8.12121052631579</v>
      </c>
      <c r="GI260" s="1">
        <f>GH260*(GG260/100)</f>
        <v>0.812121052631579</v>
      </c>
      <c r="GJ260" s="1" t="s">
        <v>215</v>
      </c>
      <c r="GM260" s="1">
        <v>0.0986842105263158</v>
      </c>
      <c r="GO260" s="1">
        <v>0.229166666666667</v>
      </c>
      <c r="GP260" s="1">
        <v>0.308641975308642</v>
      </c>
      <c r="GQ260" s="1" t="s">
        <v>280</v>
      </c>
      <c r="GR260" s="1">
        <v>0.0800000000000001</v>
      </c>
      <c r="HB260" s="1">
        <v>1</v>
      </c>
      <c r="HC260" s="1">
        <v>75</v>
      </c>
      <c r="HD260" s="1">
        <v>95</v>
      </c>
      <c r="HE260" s="1">
        <f>(3600/HC260)*HD260*HB260/100</f>
        <v>45.6</v>
      </c>
      <c r="HF260" s="10">
        <f>AW260+AZ260+ET260+FD260+FG260+FK260+FS260-FY260+GD260+FT260+GI260+GM260+GN260+GO260+GP260+GR260+GS260-GU260</f>
        <v>10.0013395630279</v>
      </c>
      <c r="HG260" s="13">
        <v>45201</v>
      </c>
    </row>
    <row r="261" spans="1:215">
      <c r="A261" t="str">
        <f t="shared" si="74"/>
        <v>HOSKE223100_121480</v>
      </c>
      <c r="B261" s="1">
        <v>260</v>
      </c>
      <c r="C261" s="1" t="s">
        <v>200</v>
      </c>
      <c r="E261" s="1" t="s">
        <v>247</v>
      </c>
      <c r="F261" s="1" t="s">
        <v>222</v>
      </c>
      <c r="H261" s="1" t="s">
        <v>616</v>
      </c>
      <c r="I261" s="1" t="s">
        <v>616</v>
      </c>
      <c r="N261" s="1">
        <v>1</v>
      </c>
      <c r="R261"/>
      <c r="AF261" s="8"/>
      <c r="AG261" s="1" t="s">
        <v>211</v>
      </c>
      <c r="AH261" s="1">
        <v>21480</v>
      </c>
      <c r="AV261" s="10"/>
      <c r="AX261" s="1" t="s">
        <v>205</v>
      </c>
      <c r="AY261" s="1" t="s">
        <v>225</v>
      </c>
      <c r="AZ261" s="1">
        <v>0.25</v>
      </c>
      <c r="BN261" s="2"/>
      <c r="BS261" s="1"/>
      <c r="ET261" s="12"/>
      <c r="FR261" s="12"/>
      <c r="FS261" s="12"/>
      <c r="GH261" s="12"/>
      <c r="HF261" s="10"/>
      <c r="HG261" s="13">
        <v>45201</v>
      </c>
    </row>
    <row r="262" spans="1:215">
      <c r="A262" t="str">
        <f t="shared" si="74"/>
        <v>HOSKE22312021480</v>
      </c>
      <c r="B262" s="1">
        <v>261</v>
      </c>
      <c r="C262" s="1" t="s">
        <v>200</v>
      </c>
      <c r="D262" s="1">
        <v>0</v>
      </c>
      <c r="E262" s="1" t="s">
        <v>247</v>
      </c>
      <c r="F262" s="1" t="s">
        <v>202</v>
      </c>
      <c r="H262" s="1" t="s">
        <v>617</v>
      </c>
      <c r="I262" s="1" t="s">
        <v>618</v>
      </c>
      <c r="M262" s="1" t="s">
        <v>205</v>
      </c>
      <c r="N262" s="1">
        <v>1</v>
      </c>
      <c r="O262" s="1" t="s">
        <v>619</v>
      </c>
      <c r="Q262" s="1" t="s">
        <v>238</v>
      </c>
      <c r="R262" t="s">
        <v>208</v>
      </c>
      <c r="S262" s="1" t="s">
        <v>620</v>
      </c>
      <c r="T262" s="1" t="s">
        <v>210</v>
      </c>
      <c r="V262" s="1" t="b">
        <v>0</v>
      </c>
      <c r="AA262" s="1">
        <v>0.02</v>
      </c>
      <c r="AC262" s="1">
        <v>0.017</v>
      </c>
      <c r="AD262" s="1">
        <v>100</v>
      </c>
      <c r="AF262" s="8">
        <v>0.003</v>
      </c>
      <c r="AG262" s="1" t="s">
        <v>211</v>
      </c>
      <c r="AH262" s="1">
        <v>21480</v>
      </c>
      <c r="AI262" s="1">
        <v>100</v>
      </c>
      <c r="AJ262" s="1">
        <v>133.86</v>
      </c>
      <c r="AL262" s="1">
        <f>AK262+AJ262</f>
        <v>133.86</v>
      </c>
      <c r="AO262" s="1">
        <f>AL262+AM262</f>
        <v>133.86</v>
      </c>
      <c r="AP262" s="1">
        <v>20</v>
      </c>
      <c r="AV262" s="10">
        <f>((AO262*((100-GX262)/100)+GY262))*(AA262+AS262+AU262+AB262)-(AP262*(AA262+AS262-AC262+AB262)*AD262/100)</f>
        <v>2.6172</v>
      </c>
      <c r="AW262" s="1">
        <f>(AV262)*N262</f>
        <v>2.6172</v>
      </c>
      <c r="AZ262" s="1">
        <f>BA262+BE262</f>
        <v>0.25</v>
      </c>
      <c r="BA262" s="1">
        <f>AZ263*N263</f>
        <v>0.25</v>
      </c>
      <c r="BK262" s="1">
        <v>1</v>
      </c>
      <c r="BL262" s="1">
        <v>125</v>
      </c>
      <c r="BM262" s="1" t="s">
        <v>212</v>
      </c>
      <c r="BN262" s="2">
        <f>BL262/HE262</f>
        <v>2.11988304093567</v>
      </c>
      <c r="BO262" s="2">
        <v>100</v>
      </c>
      <c r="BP262" s="1">
        <f>BN262+BI262</f>
        <v>2.11988304093567</v>
      </c>
      <c r="BQ262" s="1">
        <f>BP262*N262</f>
        <v>2.11988304093567</v>
      </c>
      <c r="BS262" s="1"/>
      <c r="EQ262" s="1">
        <f t="shared" si="72"/>
        <v>0</v>
      </c>
      <c r="ER262" s="1">
        <f>EQ262*N262</f>
        <v>0</v>
      </c>
      <c r="ES262" s="1">
        <f>IF(ISERROR(SEARCH("FALSE",BV262)),BU262,0)+IF(ISERROR(SEARCH("FALSE",CA262)),BZ262,0)+IF(ISERROR(SEARCH("FALSE",CF262)),CE262,0)+IF(ISERROR(SEARCH("FALSE",CK262)),CJ262,0)+IF(ISERROR(SEARCH("FALSE",CP262)),CO262,0)+IF(ISERROR(SEARCH("FALSE",CU262)),CT262,0)+IF(ISERROR(SEARCH("FALSE",CZ262)),CY262,0)+IF(ISERROR(SEARCH("FALSE",DE262)),DD262,0)+IF(ISERROR(SEARCH("FALSE",DJ262)),DI262,0)+IF(ISERROR(SEARCH("FALSE",DO262)),DN262,0)+IF(ISERROR(SEARCH("FALSE",DT262)),DS262,0)+IF(ISERROR(SEARCH("FALSE",DY262)),DX262,0)+IF(ISERROR(SEARCH("FALSE",ED262)),EC262,0)+IF(ISERROR(SEARCH("FALSE",EI262)),EH262,0)+IF(ISERROR(SEARCH("FALSE",EN262)),EM262,0)*N262</f>
        <v>0</v>
      </c>
      <c r="ET262" s="12">
        <f>ES262+ER262+BP262</f>
        <v>2.11988304093567</v>
      </c>
      <c r="FP262" s="1" t="s">
        <v>213</v>
      </c>
      <c r="FQ262" s="1">
        <v>1.25</v>
      </c>
      <c r="FR262" s="12">
        <f t="shared" si="73"/>
        <v>4.73708304093567</v>
      </c>
      <c r="FS262" s="12">
        <f>FR262*FQ262/100</f>
        <v>0.0592135380116959</v>
      </c>
      <c r="GE262" s="1" t="s">
        <v>214</v>
      </c>
      <c r="GF262" s="1" t="s">
        <v>213</v>
      </c>
      <c r="GG262" s="1">
        <v>10</v>
      </c>
      <c r="GH262" s="12">
        <f>AW262+ET262-ES262+FD262+FG262</f>
        <v>4.73708304093567</v>
      </c>
      <c r="GI262" s="1">
        <f>GH262*(GG262/100)</f>
        <v>0.473708304093567</v>
      </c>
      <c r="GJ262" s="1" t="s">
        <v>215</v>
      </c>
      <c r="GM262" s="1">
        <v>0.0423976608187134</v>
      </c>
      <c r="GO262" s="1">
        <v>0.164583333333333</v>
      </c>
      <c r="GP262" s="1">
        <v>0.185185185185185</v>
      </c>
      <c r="GQ262" s="1" t="s">
        <v>280</v>
      </c>
      <c r="GR262" s="1">
        <v>0.04</v>
      </c>
      <c r="HB262" s="1">
        <v>1</v>
      </c>
      <c r="HC262" s="1">
        <v>58</v>
      </c>
      <c r="HD262" s="1">
        <v>95</v>
      </c>
      <c r="HE262" s="1">
        <f>(3600/HC262)*HD262*HB262/100</f>
        <v>58.9655172413793</v>
      </c>
      <c r="HF262" s="10">
        <f>AW262+AZ262+ET262+FD262+FG262+FK262+FS262-FY262+GD262+FT262+GI262+GM262+GN262+GO262+GP262+GR262+GS262-GU262</f>
        <v>5.95217106237817</v>
      </c>
      <c r="HG262" s="13">
        <v>45201</v>
      </c>
    </row>
    <row r="263" spans="1:215">
      <c r="A263" t="str">
        <f t="shared" si="74"/>
        <v>HOSKE223120_121480</v>
      </c>
      <c r="B263" s="1">
        <v>262</v>
      </c>
      <c r="C263" s="1" t="s">
        <v>200</v>
      </c>
      <c r="E263" s="1" t="s">
        <v>247</v>
      </c>
      <c r="F263" s="1" t="s">
        <v>222</v>
      </c>
      <c r="H263" s="1" t="s">
        <v>621</v>
      </c>
      <c r="I263" s="1" t="s">
        <v>621</v>
      </c>
      <c r="N263" s="1">
        <v>1</v>
      </c>
      <c r="R263"/>
      <c r="AF263" s="8"/>
      <c r="AG263" s="1" t="s">
        <v>211</v>
      </c>
      <c r="AH263" s="1">
        <v>21480</v>
      </c>
      <c r="AV263" s="10"/>
      <c r="AX263" s="1" t="s">
        <v>205</v>
      </c>
      <c r="AY263" s="1" t="s">
        <v>225</v>
      </c>
      <c r="AZ263" s="1">
        <v>0.25</v>
      </c>
      <c r="BN263" s="2"/>
      <c r="BS263" s="1"/>
      <c r="ET263" s="12"/>
      <c r="FR263" s="12"/>
      <c r="FS263" s="12"/>
      <c r="GH263" s="12"/>
      <c r="HF263" s="10"/>
      <c r="HG263" s="13">
        <v>45201</v>
      </c>
    </row>
    <row r="264" spans="1:215">
      <c r="A264" t="str">
        <f t="shared" si="74"/>
        <v>HOSKE22323021480</v>
      </c>
      <c r="B264" s="1">
        <v>263</v>
      </c>
      <c r="C264" s="1" t="s">
        <v>200</v>
      </c>
      <c r="D264" s="1">
        <v>0</v>
      </c>
      <c r="E264" s="1" t="s">
        <v>247</v>
      </c>
      <c r="F264" s="1" t="s">
        <v>202</v>
      </c>
      <c r="H264" s="1" t="s">
        <v>622</v>
      </c>
      <c r="I264" s="1" t="s">
        <v>623</v>
      </c>
      <c r="M264" s="1" t="s">
        <v>205</v>
      </c>
      <c r="N264" s="1">
        <v>1</v>
      </c>
      <c r="O264" s="1" t="s">
        <v>347</v>
      </c>
      <c r="Q264" s="1" t="s">
        <v>219</v>
      </c>
      <c r="R264" t="s">
        <v>208</v>
      </c>
      <c r="S264" s="1" t="s">
        <v>348</v>
      </c>
      <c r="T264" s="1" t="s">
        <v>210</v>
      </c>
      <c r="V264" s="1" t="b">
        <v>0</v>
      </c>
      <c r="AA264" s="1">
        <v>0.031</v>
      </c>
      <c r="AC264" s="1">
        <v>0.025</v>
      </c>
      <c r="AD264" s="1">
        <v>100</v>
      </c>
      <c r="AF264" s="8">
        <v>0.006</v>
      </c>
      <c r="AG264" s="1" t="s">
        <v>211</v>
      </c>
      <c r="AH264" s="1">
        <v>21480</v>
      </c>
      <c r="AI264" s="1">
        <v>100</v>
      </c>
      <c r="AJ264" s="1">
        <v>132.28</v>
      </c>
      <c r="AL264" s="1">
        <f>AK264+AJ264</f>
        <v>132.28</v>
      </c>
      <c r="AO264" s="1">
        <f>AL264+AM264</f>
        <v>132.28</v>
      </c>
      <c r="AP264" s="1">
        <v>20</v>
      </c>
      <c r="AV264" s="10">
        <f>((AO264*((100-GX264)/100)+GY264))*(AA264+AS264+AU264+AB264)-(AP264*(AA264+AS264-AC264+AB264)*AD264/100)</f>
        <v>3.98068</v>
      </c>
      <c r="AW264" s="1">
        <f>(AV264)*N264</f>
        <v>3.98068</v>
      </c>
      <c r="AZ264" s="1">
        <f>BA264+BE264</f>
        <v>0.25</v>
      </c>
      <c r="BA264" s="1">
        <f>AZ265*N265</f>
        <v>0.25</v>
      </c>
      <c r="BK264" s="1">
        <v>1</v>
      </c>
      <c r="BL264" s="1">
        <v>225</v>
      </c>
      <c r="BM264" s="1" t="s">
        <v>212</v>
      </c>
      <c r="BN264" s="2">
        <f>BL264/HE264</f>
        <v>4.93421052631579</v>
      </c>
      <c r="BO264" s="2">
        <v>180</v>
      </c>
      <c r="BP264" s="1">
        <f>BN264+BI264</f>
        <v>4.93421052631579</v>
      </c>
      <c r="BQ264" s="1">
        <f>BP264*N264</f>
        <v>4.93421052631579</v>
      </c>
      <c r="BS264" s="1"/>
      <c r="EQ264" s="1">
        <f t="shared" si="72"/>
        <v>0</v>
      </c>
      <c r="ER264" s="1">
        <f>EQ264*N264</f>
        <v>0</v>
      </c>
      <c r="ES264" s="1">
        <f>IF(ISERROR(SEARCH("FALSE",BV264)),BU264,0)+IF(ISERROR(SEARCH("FALSE",CA264)),BZ264,0)+IF(ISERROR(SEARCH("FALSE",CF264)),CE264,0)+IF(ISERROR(SEARCH("FALSE",CK264)),CJ264,0)+IF(ISERROR(SEARCH("FALSE",CP264)),CO264,0)+IF(ISERROR(SEARCH("FALSE",CU264)),CT264,0)+IF(ISERROR(SEARCH("FALSE",CZ264)),CY264,0)+IF(ISERROR(SEARCH("FALSE",DE264)),DD264,0)+IF(ISERROR(SEARCH("FALSE",DJ264)),DI264,0)+IF(ISERROR(SEARCH("FALSE",DO264)),DN264,0)+IF(ISERROR(SEARCH("FALSE",DT264)),DS264,0)+IF(ISERROR(SEARCH("FALSE",DY264)),DX264,0)+IF(ISERROR(SEARCH("FALSE",ED264)),EC264,0)+IF(ISERROR(SEARCH("FALSE",EI264)),EH264,0)+IF(ISERROR(SEARCH("FALSE",EN264)),EM264,0)*N264</f>
        <v>0</v>
      </c>
      <c r="ET264" s="12">
        <f>ES264+ER264+BP264</f>
        <v>4.93421052631579</v>
      </c>
      <c r="FP264" s="1" t="s">
        <v>213</v>
      </c>
      <c r="FQ264" s="1">
        <v>1.25</v>
      </c>
      <c r="FR264" s="12">
        <f t="shared" si="73"/>
        <v>8.91489052631579</v>
      </c>
      <c r="FS264" s="12">
        <f>FR264*FQ264/100</f>
        <v>0.111436131578947</v>
      </c>
      <c r="GE264" s="1" t="s">
        <v>214</v>
      </c>
      <c r="GF264" s="1" t="s">
        <v>213</v>
      </c>
      <c r="GG264" s="1">
        <v>10</v>
      </c>
      <c r="GH264" s="12">
        <f>AW264+ET264-ES264+FD264+FG264</f>
        <v>8.91489052631579</v>
      </c>
      <c r="GI264" s="1">
        <f>GH264*(GG264/100)</f>
        <v>0.891489052631579</v>
      </c>
      <c r="GJ264" s="1" t="s">
        <v>215</v>
      </c>
      <c r="GM264" s="1">
        <v>0.0986842105263158</v>
      </c>
      <c r="GO264" s="1">
        <v>0.114583333333333</v>
      </c>
      <c r="GP264" s="1">
        <v>0.231481481481481</v>
      </c>
      <c r="GQ264" s="1" t="s">
        <v>280</v>
      </c>
      <c r="GR264" s="1">
        <v>0.0400000000000009</v>
      </c>
      <c r="HB264" s="1">
        <v>1</v>
      </c>
      <c r="HC264" s="1">
        <v>75</v>
      </c>
      <c r="HD264" s="1">
        <v>95</v>
      </c>
      <c r="HE264" s="1">
        <f>(3600/HC264)*HD264*HB264/100</f>
        <v>45.6</v>
      </c>
      <c r="HF264" s="10">
        <f>AW264+AZ264+ET264+FD264+FG264+FK264+FS264-FY264+GD264+FT264+GI264+GM264+GN264+GO264+GP264+GR264+GS264-GU264</f>
        <v>10.6525647358674</v>
      </c>
      <c r="HG264" s="13">
        <v>45201</v>
      </c>
    </row>
    <row r="265" spans="1:215">
      <c r="A265" t="str">
        <f t="shared" si="74"/>
        <v>HOSKE223230_121480</v>
      </c>
      <c r="B265" s="1">
        <v>264</v>
      </c>
      <c r="C265" s="1" t="s">
        <v>200</v>
      </c>
      <c r="E265" s="1" t="s">
        <v>247</v>
      </c>
      <c r="F265" s="1" t="s">
        <v>222</v>
      </c>
      <c r="H265" s="1" t="s">
        <v>624</v>
      </c>
      <c r="I265" s="1" t="s">
        <v>624</v>
      </c>
      <c r="N265" s="1">
        <v>1</v>
      </c>
      <c r="R265"/>
      <c r="AF265" s="8"/>
      <c r="AG265" s="1" t="s">
        <v>211</v>
      </c>
      <c r="AH265" s="1">
        <v>21480</v>
      </c>
      <c r="AV265" s="10"/>
      <c r="AX265" s="1" t="s">
        <v>205</v>
      </c>
      <c r="AY265" s="1" t="s">
        <v>225</v>
      </c>
      <c r="AZ265" s="1">
        <v>0.25</v>
      </c>
      <c r="BN265" s="2"/>
      <c r="BS265" s="1"/>
      <c r="ET265" s="12"/>
      <c r="FR265" s="12"/>
      <c r="FS265" s="12"/>
      <c r="GH265" s="12"/>
      <c r="HF265" s="10"/>
      <c r="HG265" s="13">
        <v>45201</v>
      </c>
    </row>
    <row r="266" spans="1:215">
      <c r="A266" t="str">
        <f t="shared" si="74"/>
        <v>HOSKE22326921480</v>
      </c>
      <c r="B266" s="1">
        <v>265</v>
      </c>
      <c r="C266" s="1" t="s">
        <v>200</v>
      </c>
      <c r="D266" s="1">
        <v>0</v>
      </c>
      <c r="E266" s="1" t="s">
        <v>247</v>
      </c>
      <c r="F266" s="1" t="s">
        <v>202</v>
      </c>
      <c r="H266" s="1" t="s">
        <v>625</v>
      </c>
      <c r="I266" s="1" t="s">
        <v>626</v>
      </c>
      <c r="M266" s="1" t="s">
        <v>205</v>
      </c>
      <c r="N266" s="1">
        <v>1</v>
      </c>
      <c r="O266" s="1" t="s">
        <v>402</v>
      </c>
      <c r="Q266" s="1" t="s">
        <v>207</v>
      </c>
      <c r="R266" t="s">
        <v>208</v>
      </c>
      <c r="S266" s="1" t="s">
        <v>403</v>
      </c>
      <c r="T266" s="1" t="s">
        <v>210</v>
      </c>
      <c r="V266" s="1" t="b">
        <v>0</v>
      </c>
      <c r="AA266" s="1">
        <v>0.006</v>
      </c>
      <c r="AC266" s="1">
        <v>0.004</v>
      </c>
      <c r="AD266" s="1">
        <v>100</v>
      </c>
      <c r="AF266" s="8">
        <v>0.002</v>
      </c>
      <c r="AG266" s="1" t="s">
        <v>211</v>
      </c>
      <c r="AH266" s="1">
        <v>21480</v>
      </c>
      <c r="AI266" s="1">
        <v>100</v>
      </c>
      <c r="AJ266" s="1">
        <v>236.33</v>
      </c>
      <c r="AL266" s="1">
        <f>AK266+AJ266</f>
        <v>236.33</v>
      </c>
      <c r="AO266" s="1">
        <f>AL266+AM266</f>
        <v>236.33</v>
      </c>
      <c r="AP266" s="1">
        <v>20</v>
      </c>
      <c r="AV266" s="10">
        <f>((AO266*((100-GX266)/100)+GY266))*(AA266+AS266+AU266+AB266)-(AP266*(AA266+AS266-AC266+AB266)*AD266/100)</f>
        <v>1.37798</v>
      </c>
      <c r="AW266" s="1">
        <f>(AV266)*N266</f>
        <v>1.37798</v>
      </c>
      <c r="BK266" s="1">
        <v>2</v>
      </c>
      <c r="BL266" s="1">
        <v>125</v>
      </c>
      <c r="BM266" s="1" t="s">
        <v>212</v>
      </c>
      <c r="BN266" s="2">
        <f>BL266/HE266</f>
        <v>1.00511695906433</v>
      </c>
      <c r="BO266" s="2">
        <v>100</v>
      </c>
      <c r="BP266" s="1">
        <f>BN266+BI266</f>
        <v>1.00511695906433</v>
      </c>
      <c r="BQ266" s="1">
        <f>BP266*N266</f>
        <v>1.00511695906433</v>
      </c>
      <c r="BS266" s="1"/>
      <c r="EQ266" s="1">
        <f t="shared" si="72"/>
        <v>0</v>
      </c>
      <c r="ER266" s="1">
        <f>EQ266*N266</f>
        <v>0</v>
      </c>
      <c r="ES266" s="1">
        <f>IF(ISERROR(SEARCH("FALSE",BV266)),BU266,0)+IF(ISERROR(SEARCH("FALSE",CA266)),BZ266,0)+IF(ISERROR(SEARCH("FALSE",CF266)),CE266,0)+IF(ISERROR(SEARCH("FALSE",CK266)),CJ266,0)+IF(ISERROR(SEARCH("FALSE",CP266)),CO266,0)+IF(ISERROR(SEARCH("FALSE",CU266)),CT266,0)+IF(ISERROR(SEARCH("FALSE",CZ266)),CY266,0)+IF(ISERROR(SEARCH("FALSE",DE266)),DD266,0)+IF(ISERROR(SEARCH("FALSE",DJ266)),DI266,0)+IF(ISERROR(SEARCH("FALSE",DO266)),DN266,0)+IF(ISERROR(SEARCH("FALSE",DT266)),DS266,0)+IF(ISERROR(SEARCH("FALSE",DY266)),DX266,0)+IF(ISERROR(SEARCH("FALSE",ED266)),EC266,0)+IF(ISERROR(SEARCH("FALSE",EI266)),EH266,0)+IF(ISERROR(SEARCH("FALSE",EN266)),EM266,0)*N266</f>
        <v>0</v>
      </c>
      <c r="ET266" s="12">
        <f>ES266+ER266+BP266</f>
        <v>1.00511695906433</v>
      </c>
      <c r="FP266" s="1" t="s">
        <v>213</v>
      </c>
      <c r="FQ266" s="1">
        <v>1.25</v>
      </c>
      <c r="FR266" s="12">
        <f t="shared" si="73"/>
        <v>2.38309695906433</v>
      </c>
      <c r="FS266" s="12">
        <f>FR266*FQ266/100</f>
        <v>0.0297887119883041</v>
      </c>
      <c r="GE266" s="1" t="s">
        <v>214</v>
      </c>
      <c r="GF266" s="1" t="s">
        <v>213</v>
      </c>
      <c r="GG266" s="1">
        <v>10</v>
      </c>
      <c r="GH266" s="12">
        <f>AW266+ET266-ES266+FD266+FG266</f>
        <v>2.38309695906433</v>
      </c>
      <c r="GI266" s="1">
        <f>GH266*(GG266/100)</f>
        <v>0.238309695906433</v>
      </c>
      <c r="GJ266" s="1" t="s">
        <v>215</v>
      </c>
      <c r="GM266" s="1">
        <v>0.0201023391812865</v>
      </c>
      <c r="GO266" s="1">
        <v>0.114583333333333</v>
      </c>
      <c r="GP266" s="1">
        <v>0.185185185185185</v>
      </c>
      <c r="GQ266" s="1" t="s">
        <v>280</v>
      </c>
      <c r="GR266" s="1">
        <v>0.0399999999999996</v>
      </c>
      <c r="HB266" s="1">
        <v>2</v>
      </c>
      <c r="HC266" s="1">
        <v>55</v>
      </c>
      <c r="HD266" s="1">
        <v>95</v>
      </c>
      <c r="HE266" s="1">
        <f>(3600/HC266)*HD266*HB266/100</f>
        <v>124.363636363636</v>
      </c>
      <c r="HF266" s="10">
        <f>AW266+AZ266+ET266+FD266+FG266+FK266+FS266-FY266+GD266+FT266+GI266+GM266+GN266+GO266+GP266+GR266+GS266-GU266</f>
        <v>3.01106622465887</v>
      </c>
      <c r="HG266" s="13">
        <v>45201</v>
      </c>
    </row>
    <row r="267" spans="1:215">
      <c r="A267" t="str">
        <f t="shared" si="74"/>
        <v>HOSKE22331021480</v>
      </c>
      <c r="B267" s="1">
        <v>266</v>
      </c>
      <c r="C267" s="1" t="s">
        <v>200</v>
      </c>
      <c r="D267" s="1">
        <v>0</v>
      </c>
      <c r="E267" s="1" t="s">
        <v>247</v>
      </c>
      <c r="F267" s="1" t="s">
        <v>202</v>
      </c>
      <c r="H267" s="1" t="s">
        <v>627</v>
      </c>
      <c r="I267" s="1" t="s">
        <v>628</v>
      </c>
      <c r="M267" s="1" t="s">
        <v>205</v>
      </c>
      <c r="N267" s="1">
        <v>1</v>
      </c>
      <c r="O267" s="1" t="s">
        <v>347</v>
      </c>
      <c r="Q267" s="1" t="s">
        <v>219</v>
      </c>
      <c r="R267" t="s">
        <v>208</v>
      </c>
      <c r="S267" s="1" t="s">
        <v>348</v>
      </c>
      <c r="T267" s="1" t="s">
        <v>210</v>
      </c>
      <c r="V267" s="1" t="b">
        <v>0</v>
      </c>
      <c r="AA267" s="1">
        <v>0.252</v>
      </c>
      <c r="AC267" s="1">
        <v>0.247</v>
      </c>
      <c r="AD267" s="1">
        <v>100</v>
      </c>
      <c r="AF267" s="8">
        <v>0.005</v>
      </c>
      <c r="AG267" s="1" t="s">
        <v>211</v>
      </c>
      <c r="AH267" s="1">
        <v>21480</v>
      </c>
      <c r="AI267" s="1">
        <v>100</v>
      </c>
      <c r="AJ267" s="1">
        <v>134.28</v>
      </c>
      <c r="AL267" s="1">
        <f>AK267+AJ267</f>
        <v>134.28</v>
      </c>
      <c r="AO267" s="1">
        <f>AL267+AM267</f>
        <v>134.28</v>
      </c>
      <c r="AP267" s="1">
        <v>20</v>
      </c>
      <c r="AV267" s="10">
        <f>((AO267*((100-GX267)/100)+GY267))*(AA267+AS267+AU267+AB267)-(AP267*(AA267+AS267-AC267+AB267)*AD267/100)</f>
        <v>33.73856</v>
      </c>
      <c r="AW267" s="1">
        <f>(AV267)*N267</f>
        <v>33.73856</v>
      </c>
      <c r="BK267" s="1">
        <v>2</v>
      </c>
      <c r="BL267" s="1">
        <v>562.5</v>
      </c>
      <c r="BM267" s="1" t="s">
        <v>212</v>
      </c>
      <c r="BN267" s="2">
        <f>BL267/HE267</f>
        <v>5.3453947368421</v>
      </c>
      <c r="BO267" s="2">
        <v>450</v>
      </c>
      <c r="BP267" s="1">
        <f>BN267+BI267</f>
        <v>5.3453947368421</v>
      </c>
      <c r="BQ267" s="1">
        <f>BP267*N267</f>
        <v>5.3453947368421</v>
      </c>
      <c r="BS267" s="1"/>
      <c r="EQ267" s="1">
        <f t="shared" si="72"/>
        <v>0</v>
      </c>
      <c r="ER267" s="1">
        <f>EQ267*N267</f>
        <v>0</v>
      </c>
      <c r="ES267" s="1">
        <f>IF(ISERROR(SEARCH("FALSE",BV267)),BU267,0)+IF(ISERROR(SEARCH("FALSE",CA267)),BZ267,0)+IF(ISERROR(SEARCH("FALSE",CF267)),CE267,0)+IF(ISERROR(SEARCH("FALSE",CK267)),CJ267,0)+IF(ISERROR(SEARCH("FALSE",CP267)),CO267,0)+IF(ISERROR(SEARCH("FALSE",CU267)),CT267,0)+IF(ISERROR(SEARCH("FALSE",CZ267)),CY267,0)+IF(ISERROR(SEARCH("FALSE",DE267)),DD267,0)+IF(ISERROR(SEARCH("FALSE",DJ267)),DI267,0)+IF(ISERROR(SEARCH("FALSE",DO267)),DN267,0)+IF(ISERROR(SEARCH("FALSE",DT267)),DS267,0)+IF(ISERROR(SEARCH("FALSE",DY267)),DX267,0)+IF(ISERROR(SEARCH("FALSE",ED267)),EC267,0)+IF(ISERROR(SEARCH("FALSE",EI267)),EH267,0)+IF(ISERROR(SEARCH("FALSE",EN267)),EM267,0)*N267</f>
        <v>0</v>
      </c>
      <c r="ET267" s="12">
        <f>ES267+ER267+BP267</f>
        <v>5.3453947368421</v>
      </c>
      <c r="FP267" s="1" t="s">
        <v>213</v>
      </c>
      <c r="FQ267" s="1">
        <v>1.25</v>
      </c>
      <c r="FR267" s="12">
        <f t="shared" si="73"/>
        <v>39.0839547368421</v>
      </c>
      <c r="FS267" s="12">
        <f>FR267*FQ267/100</f>
        <v>0.488549434210526</v>
      </c>
      <c r="GE267" s="1" t="s">
        <v>252</v>
      </c>
      <c r="GF267" s="1" t="s">
        <v>213</v>
      </c>
      <c r="GG267" s="1">
        <v>11</v>
      </c>
      <c r="GH267" s="12">
        <f>AW267+ET267-ES267+FD267+FG267</f>
        <v>39.0839547368421</v>
      </c>
      <c r="GI267" s="1">
        <f>GH267*(GG267/100)</f>
        <v>4.29923502105263</v>
      </c>
      <c r="GJ267" s="1" t="s">
        <v>215</v>
      </c>
      <c r="GM267" s="1">
        <v>0.106907894736842</v>
      </c>
      <c r="GO267" s="1">
        <v>0.309375</v>
      </c>
      <c r="GP267" s="1">
        <v>0.387596899224806</v>
      </c>
      <c r="HB267" s="1">
        <v>2</v>
      </c>
      <c r="HC267" s="1">
        <v>65</v>
      </c>
      <c r="HD267" s="1">
        <v>95</v>
      </c>
      <c r="HE267" s="1">
        <f>(3600/HC267)*HD267*HB267/100</f>
        <v>105.230769230769</v>
      </c>
      <c r="HF267" s="10">
        <f>AW267+AZ267+ET267+FD267+FG267+FK267+FS267-FY267+GD267+FT267+GI267+GM267+GN267+GO267+GP267+GR267+GS267-GU267</f>
        <v>44.6756189860669</v>
      </c>
      <c r="HG267" s="13">
        <v>44928</v>
      </c>
    </row>
    <row r="268" spans="1:215">
      <c r="A268" t="str">
        <f t="shared" si="74"/>
        <v>HOSKE22346021480</v>
      </c>
      <c r="B268" s="1">
        <v>267</v>
      </c>
      <c r="C268" s="1" t="s">
        <v>200</v>
      </c>
      <c r="D268" s="1">
        <v>0</v>
      </c>
      <c r="E268" s="1" t="s">
        <v>247</v>
      </c>
      <c r="F268" s="1" t="s">
        <v>202</v>
      </c>
      <c r="H268" s="1" t="s">
        <v>629</v>
      </c>
      <c r="I268" s="1" t="s">
        <v>630</v>
      </c>
      <c r="M268" s="1" t="s">
        <v>205</v>
      </c>
      <c r="N268" s="1">
        <v>1</v>
      </c>
      <c r="O268" s="1" t="s">
        <v>337</v>
      </c>
      <c r="Q268" s="1" t="s">
        <v>219</v>
      </c>
      <c r="R268" t="s">
        <v>208</v>
      </c>
      <c r="S268" s="1" t="s">
        <v>338</v>
      </c>
      <c r="T268" s="1" t="s">
        <v>210</v>
      </c>
      <c r="V268" s="1" t="b">
        <v>0</v>
      </c>
      <c r="AA268" s="1">
        <v>0.023</v>
      </c>
      <c r="AC268" s="1">
        <v>0.018</v>
      </c>
      <c r="AD268" s="1">
        <v>100</v>
      </c>
      <c r="AF268" s="8">
        <v>0.005</v>
      </c>
      <c r="AG268" s="1" t="s">
        <v>211</v>
      </c>
      <c r="AH268" s="1">
        <v>21480</v>
      </c>
      <c r="AI268" s="1">
        <v>100</v>
      </c>
      <c r="AJ268" s="1">
        <v>102.02</v>
      </c>
      <c r="AL268" s="1">
        <f>AK268+AJ268</f>
        <v>102.02</v>
      </c>
      <c r="AO268" s="1">
        <f>AL268+AM268</f>
        <v>102.02</v>
      </c>
      <c r="AP268" s="1">
        <v>97.02</v>
      </c>
      <c r="AV268" s="10">
        <f>((AO268*((100-GX268)/100)+GY268))*(AA268+AS268+AU268+AB268)-(AP268*(AA268+AS268-AC268+AB268)*AD268/100)</f>
        <v>1.86136</v>
      </c>
      <c r="AW268" s="1">
        <f>(AV268)*N268</f>
        <v>1.86136</v>
      </c>
      <c r="AZ268" s="1">
        <f>BA268+BE268</f>
        <v>0.25</v>
      </c>
      <c r="BA268" s="1">
        <f>AZ269*N269</f>
        <v>0.25</v>
      </c>
      <c r="BK268" s="1">
        <v>2</v>
      </c>
      <c r="BL268" s="1">
        <v>200</v>
      </c>
      <c r="BM268" s="1" t="s">
        <v>212</v>
      </c>
      <c r="BN268" s="2">
        <f>BL268/HE268</f>
        <v>1.81286549707602</v>
      </c>
      <c r="BO268" s="2">
        <v>160</v>
      </c>
      <c r="BP268" s="1">
        <f>BN268+BI268</f>
        <v>1.81286549707602</v>
      </c>
      <c r="BQ268" s="1">
        <f>BP268*N268</f>
        <v>1.81286549707602</v>
      </c>
      <c r="BS268" s="1"/>
      <c r="EQ268" s="1">
        <f t="shared" si="72"/>
        <v>0</v>
      </c>
      <c r="ER268" s="1">
        <f>EQ268*N268</f>
        <v>0</v>
      </c>
      <c r="ES268" s="1">
        <f>IF(ISERROR(SEARCH("FALSE",BV268)),BU268,0)+IF(ISERROR(SEARCH("FALSE",CA268)),BZ268,0)+IF(ISERROR(SEARCH("FALSE",CF268)),CE268,0)+IF(ISERROR(SEARCH("FALSE",CK268)),CJ268,0)+IF(ISERROR(SEARCH("FALSE",CP268)),CO268,0)+IF(ISERROR(SEARCH("FALSE",CU268)),CT268,0)+IF(ISERROR(SEARCH("FALSE",CZ268)),CY268,0)+IF(ISERROR(SEARCH("FALSE",DE268)),DD268,0)+IF(ISERROR(SEARCH("FALSE",DJ268)),DI268,0)+IF(ISERROR(SEARCH("FALSE",DO268)),DN268,0)+IF(ISERROR(SEARCH("FALSE",DT268)),DS268,0)+IF(ISERROR(SEARCH("FALSE",DY268)),DX268,0)+IF(ISERROR(SEARCH("FALSE",ED268)),EC268,0)+IF(ISERROR(SEARCH("FALSE",EI268)),EH268,0)+IF(ISERROR(SEARCH("FALSE",EN268)),EM268,0)*N268</f>
        <v>0</v>
      </c>
      <c r="ET268" s="12">
        <f>ES268+ER268+BP268</f>
        <v>1.81286549707602</v>
      </c>
      <c r="FP268" s="1" t="s">
        <v>213</v>
      </c>
      <c r="FQ268" s="1">
        <v>1.25</v>
      </c>
      <c r="FR268" s="12">
        <f t="shared" si="73"/>
        <v>3.67422549707602</v>
      </c>
      <c r="FS268" s="12">
        <f>FR268*FQ268/100</f>
        <v>0.0459278187134503</v>
      </c>
      <c r="GE268" s="1" t="s">
        <v>214</v>
      </c>
      <c r="GF268" s="1" t="s">
        <v>213</v>
      </c>
      <c r="GG268" s="1">
        <v>10</v>
      </c>
      <c r="GH268" s="12">
        <f>AW268+ET268-ES268+FD268+FG268</f>
        <v>3.67422549707602</v>
      </c>
      <c r="GI268" s="1">
        <f>GH268*(GG268/100)</f>
        <v>0.367422549707602</v>
      </c>
      <c r="GJ268" s="1" t="s">
        <v>215</v>
      </c>
      <c r="GM268" s="1">
        <v>0.0362573099415205</v>
      </c>
      <c r="GO268" s="1">
        <v>0.229166666666667</v>
      </c>
      <c r="GP268" s="1">
        <v>0.308641975308642</v>
      </c>
      <c r="GQ268" s="1" t="s">
        <v>280</v>
      </c>
      <c r="GR268" s="1">
        <v>0.0800000000000001</v>
      </c>
      <c r="HB268" s="1">
        <v>2</v>
      </c>
      <c r="HC268" s="1">
        <v>62</v>
      </c>
      <c r="HD268" s="1">
        <v>95</v>
      </c>
      <c r="HE268" s="1">
        <f>(3600/HC268)*HD268*HB268/100</f>
        <v>110.322580645161</v>
      </c>
      <c r="HF268" s="10">
        <f>AW268+AZ268+ET268+FD268+FG268+FK268+FS268-FY268+GD268+FT268+GI268+GM268+GN268+GO268+GP268+GR268+GS268-GU268</f>
        <v>4.99164181741391</v>
      </c>
      <c r="HG268" s="13">
        <v>45201</v>
      </c>
    </row>
    <row r="269" spans="1:215">
      <c r="A269" t="str">
        <f t="shared" si="74"/>
        <v>HOSKE223460_121480</v>
      </c>
      <c r="B269" s="1">
        <v>268</v>
      </c>
      <c r="C269" s="1" t="s">
        <v>200</v>
      </c>
      <c r="E269" s="1" t="s">
        <v>247</v>
      </c>
      <c r="F269" s="1" t="s">
        <v>222</v>
      </c>
      <c r="H269" s="1" t="s">
        <v>631</v>
      </c>
      <c r="I269" s="1" t="s">
        <v>631</v>
      </c>
      <c r="N269" s="1">
        <v>1</v>
      </c>
      <c r="R269"/>
      <c r="AF269" s="8"/>
      <c r="AG269" s="1" t="s">
        <v>211</v>
      </c>
      <c r="AH269" s="1">
        <v>21480</v>
      </c>
      <c r="AV269" s="10"/>
      <c r="AX269" s="1" t="s">
        <v>205</v>
      </c>
      <c r="AY269" s="1" t="s">
        <v>225</v>
      </c>
      <c r="AZ269" s="1">
        <v>0.25</v>
      </c>
      <c r="BN269" s="2"/>
      <c r="BS269" s="1"/>
      <c r="ET269" s="12"/>
      <c r="FR269" s="12"/>
      <c r="FS269" s="12"/>
      <c r="GH269" s="12"/>
      <c r="HF269" s="10"/>
      <c r="HG269" s="13">
        <v>45201</v>
      </c>
    </row>
    <row r="270" spans="1:215">
      <c r="A270" t="str">
        <f t="shared" si="74"/>
        <v>HOSKE22370021480</v>
      </c>
      <c r="B270" s="1">
        <v>269</v>
      </c>
      <c r="C270" s="1" t="s">
        <v>200</v>
      </c>
      <c r="D270" s="1">
        <v>0</v>
      </c>
      <c r="E270" s="1" t="s">
        <v>247</v>
      </c>
      <c r="F270" s="1" t="s">
        <v>202</v>
      </c>
      <c r="H270" s="1" t="s">
        <v>632</v>
      </c>
      <c r="I270" s="1" t="s">
        <v>633</v>
      </c>
      <c r="M270" s="1" t="s">
        <v>205</v>
      </c>
      <c r="N270" s="1">
        <v>1</v>
      </c>
      <c r="O270" s="1" t="s">
        <v>634</v>
      </c>
      <c r="Q270" s="1" t="s">
        <v>635</v>
      </c>
      <c r="R270" t="s">
        <v>208</v>
      </c>
      <c r="S270" s="1" t="s">
        <v>635</v>
      </c>
      <c r="T270" s="1" t="s">
        <v>210</v>
      </c>
      <c r="V270" s="1" t="b">
        <v>0</v>
      </c>
      <c r="AA270" s="1">
        <v>0.128</v>
      </c>
      <c r="AC270" s="1">
        <v>0.113</v>
      </c>
      <c r="AD270" s="1">
        <v>100</v>
      </c>
      <c r="AF270" s="8">
        <v>0.015</v>
      </c>
      <c r="AG270" s="1" t="s">
        <v>211</v>
      </c>
      <c r="AH270" s="1">
        <v>21480</v>
      </c>
      <c r="AI270" s="1">
        <v>100</v>
      </c>
      <c r="AJ270" s="1">
        <v>256.25</v>
      </c>
      <c r="AL270" s="1">
        <f>AK270+AJ270</f>
        <v>256.25</v>
      </c>
      <c r="AO270" s="1">
        <f>AL270+AM270</f>
        <v>256.25</v>
      </c>
      <c r="AP270" s="1">
        <v>20</v>
      </c>
      <c r="AV270" s="10">
        <f>((AO270*((100-GX270)/100)+GY270))*(AA270+AS270+AU270+AB270)-(AP270*(AA270+AS270-AC270+AB270)*AD270/100)</f>
        <v>32.5</v>
      </c>
      <c r="AW270" s="1">
        <f>(AV270)*N270</f>
        <v>32.5</v>
      </c>
      <c r="BK270" s="1">
        <v>1</v>
      </c>
      <c r="BL270" s="1">
        <v>312.5</v>
      </c>
      <c r="BM270" s="1" t="s">
        <v>212</v>
      </c>
      <c r="BN270" s="2">
        <f>BL270/HE270</f>
        <v>5.93932748538012</v>
      </c>
      <c r="BO270" s="2">
        <v>250</v>
      </c>
      <c r="BP270" s="1">
        <f>BN270+BI270</f>
        <v>5.93932748538012</v>
      </c>
      <c r="BQ270" s="1">
        <f>BP270*N270</f>
        <v>5.93932748538012</v>
      </c>
      <c r="BS270" s="1"/>
      <c r="EQ270" s="1">
        <f t="shared" si="72"/>
        <v>0</v>
      </c>
      <c r="ER270" s="1">
        <f>EQ270*N270</f>
        <v>0</v>
      </c>
      <c r="ES270" s="1">
        <f>IF(ISERROR(SEARCH("FALSE",BV270)),BU270,0)+IF(ISERROR(SEARCH("FALSE",CA270)),BZ270,0)+IF(ISERROR(SEARCH("FALSE",CF270)),CE270,0)+IF(ISERROR(SEARCH("FALSE",CK270)),CJ270,0)+IF(ISERROR(SEARCH("FALSE",CP270)),CO270,0)+IF(ISERROR(SEARCH("FALSE",CU270)),CT270,0)+IF(ISERROR(SEARCH("FALSE",CZ270)),CY270,0)+IF(ISERROR(SEARCH("FALSE",DE270)),DD270,0)+IF(ISERROR(SEARCH("FALSE",DJ270)),DI270,0)+IF(ISERROR(SEARCH("FALSE",DO270)),DN270,0)+IF(ISERROR(SEARCH("FALSE",DT270)),DS270,0)+IF(ISERROR(SEARCH("FALSE",DY270)),DX270,0)+IF(ISERROR(SEARCH("FALSE",ED270)),EC270,0)+IF(ISERROR(SEARCH("FALSE",EI270)),EH270,0)+IF(ISERROR(SEARCH("FALSE",EN270)),EM270,0)*N270</f>
        <v>0</v>
      </c>
      <c r="ET270" s="12">
        <f>ES270+ER270+BP270</f>
        <v>5.93932748538012</v>
      </c>
      <c r="FP270" s="1" t="s">
        <v>213</v>
      </c>
      <c r="FQ270" s="1">
        <v>1.25</v>
      </c>
      <c r="FR270" s="12">
        <f t="shared" si="73"/>
        <v>38.4393274853801</v>
      </c>
      <c r="FS270" s="12">
        <f>FR270*FQ270/100</f>
        <v>0.480491593567251</v>
      </c>
      <c r="GE270" s="1" t="s">
        <v>252</v>
      </c>
      <c r="GF270" s="1" t="s">
        <v>213</v>
      </c>
      <c r="GG270" s="1">
        <v>11</v>
      </c>
      <c r="GH270" s="12">
        <f>AW270+ET270-ES270+FD270+FG270</f>
        <v>38.4393274853801</v>
      </c>
      <c r="GI270" s="1">
        <f>GH270*(GG270/100)</f>
        <v>4.22832602339181</v>
      </c>
      <c r="GJ270" s="1" t="s">
        <v>215</v>
      </c>
      <c r="GM270" s="1">
        <v>0.118786549707602</v>
      </c>
      <c r="GO270" s="1">
        <v>0.160416666666667</v>
      </c>
      <c r="GP270" s="1">
        <v>0.277777777777778</v>
      </c>
      <c r="GQ270" s="1" t="s">
        <v>280</v>
      </c>
      <c r="GR270" s="1">
        <v>0.670000000000002</v>
      </c>
      <c r="HB270" s="1">
        <v>1</v>
      </c>
      <c r="HC270" s="1">
        <v>65</v>
      </c>
      <c r="HD270" s="1">
        <v>95</v>
      </c>
      <c r="HE270" s="1">
        <f>(3600/HC270)*HD270*HB270/100</f>
        <v>52.6153846153846</v>
      </c>
      <c r="HF270" s="10">
        <f>AW270+AZ270+ET270+FD270+FG270+FK270+FS270-FY270+GD270+FT270+GI270+GM270+GN270+GO270+GP270+GR270+GS270-GU270</f>
        <v>44.3751260964912</v>
      </c>
      <c r="HG270" s="13">
        <v>45384</v>
      </c>
    </row>
    <row r="271" spans="1:215">
      <c r="A271" t="str">
        <f t="shared" si="74"/>
        <v>HOSKE24002021480</v>
      </c>
      <c r="B271" s="1">
        <v>270</v>
      </c>
      <c r="C271" s="1" t="s">
        <v>200</v>
      </c>
      <c r="D271" s="1">
        <v>0</v>
      </c>
      <c r="E271" s="1" t="s">
        <v>247</v>
      </c>
      <c r="F271" s="1" t="s">
        <v>202</v>
      </c>
      <c r="H271" s="1" t="s">
        <v>636</v>
      </c>
      <c r="I271" s="1" t="s">
        <v>637</v>
      </c>
      <c r="M271" s="1" t="s">
        <v>205</v>
      </c>
      <c r="N271" s="1">
        <v>1</v>
      </c>
      <c r="O271" s="17" t="s">
        <v>638</v>
      </c>
      <c r="P271" s="17"/>
      <c r="Q271" s="19" t="s">
        <v>639</v>
      </c>
      <c r="R271" t="s">
        <v>208</v>
      </c>
      <c r="S271" s="19" t="s">
        <v>639</v>
      </c>
      <c r="T271" s="1" t="s">
        <v>210</v>
      </c>
      <c r="V271" s="1" t="b">
        <v>0</v>
      </c>
      <c r="AA271" s="1">
        <v>0.33</v>
      </c>
      <c r="AC271" s="1">
        <v>0.322</v>
      </c>
      <c r="AD271" s="1">
        <v>100</v>
      </c>
      <c r="AF271" s="8">
        <v>0.00800000000000001</v>
      </c>
      <c r="AG271" s="1" t="s">
        <v>211</v>
      </c>
      <c r="AH271" s="1">
        <v>21480</v>
      </c>
      <c r="AI271" s="1">
        <v>100</v>
      </c>
      <c r="AJ271" s="1">
        <v>380</v>
      </c>
      <c r="AL271" s="1">
        <f>AK271+AJ271</f>
        <v>380</v>
      </c>
      <c r="AO271" s="1">
        <f>AL271+AM271</f>
        <v>380</v>
      </c>
      <c r="AP271" s="1">
        <v>20</v>
      </c>
      <c r="AV271" s="10">
        <f>((AO271*((100-GX271)/100)+GY271))*(AA271+AS271+AU271+AB271)-(AP271*(AA271+AS271-AC271+AB271)*AD271/100)</f>
        <v>125.24</v>
      </c>
      <c r="AW271" s="1">
        <f>(AV271)*N271</f>
        <v>125.24</v>
      </c>
      <c r="AZ271" s="1">
        <f>BA271+BE271</f>
        <v>18.7666</v>
      </c>
      <c r="BA271" s="1">
        <f>AZ272*N272+AZ273*N273+AZ274*N274</f>
        <v>18.22</v>
      </c>
      <c r="BB271" s="1" t="s">
        <v>221</v>
      </c>
      <c r="BC271" s="1">
        <f>BA271</f>
        <v>18.22</v>
      </c>
      <c r="BD271" s="1">
        <v>3</v>
      </c>
      <c r="BE271" s="1">
        <f>BA271*(BD271/100)</f>
        <v>0.5466</v>
      </c>
      <c r="BK271" s="1">
        <v>2</v>
      </c>
      <c r="BL271" s="1">
        <v>517.5</v>
      </c>
      <c r="BM271" s="1" t="s">
        <v>212</v>
      </c>
      <c r="BN271" s="2">
        <f>BL271/HE271</f>
        <v>5.44736842105263</v>
      </c>
      <c r="BO271" s="2">
        <v>450</v>
      </c>
      <c r="BP271" s="1">
        <f>BN271+BI271</f>
        <v>5.44736842105263</v>
      </c>
      <c r="BQ271" s="1">
        <f>BP271*N271</f>
        <v>5.44736842105263</v>
      </c>
      <c r="BR271" s="1">
        <v>1</v>
      </c>
      <c r="BS271" s="1">
        <v>1.01102941176471</v>
      </c>
      <c r="BT271" s="1" t="s">
        <v>225</v>
      </c>
      <c r="BU271" s="1">
        <f>BR271*BS271</f>
        <v>1.01102941176471</v>
      </c>
      <c r="BV271" s="1" t="b">
        <v>1</v>
      </c>
      <c r="EJ271" s="1">
        <v>1</v>
      </c>
      <c r="EK271" s="1">
        <v>0.24</v>
      </c>
      <c r="EL271" s="1" t="s">
        <v>225</v>
      </c>
      <c r="EM271" s="1">
        <f>EJ271*EK271</f>
        <v>0.24</v>
      </c>
      <c r="EN271" s="1" t="b">
        <v>1</v>
      </c>
      <c r="EQ271" s="1">
        <f t="shared" si="72"/>
        <v>0</v>
      </c>
      <c r="ER271" s="1">
        <f>EQ271*N271</f>
        <v>0</v>
      </c>
      <c r="ES271" s="1">
        <f>IF(ISERROR(SEARCH("FALSE",BV271)),BU271,0)+IF(ISERROR(SEARCH("FALSE",CA271)),BZ271,0)+IF(ISERROR(SEARCH("FALSE",CF271)),CE271,0)+IF(ISERROR(SEARCH("FALSE",CK271)),CJ271,0)+IF(ISERROR(SEARCH("FALSE",CP271)),CO271,0)+IF(ISERROR(SEARCH("FALSE",CU271)),CT271,0)+IF(ISERROR(SEARCH("FALSE",CZ271)),CY271,0)+IF(ISERROR(SEARCH("FALSE",DE271)),DD271,0)+IF(ISERROR(SEARCH("FALSE",DJ271)),DI271,0)+IF(ISERROR(SEARCH("FALSE",DO271)),DN271,0)+IF(ISERROR(SEARCH("FALSE",DT271)),DS271,0)+IF(ISERROR(SEARCH("FALSE",DY271)),DX271,0)+IF(ISERROR(SEARCH("FALSE",ED271)),EC271,0)+IF(ISERROR(SEARCH("FALSE",EI271)),EH271,0)+IF(ISERROR(SEARCH("FALSE",EN271)),EM271,0)*N271</f>
        <v>1.25102941176471</v>
      </c>
      <c r="ET271" s="12">
        <f>ES271+ER271+BP271</f>
        <v>6.69839783281734</v>
      </c>
      <c r="FP271" s="1" t="s">
        <v>213</v>
      </c>
      <c r="FQ271" s="1">
        <v>1.25</v>
      </c>
      <c r="FR271" s="12">
        <f t="shared" si="73"/>
        <v>130.687368421053</v>
      </c>
      <c r="FS271" s="12">
        <f>FR271*FQ271/100</f>
        <v>1.63359210526316</v>
      </c>
      <c r="GE271" s="1" t="s">
        <v>252</v>
      </c>
      <c r="GF271" s="1" t="s">
        <v>213</v>
      </c>
      <c r="GG271" s="1">
        <v>11</v>
      </c>
      <c r="GH271" s="12">
        <f>AW271+ET271-ES271+FD271+FG271</f>
        <v>130.687368421053</v>
      </c>
      <c r="GI271" s="1">
        <f>GH271*(GG271/100)</f>
        <v>14.3756105263158</v>
      </c>
      <c r="GJ271" s="1" t="s">
        <v>215</v>
      </c>
      <c r="GM271" s="1">
        <v>0.108947368421053</v>
      </c>
      <c r="GO271" s="1">
        <v>0.160416666666667</v>
      </c>
      <c r="GP271" s="1">
        <v>0.193798449612403</v>
      </c>
      <c r="GQ271" s="1" t="s">
        <v>280</v>
      </c>
      <c r="HB271" s="1">
        <v>2</v>
      </c>
      <c r="HC271" s="1">
        <v>72</v>
      </c>
      <c r="HD271" s="1">
        <v>95</v>
      </c>
      <c r="HE271" s="1">
        <f>(3600/HC271)*HD271*HB271/100</f>
        <v>95</v>
      </c>
      <c r="HF271" s="10">
        <f>AW271+AZ271+ET271+FD271+FG271+FK271+FS271-FY271+GD271+FT271+GI271+GM271+GN271+GO271+GP271+GR271+GS271-GU271</f>
        <v>167.177362949096</v>
      </c>
      <c r="HG271" s="13">
        <v>44836</v>
      </c>
    </row>
    <row r="272" spans="1:215">
      <c r="A272" t="str">
        <f t="shared" si="74"/>
        <v>HOSKE240020_121480</v>
      </c>
      <c r="B272" s="1">
        <v>271</v>
      </c>
      <c r="C272" s="1" t="s">
        <v>200</v>
      </c>
      <c r="E272" s="1" t="s">
        <v>247</v>
      </c>
      <c r="F272" s="1" t="s">
        <v>222</v>
      </c>
      <c r="H272" s="1" t="s">
        <v>640</v>
      </c>
      <c r="I272" s="1" t="s">
        <v>641</v>
      </c>
      <c r="N272" s="1">
        <v>6</v>
      </c>
      <c r="R272"/>
      <c r="AF272" s="8"/>
      <c r="AG272" s="1" t="s">
        <v>211</v>
      </c>
      <c r="AH272" s="1">
        <v>21480</v>
      </c>
      <c r="AV272" s="10"/>
      <c r="AX272" s="1" t="s">
        <v>205</v>
      </c>
      <c r="AY272" s="1" t="s">
        <v>225</v>
      </c>
      <c r="AZ272" s="1">
        <v>1.8</v>
      </c>
      <c r="BN272" s="2"/>
      <c r="BS272" s="1"/>
      <c r="ET272" s="12"/>
      <c r="FR272" s="12"/>
      <c r="FS272" s="12"/>
      <c r="GH272" s="12"/>
      <c r="HF272" s="10"/>
      <c r="HG272" s="13">
        <v>44836</v>
      </c>
    </row>
    <row r="273" spans="1:215">
      <c r="A273" t="str">
        <f t="shared" si="74"/>
        <v>HOSKE240020_221480</v>
      </c>
      <c r="B273" s="1">
        <v>272</v>
      </c>
      <c r="C273" s="1" t="s">
        <v>200</v>
      </c>
      <c r="E273" s="1" t="s">
        <v>247</v>
      </c>
      <c r="F273" s="1" t="s">
        <v>222</v>
      </c>
      <c r="H273" s="1" t="s">
        <v>642</v>
      </c>
      <c r="I273" s="1" t="s">
        <v>643</v>
      </c>
      <c r="N273" s="1">
        <v>2</v>
      </c>
      <c r="R273"/>
      <c r="AF273" s="8"/>
      <c r="AG273" s="1" t="s">
        <v>211</v>
      </c>
      <c r="AH273" s="1">
        <v>21480</v>
      </c>
      <c r="AV273" s="10"/>
      <c r="AX273" s="1" t="s">
        <v>205</v>
      </c>
      <c r="AY273" s="1" t="s">
        <v>225</v>
      </c>
      <c r="AZ273" s="1">
        <v>1.91</v>
      </c>
      <c r="BN273" s="2"/>
      <c r="BS273" s="1"/>
      <c r="ET273" s="12"/>
      <c r="FR273" s="12"/>
      <c r="FS273" s="12"/>
      <c r="GH273" s="12"/>
      <c r="HF273" s="10"/>
      <c r="HG273" s="13">
        <v>44836</v>
      </c>
    </row>
    <row r="274" spans="1:215">
      <c r="A274" t="str">
        <f t="shared" si="74"/>
        <v>HOSKE240020_321480</v>
      </c>
      <c r="B274" s="1">
        <v>273</v>
      </c>
      <c r="C274" s="1" t="s">
        <v>200</v>
      </c>
      <c r="E274" s="1" t="s">
        <v>247</v>
      </c>
      <c r="F274" s="1" t="s">
        <v>222</v>
      </c>
      <c r="H274" s="1" t="s">
        <v>644</v>
      </c>
      <c r="I274" s="1" t="s">
        <v>643</v>
      </c>
      <c r="N274" s="1">
        <v>2</v>
      </c>
      <c r="R274"/>
      <c r="AF274" s="8"/>
      <c r="AG274" s="1" t="s">
        <v>211</v>
      </c>
      <c r="AH274" s="1">
        <v>21480</v>
      </c>
      <c r="AV274" s="10"/>
      <c r="AX274" s="1" t="s">
        <v>205</v>
      </c>
      <c r="AY274" s="1" t="s">
        <v>225</v>
      </c>
      <c r="AZ274" s="1">
        <v>1.8</v>
      </c>
      <c r="BN274" s="2"/>
      <c r="BS274" s="1"/>
      <c r="ET274" s="12"/>
      <c r="FR274" s="12"/>
      <c r="FS274" s="12"/>
      <c r="GH274" s="12"/>
      <c r="HF274" s="10"/>
      <c r="HG274" s="13">
        <v>44836</v>
      </c>
    </row>
    <row r="275" spans="1:215">
      <c r="A275" t="str">
        <f t="shared" si="74"/>
        <v>HOSKE24003021480</v>
      </c>
      <c r="B275" s="1">
        <v>274</v>
      </c>
      <c r="C275" s="1" t="s">
        <v>200</v>
      </c>
      <c r="D275" s="1">
        <v>0</v>
      </c>
      <c r="E275" s="1" t="s">
        <v>247</v>
      </c>
      <c r="F275" s="1" t="s">
        <v>202</v>
      </c>
      <c r="H275" s="1" t="s">
        <v>645</v>
      </c>
      <c r="I275" s="1" t="s">
        <v>646</v>
      </c>
      <c r="M275" s="1" t="s">
        <v>205</v>
      </c>
      <c r="N275" s="1">
        <v>1</v>
      </c>
      <c r="O275" s="1" t="s">
        <v>638</v>
      </c>
      <c r="Q275" s="1" t="s">
        <v>647</v>
      </c>
      <c r="R275" t="s">
        <v>208</v>
      </c>
      <c r="S275" s="1" t="s">
        <v>639</v>
      </c>
      <c r="T275" s="1" t="s">
        <v>210</v>
      </c>
      <c r="V275" s="1" t="b">
        <v>0</v>
      </c>
      <c r="AA275" s="1">
        <v>0.31</v>
      </c>
      <c r="AC275" s="1">
        <v>0.302</v>
      </c>
      <c r="AD275" s="1">
        <v>100</v>
      </c>
      <c r="AF275" s="8">
        <v>0.00800000000000001</v>
      </c>
      <c r="AG275" s="1" t="s">
        <v>211</v>
      </c>
      <c r="AH275" s="1">
        <v>21480</v>
      </c>
      <c r="AI275" s="1">
        <v>100</v>
      </c>
      <c r="AJ275" s="1">
        <v>380</v>
      </c>
      <c r="AL275" s="1">
        <f>AK275+AJ275</f>
        <v>380</v>
      </c>
      <c r="AO275" s="1">
        <f>AL275+AM275</f>
        <v>380</v>
      </c>
      <c r="AP275" s="1">
        <v>20</v>
      </c>
      <c r="AV275" s="10">
        <f>((AO275*((100-GX275)/100)+GY275))*(AA275+AS275+AU275+AB275)-(AP275*(AA275+AS275-AC275+AB275)*AD275/100)</f>
        <v>117.64</v>
      </c>
      <c r="AW275" s="1">
        <f>(AV275)*N275</f>
        <v>117.64</v>
      </c>
      <c r="AZ275" s="1">
        <f>BA275+BE275</f>
        <v>3.708</v>
      </c>
      <c r="BA275" s="1">
        <f>AZ276*N276</f>
        <v>3.6</v>
      </c>
      <c r="BB275" s="1" t="s">
        <v>221</v>
      </c>
      <c r="BC275" s="1">
        <f>BA275</f>
        <v>3.6</v>
      </c>
      <c r="BD275" s="1">
        <v>3</v>
      </c>
      <c r="BE275" s="1">
        <f>BA275*(BD275/100)</f>
        <v>0.108</v>
      </c>
      <c r="BK275" s="1">
        <v>2</v>
      </c>
      <c r="BL275" s="1">
        <v>517.5</v>
      </c>
      <c r="BM275" s="1" t="s">
        <v>212</v>
      </c>
      <c r="BN275" s="2">
        <f>BL275/HE275</f>
        <v>5.44736842105263</v>
      </c>
      <c r="BO275" s="2">
        <v>450</v>
      </c>
      <c r="BP275" s="1">
        <f>BN275+BI275</f>
        <v>5.44736842105263</v>
      </c>
      <c r="BQ275" s="1">
        <f>BP275*N275</f>
        <v>5.44736842105263</v>
      </c>
      <c r="BR275" s="1">
        <v>1</v>
      </c>
      <c r="BS275" s="1">
        <v>1.01102941176471</v>
      </c>
      <c r="BT275" s="1" t="s">
        <v>225</v>
      </c>
      <c r="BU275" s="1">
        <f>BR275*BS275</f>
        <v>1.01102941176471</v>
      </c>
      <c r="BV275" s="1" t="b">
        <v>1</v>
      </c>
      <c r="EJ275" s="1">
        <v>1</v>
      </c>
      <c r="EK275" s="1">
        <v>0.24</v>
      </c>
      <c r="EL275" s="1" t="s">
        <v>225</v>
      </c>
      <c r="EM275" s="1">
        <f>EJ275*EK275</f>
        <v>0.24</v>
      </c>
      <c r="EN275" s="1" t="b">
        <v>1</v>
      </c>
      <c r="EQ275" s="1">
        <f t="shared" si="72"/>
        <v>0</v>
      </c>
      <c r="ER275" s="1">
        <f>EQ275*N275</f>
        <v>0</v>
      </c>
      <c r="ES275" s="1">
        <f>IF(ISERROR(SEARCH("FALSE",BV275)),BU275,0)+IF(ISERROR(SEARCH("FALSE",CA275)),BZ275,0)+IF(ISERROR(SEARCH("FALSE",CF275)),CE275,0)+IF(ISERROR(SEARCH("FALSE",CK275)),CJ275,0)+IF(ISERROR(SEARCH("FALSE",CP275)),CO275,0)+IF(ISERROR(SEARCH("FALSE",CU275)),CT275,0)+IF(ISERROR(SEARCH("FALSE",CZ275)),CY275,0)+IF(ISERROR(SEARCH("FALSE",DE275)),DD275,0)+IF(ISERROR(SEARCH("FALSE",DJ275)),DI275,0)+IF(ISERROR(SEARCH("FALSE",DO275)),DN275,0)+IF(ISERROR(SEARCH("FALSE",DT275)),DS275,0)+IF(ISERROR(SEARCH("FALSE",DY275)),DX275,0)+IF(ISERROR(SEARCH("FALSE",ED275)),EC275,0)+IF(ISERROR(SEARCH("FALSE",EI275)),EH275,0)+IF(ISERROR(SEARCH("FALSE",EN275)),EM275,0)*N275</f>
        <v>1.25102941176471</v>
      </c>
      <c r="ET275" s="12">
        <f>ES275+ER275+BP275</f>
        <v>6.69839783281734</v>
      </c>
      <c r="FP275" s="1" t="s">
        <v>213</v>
      </c>
      <c r="FQ275" s="1">
        <v>1.25</v>
      </c>
      <c r="FR275" s="12">
        <f t="shared" si="73"/>
        <v>123.087368421053</v>
      </c>
      <c r="FS275" s="12">
        <f>FR275*FQ275/100</f>
        <v>1.53859210526316</v>
      </c>
      <c r="GE275" s="1" t="s">
        <v>252</v>
      </c>
      <c r="GF275" s="1" t="s">
        <v>213</v>
      </c>
      <c r="GG275" s="1">
        <v>11</v>
      </c>
      <c r="GH275" s="12">
        <f>AW275+ET275-ES275+FD275+FG275</f>
        <v>123.087368421053</v>
      </c>
      <c r="GI275" s="1">
        <f>GH275*(GG275/100)</f>
        <v>13.5396105263158</v>
      </c>
      <c r="GJ275" s="1" t="s">
        <v>215</v>
      </c>
      <c r="GM275" s="1">
        <v>0.108947368421053</v>
      </c>
      <c r="GO275" s="1">
        <v>0.160416666666667</v>
      </c>
      <c r="GP275" s="1">
        <v>0.193798449612403</v>
      </c>
      <c r="HB275" s="1">
        <v>2</v>
      </c>
      <c r="HC275" s="1">
        <v>72</v>
      </c>
      <c r="HD275" s="1">
        <v>95</v>
      </c>
      <c r="HE275" s="1">
        <f>(3600/HC275)*HD275*HB275/100</f>
        <v>95</v>
      </c>
      <c r="HF275" s="10">
        <f>AW275+AZ275+ET275+FD275+FG275+FK275+FS275-FY275+GD275+FT275+GI275+GM275+GN275+GO275+GP275+GR275+GS275-GU275</f>
        <v>143.587762949096</v>
      </c>
      <c r="HG275" s="13">
        <v>44836</v>
      </c>
    </row>
    <row r="276" spans="1:215">
      <c r="A276" t="str">
        <f t="shared" si="74"/>
        <v>HOSKE240030_121480</v>
      </c>
      <c r="B276" s="1">
        <v>275</v>
      </c>
      <c r="C276" s="1" t="s">
        <v>200</v>
      </c>
      <c r="E276" s="1" t="s">
        <v>247</v>
      </c>
      <c r="F276" s="1" t="s">
        <v>222</v>
      </c>
      <c r="H276" s="1" t="s">
        <v>648</v>
      </c>
      <c r="I276" s="1" t="s">
        <v>648</v>
      </c>
      <c r="N276" s="1">
        <v>2</v>
      </c>
      <c r="R276"/>
      <c r="AF276" s="8"/>
      <c r="AG276" s="1" t="s">
        <v>211</v>
      </c>
      <c r="AH276" s="1">
        <v>21480</v>
      </c>
      <c r="AV276" s="10"/>
      <c r="AX276" s="1" t="s">
        <v>205</v>
      </c>
      <c r="AY276" s="1" t="s">
        <v>225</v>
      </c>
      <c r="AZ276" s="1">
        <v>1.8</v>
      </c>
      <c r="BN276" s="2"/>
      <c r="BS276" s="1"/>
      <c r="ET276" s="12"/>
      <c r="FR276" s="12"/>
      <c r="FS276" s="12"/>
      <c r="GH276" s="12"/>
      <c r="HF276" s="10"/>
      <c r="HG276" s="13">
        <v>44836</v>
      </c>
    </row>
    <row r="277" spans="1:215">
      <c r="A277" t="str">
        <f t="shared" si="74"/>
        <v>HPKL22001021591</v>
      </c>
      <c r="B277" s="1">
        <v>276</v>
      </c>
      <c r="C277" s="1" t="s">
        <v>200</v>
      </c>
      <c r="D277" s="1">
        <v>0</v>
      </c>
      <c r="E277" s="1" t="s">
        <v>201</v>
      </c>
      <c r="F277" s="1" t="s">
        <v>202</v>
      </c>
      <c r="H277" s="1" t="s">
        <v>649</v>
      </c>
      <c r="I277" s="1" t="s">
        <v>650</v>
      </c>
      <c r="M277" s="1" t="s">
        <v>205</v>
      </c>
      <c r="N277" s="1">
        <v>1</v>
      </c>
      <c r="O277" s="1" t="s">
        <v>265</v>
      </c>
      <c r="Q277" s="1" t="s">
        <v>219</v>
      </c>
      <c r="R277" t="s">
        <v>208</v>
      </c>
      <c r="S277" s="1" t="s">
        <v>266</v>
      </c>
      <c r="T277" s="1" t="s">
        <v>210</v>
      </c>
      <c r="V277" s="1" t="b">
        <v>0</v>
      </c>
      <c r="AA277" s="1">
        <v>0.251</v>
      </c>
      <c r="AC277" s="1">
        <v>0.248</v>
      </c>
      <c r="AD277" s="1">
        <v>90</v>
      </c>
      <c r="AF277" s="8">
        <v>0.0027</v>
      </c>
      <c r="AG277" s="1" t="s">
        <v>211</v>
      </c>
      <c r="AH277" s="1">
        <v>21591</v>
      </c>
      <c r="AI277" s="1">
        <v>100</v>
      </c>
      <c r="AJ277" s="1">
        <v>117.66</v>
      </c>
      <c r="AL277" s="1">
        <f>AK277+AJ277</f>
        <v>117.66</v>
      </c>
      <c r="AO277" s="1">
        <f>AL277+AM277</f>
        <v>117.66</v>
      </c>
      <c r="AP277" s="1">
        <v>112.66</v>
      </c>
      <c r="AV277" s="10">
        <f>((AO277*((100-GX277)/100)+GY277))*(AA277+AS277+AU277+AB277)-(AP277*(AA277+AS277-AC277+AB277)*AD277/100)</f>
        <v>29.228478</v>
      </c>
      <c r="AW277" s="1">
        <f>(AV277)*N277</f>
        <v>29.228478</v>
      </c>
      <c r="BK277" s="1">
        <v>1</v>
      </c>
      <c r="BL277" s="1">
        <v>575</v>
      </c>
      <c r="BM277" s="1" t="s">
        <v>212</v>
      </c>
      <c r="BN277" s="2">
        <f>BL277/HE277</f>
        <v>8.74269005847953</v>
      </c>
      <c r="BO277" s="2">
        <v>500</v>
      </c>
      <c r="BP277" s="1">
        <f>BN277+BI277</f>
        <v>8.74269005847953</v>
      </c>
      <c r="BQ277" s="1">
        <f>BP277*N277</f>
        <v>8.74269005847953</v>
      </c>
      <c r="BS277" s="1"/>
      <c r="EQ277" s="1">
        <f t="shared" si="72"/>
        <v>0</v>
      </c>
      <c r="ER277" s="1">
        <f>EQ277*N277</f>
        <v>0</v>
      </c>
      <c r="ES277" s="1">
        <f>IF(ISERROR(SEARCH("FALSE",BV277)),BU277,0)+IF(ISERROR(SEARCH("FALSE",CA277)),BZ277,0)+IF(ISERROR(SEARCH("FALSE",CF277)),CE277,0)+IF(ISERROR(SEARCH("FALSE",CK277)),CJ277,0)+IF(ISERROR(SEARCH("FALSE",CP277)),CO277,0)+IF(ISERROR(SEARCH("FALSE",CU277)),CT277,0)+IF(ISERROR(SEARCH("FALSE",CZ277)),CY277,0)+IF(ISERROR(SEARCH("FALSE",DE277)),DD277,0)+IF(ISERROR(SEARCH("FALSE",DJ277)),DI277,0)+IF(ISERROR(SEARCH("FALSE",DO277)),DN277,0)+IF(ISERROR(SEARCH("FALSE",DT277)),DS277,0)+IF(ISERROR(SEARCH("FALSE",DY277)),DX277,0)+IF(ISERROR(SEARCH("FALSE",ED277)),EC277,0)+IF(ISERROR(SEARCH("FALSE",EI277)),EH277,0)+IF(ISERROR(SEARCH("FALSE",EN277)),EM277,0)*N277</f>
        <v>0</v>
      </c>
      <c r="ET277" s="12">
        <f>ES277+ER277+BP277</f>
        <v>8.74269005847953</v>
      </c>
      <c r="FP277" s="1" t="s">
        <v>213</v>
      </c>
      <c r="FQ277" s="1">
        <v>1.25</v>
      </c>
      <c r="FR277" s="12">
        <f t="shared" si="73"/>
        <v>37.9711680584795</v>
      </c>
      <c r="FS277" s="12">
        <f>FR277*FQ277/100</f>
        <v>0.474639600730994</v>
      </c>
      <c r="GE277" s="1" t="s">
        <v>214</v>
      </c>
      <c r="GF277" s="1" t="s">
        <v>213</v>
      </c>
      <c r="GG277" s="1">
        <v>11</v>
      </c>
      <c r="GH277" s="12">
        <f>AW277+ET277-ES277+FD277+FG277</f>
        <v>37.9711680584795</v>
      </c>
      <c r="GI277" s="1">
        <f>GH277*(GG277/100)</f>
        <v>4.17682848643275</v>
      </c>
      <c r="GJ277" s="1" t="s">
        <v>215</v>
      </c>
      <c r="GM277" s="1">
        <v>0.174853801169591</v>
      </c>
      <c r="GO277" s="1">
        <v>0.175</v>
      </c>
      <c r="GP277" s="1">
        <v>1.08506944444444</v>
      </c>
      <c r="HB277" s="1">
        <v>1</v>
      </c>
      <c r="HC277" s="1">
        <v>52</v>
      </c>
      <c r="HD277" s="1">
        <v>95</v>
      </c>
      <c r="HE277" s="1">
        <f>(3600/HC277)*HD277*HB277/100</f>
        <v>65.7692307692308</v>
      </c>
      <c r="HF277" s="10">
        <f>AW277+AZ277+ET277+FD277+FG277+FK277+FS277-FY277+GD277+FT277+GI277+GM277+GN277+GO277+GP277+GR277+GS277-GU277</f>
        <v>44.0575593912573</v>
      </c>
      <c r="HG277" s="13">
        <v>44288</v>
      </c>
    </row>
    <row r="278" spans="1:215">
      <c r="A278" t="str">
        <f t="shared" si="74"/>
        <v>HPKL22002921591</v>
      </c>
      <c r="B278" s="1">
        <v>277</v>
      </c>
      <c r="C278" s="1" t="s">
        <v>200</v>
      </c>
      <c r="D278" s="1">
        <v>0</v>
      </c>
      <c r="E278" s="1" t="s">
        <v>201</v>
      </c>
      <c r="F278" s="1" t="s">
        <v>202</v>
      </c>
      <c r="H278" s="1" t="s">
        <v>651</v>
      </c>
      <c r="I278" s="1" t="s">
        <v>652</v>
      </c>
      <c r="M278" s="1" t="s">
        <v>205</v>
      </c>
      <c r="N278" s="1">
        <v>1</v>
      </c>
      <c r="O278" s="1" t="s">
        <v>270</v>
      </c>
      <c r="Q278" s="1" t="s">
        <v>271</v>
      </c>
      <c r="R278" t="s">
        <v>208</v>
      </c>
      <c r="S278" s="1" t="s">
        <v>272</v>
      </c>
      <c r="T278" s="1" t="s">
        <v>210</v>
      </c>
      <c r="V278" s="1" t="b">
        <v>0</v>
      </c>
      <c r="AA278" s="1">
        <v>0.182</v>
      </c>
      <c r="AC278" s="1">
        <v>0.18</v>
      </c>
      <c r="AD278" s="1">
        <v>90</v>
      </c>
      <c r="AF278" s="8">
        <v>0.0018</v>
      </c>
      <c r="AG278" s="1" t="s">
        <v>211</v>
      </c>
      <c r="AH278" s="1">
        <v>21591</v>
      </c>
      <c r="AI278" s="1">
        <v>100</v>
      </c>
      <c r="AJ278" s="1">
        <v>158.96</v>
      </c>
      <c r="AL278" s="1">
        <f>AK278+AJ278</f>
        <v>158.96</v>
      </c>
      <c r="AO278" s="1">
        <f>AL278+AM278</f>
        <v>158.96</v>
      </c>
      <c r="AP278" s="1">
        <v>153.96</v>
      </c>
      <c r="AV278" s="10">
        <f>((AO278*((100-GX278)/100)+GY278))*(AA278+AS278+AU278+AB278)-(AP278*(AA278+AS278-AC278+AB278)*AD278/100)</f>
        <v>28.653592</v>
      </c>
      <c r="AW278" s="1">
        <f>(AV278)*N278</f>
        <v>28.653592</v>
      </c>
      <c r="AZ278" s="1">
        <f>BA278+BE278</f>
        <v>3.645</v>
      </c>
      <c r="BA278" s="1">
        <f>AZ279*N279</f>
        <v>3.6</v>
      </c>
      <c r="BB278" s="1" t="s">
        <v>221</v>
      </c>
      <c r="BC278" s="1">
        <f>BA278</f>
        <v>3.6</v>
      </c>
      <c r="BD278" s="1">
        <v>1.25</v>
      </c>
      <c r="BE278" s="1">
        <f>BA278*(BD278/100)</f>
        <v>0.045</v>
      </c>
      <c r="BK278" s="1">
        <v>1</v>
      </c>
      <c r="BL278" s="1">
        <v>517.5</v>
      </c>
      <c r="BM278" s="1" t="s">
        <v>212</v>
      </c>
      <c r="BN278" s="2">
        <f>BL278/HE278</f>
        <v>10.5921052631579</v>
      </c>
      <c r="BO278" s="2">
        <v>450</v>
      </c>
      <c r="BP278" s="1">
        <f>BN278+BI278</f>
        <v>10.5921052631579</v>
      </c>
      <c r="BQ278" s="1">
        <f>BP278*N278</f>
        <v>10.5921052631579</v>
      </c>
      <c r="BS278" s="1"/>
      <c r="EQ278" s="1">
        <f t="shared" si="72"/>
        <v>0</v>
      </c>
      <c r="ER278" s="1">
        <f>EQ278*N278</f>
        <v>0</v>
      </c>
      <c r="ES278" s="1">
        <f>IF(ISERROR(SEARCH("FALSE",BV278)),BU278,0)+IF(ISERROR(SEARCH("FALSE",CA278)),BZ278,0)+IF(ISERROR(SEARCH("FALSE",CF278)),CE278,0)+IF(ISERROR(SEARCH("FALSE",CK278)),CJ278,0)+IF(ISERROR(SEARCH("FALSE",CP278)),CO278,0)+IF(ISERROR(SEARCH("FALSE",CU278)),CT278,0)+IF(ISERROR(SEARCH("FALSE",CZ278)),CY278,0)+IF(ISERROR(SEARCH("FALSE",DE278)),DD278,0)+IF(ISERROR(SEARCH("FALSE",DJ278)),DI278,0)+IF(ISERROR(SEARCH("FALSE",DO278)),DN278,0)+IF(ISERROR(SEARCH("FALSE",DT278)),DS278,0)+IF(ISERROR(SEARCH("FALSE",DY278)),DX278,0)+IF(ISERROR(SEARCH("FALSE",ED278)),EC278,0)+IF(ISERROR(SEARCH("FALSE",EI278)),EH278,0)+IF(ISERROR(SEARCH("FALSE",EN278)),EM278,0)*N278</f>
        <v>0</v>
      </c>
      <c r="ET278" s="12">
        <f>ES278+ER278+BP278</f>
        <v>10.5921052631579</v>
      </c>
      <c r="FP278" s="1" t="s">
        <v>213</v>
      </c>
      <c r="FQ278" s="1">
        <v>1.25</v>
      </c>
      <c r="FR278" s="12">
        <f t="shared" si="73"/>
        <v>39.2456972631579</v>
      </c>
      <c r="FS278" s="12">
        <f>FR278*FQ278/100</f>
        <v>0.490571215789474</v>
      </c>
      <c r="GE278" s="1" t="s">
        <v>214</v>
      </c>
      <c r="GF278" s="1" t="s">
        <v>213</v>
      </c>
      <c r="GG278" s="1">
        <v>11</v>
      </c>
      <c r="GH278" s="12">
        <f>AW278+ET278-ES278+FD278+FG278</f>
        <v>39.2456972631579</v>
      </c>
      <c r="GI278" s="1">
        <f>GH278*(GG278/100)</f>
        <v>4.31702669894737</v>
      </c>
      <c r="GJ278" s="1" t="s">
        <v>215</v>
      </c>
      <c r="GM278" s="1">
        <v>0.211842105263158</v>
      </c>
      <c r="GO278" s="1">
        <v>1.61987179487179</v>
      </c>
      <c r="GP278" s="1">
        <v>0.868055555555556</v>
      </c>
      <c r="HB278" s="1">
        <v>1</v>
      </c>
      <c r="HC278" s="1">
        <v>70</v>
      </c>
      <c r="HD278" s="1">
        <v>95</v>
      </c>
      <c r="HE278" s="1">
        <f>(3600/HC278)*HD278*HB278/100</f>
        <v>48.8571428571429</v>
      </c>
      <c r="HF278" s="10">
        <f>AW278+AZ278+ET278+FD278+FG278+FK278+FS278-FY278+GD278+FT278+GI278+GM278+GN278+GO278+GP278+GR278+GS278-GU278</f>
        <v>50.3980646335852</v>
      </c>
      <c r="HG278" s="13">
        <v>44288</v>
      </c>
    </row>
    <row r="279" spans="1:215">
      <c r="A279" t="str">
        <f t="shared" si="74"/>
        <v>HPKL220029_121591</v>
      </c>
      <c r="B279" s="1">
        <v>278</v>
      </c>
      <c r="C279" s="1" t="s">
        <v>200</v>
      </c>
      <c r="E279" s="1" t="s">
        <v>201</v>
      </c>
      <c r="F279" s="1" t="s">
        <v>222</v>
      </c>
      <c r="H279" s="1" t="s">
        <v>653</v>
      </c>
      <c r="I279" s="1" t="s">
        <v>653</v>
      </c>
      <c r="N279" s="1">
        <v>2</v>
      </c>
      <c r="R279"/>
      <c r="AF279" s="8"/>
      <c r="AG279" s="1" t="s">
        <v>211</v>
      </c>
      <c r="AH279" s="1">
        <v>21591</v>
      </c>
      <c r="AV279" s="10"/>
      <c r="AX279" s="1" t="s">
        <v>205</v>
      </c>
      <c r="AY279" s="1" t="s">
        <v>225</v>
      </c>
      <c r="AZ279" s="1">
        <v>1.8</v>
      </c>
      <c r="BN279" s="2"/>
      <c r="BS279" s="1"/>
      <c r="ET279" s="12"/>
      <c r="FR279" s="12"/>
      <c r="FS279" s="12"/>
      <c r="GH279" s="12"/>
      <c r="HF279" s="10"/>
      <c r="HG279" s="13">
        <v>44288</v>
      </c>
    </row>
    <row r="280" spans="1:215">
      <c r="A280" t="str">
        <f t="shared" si="74"/>
        <v>HPKL22003021591</v>
      </c>
      <c r="B280" s="1">
        <v>279</v>
      </c>
      <c r="C280" s="1" t="s">
        <v>200</v>
      </c>
      <c r="D280" s="1">
        <v>0</v>
      </c>
      <c r="E280" s="1" t="s">
        <v>201</v>
      </c>
      <c r="F280" s="1" t="s">
        <v>202</v>
      </c>
      <c r="H280" s="1" t="s">
        <v>654</v>
      </c>
      <c r="I280" s="1" t="s">
        <v>365</v>
      </c>
      <c r="M280" s="1" t="s">
        <v>205</v>
      </c>
      <c r="N280" s="1">
        <v>1</v>
      </c>
      <c r="O280" s="1" t="s">
        <v>455</v>
      </c>
      <c r="Q280" s="1" t="s">
        <v>456</v>
      </c>
      <c r="R280" t="s">
        <v>208</v>
      </c>
      <c r="S280" s="1" t="s">
        <v>457</v>
      </c>
      <c r="T280" s="1" t="s">
        <v>210</v>
      </c>
      <c r="V280" s="1" t="b">
        <v>0</v>
      </c>
      <c r="AA280" s="1">
        <v>0.12</v>
      </c>
      <c r="AC280" s="1">
        <v>0.112</v>
      </c>
      <c r="AD280" s="1">
        <v>90</v>
      </c>
      <c r="AF280" s="8">
        <v>0.00719999999999999</v>
      </c>
      <c r="AG280" s="1" t="s">
        <v>211</v>
      </c>
      <c r="AH280" s="1">
        <v>21591</v>
      </c>
      <c r="AI280" s="1">
        <v>100</v>
      </c>
      <c r="AJ280" s="1">
        <v>370</v>
      </c>
      <c r="AL280" s="1">
        <f t="shared" ref="AL280:AL287" si="75">AK280+AJ280</f>
        <v>370</v>
      </c>
      <c r="AO280" s="1">
        <f t="shared" ref="AO280:AO287" si="76">AL280+AM280</f>
        <v>370</v>
      </c>
      <c r="AP280" s="1">
        <v>365</v>
      </c>
      <c r="AV280" s="10">
        <f t="shared" ref="AV280:AV287" si="77">((AO280*((100-GX280)/100)+GY280))*(AA280+AS280+AU280+AB280)-(AP280*(AA280+AS280-AC280+AB280)*AD280/100)</f>
        <v>41.772</v>
      </c>
      <c r="AW280" s="1">
        <f t="shared" ref="AW280:AW287" si="78">(AV280)*N280</f>
        <v>41.772</v>
      </c>
      <c r="BK280" s="1">
        <v>2</v>
      </c>
      <c r="BL280" s="1">
        <v>517.5</v>
      </c>
      <c r="BM280" s="1" t="s">
        <v>212</v>
      </c>
      <c r="BN280" s="2">
        <f t="shared" ref="BN280:BN287" si="79">BL280/HE280</f>
        <v>3.7828947368421</v>
      </c>
      <c r="BO280" s="2">
        <v>450</v>
      </c>
      <c r="BP280" s="1">
        <f t="shared" ref="BP280:BP287" si="80">BN280+BI280</f>
        <v>3.7828947368421</v>
      </c>
      <c r="BQ280" s="1">
        <f t="shared" ref="BQ280:BQ287" si="81">BP280*N280</f>
        <v>3.7828947368421</v>
      </c>
      <c r="BS280" s="1"/>
      <c r="EQ280" s="1">
        <f t="shared" si="72"/>
        <v>0</v>
      </c>
      <c r="ER280" s="1">
        <f t="shared" ref="ER280:ER287" si="82">EQ280*N280</f>
        <v>0</v>
      </c>
      <c r="ES280" s="1">
        <f t="shared" ref="ES280:ES287" si="83">IF(ISERROR(SEARCH("FALSE",BV280)),BU280,0)+IF(ISERROR(SEARCH("FALSE",CA280)),BZ280,0)+IF(ISERROR(SEARCH("FALSE",CF280)),CE280,0)+IF(ISERROR(SEARCH("FALSE",CK280)),CJ280,0)+IF(ISERROR(SEARCH("FALSE",CP280)),CO280,0)+IF(ISERROR(SEARCH("FALSE",CU280)),CT280,0)+IF(ISERROR(SEARCH("FALSE",CZ280)),CY280,0)+IF(ISERROR(SEARCH("FALSE",DE280)),DD280,0)+IF(ISERROR(SEARCH("FALSE",DJ280)),DI280,0)+IF(ISERROR(SEARCH("FALSE",DO280)),DN280,0)+IF(ISERROR(SEARCH("FALSE",DT280)),DS280,0)+IF(ISERROR(SEARCH("FALSE",DY280)),DX280,0)+IF(ISERROR(SEARCH("FALSE",ED280)),EC280,0)+IF(ISERROR(SEARCH("FALSE",EI280)),EH280,0)+IF(ISERROR(SEARCH("FALSE",EN280)),EM280,0)*N280</f>
        <v>0</v>
      </c>
      <c r="ET280" s="12">
        <f t="shared" ref="ET280:ET287" si="84">ES280+ER280+BP280</f>
        <v>3.7828947368421</v>
      </c>
      <c r="FP280" s="1" t="s">
        <v>213</v>
      </c>
      <c r="FQ280" s="1">
        <v>1.25</v>
      </c>
      <c r="FR280" s="12">
        <f t="shared" si="73"/>
        <v>45.5548947368421</v>
      </c>
      <c r="FS280" s="12">
        <f t="shared" ref="FS280:FS287" si="85">FR280*FQ280/100</f>
        <v>0.569436184210526</v>
      </c>
      <c r="GE280" s="1" t="s">
        <v>214</v>
      </c>
      <c r="GF280" s="1" t="s">
        <v>213</v>
      </c>
      <c r="GG280" s="1">
        <v>11</v>
      </c>
      <c r="GH280" s="12">
        <f t="shared" ref="GH280:GH287" si="86">AW280+ET280-ES280+FD280+FG280</f>
        <v>45.5548947368421</v>
      </c>
      <c r="GI280" s="1">
        <f t="shared" ref="GI280:GI287" si="87">GH280*(GG280/100)</f>
        <v>5.01103842105263</v>
      </c>
      <c r="GJ280" s="1" t="s">
        <v>215</v>
      </c>
      <c r="GM280" s="1">
        <v>0.0756578947368421</v>
      </c>
      <c r="GO280" s="1">
        <v>1.59166666666667</v>
      </c>
      <c r="GP280" s="1">
        <v>0.185185185185185</v>
      </c>
      <c r="HB280" s="1">
        <v>2</v>
      </c>
      <c r="HC280" s="1">
        <v>50</v>
      </c>
      <c r="HD280" s="1">
        <v>95</v>
      </c>
      <c r="HE280" s="1">
        <f t="shared" ref="HE280:HE287" si="88">(3600/HC280)*HD280*HB280/100</f>
        <v>136.8</v>
      </c>
      <c r="HF280" s="10">
        <f t="shared" ref="HF280:HF287" si="89">AW280+AZ280+ET280+FD280+FG280+FK280+FS280-FY280+GD280+FT280+GI280+GM280+GN280+GO280+GP280+GR280+GS280-GU280</f>
        <v>52.987879088694</v>
      </c>
      <c r="HG280" s="13">
        <v>44288</v>
      </c>
    </row>
    <row r="281" spans="1:215">
      <c r="A281" t="str">
        <f t="shared" si="74"/>
        <v>HPKL22010921591</v>
      </c>
      <c r="B281" s="1">
        <v>280</v>
      </c>
      <c r="C281" s="1" t="s">
        <v>200</v>
      </c>
      <c r="D281" s="1">
        <v>0</v>
      </c>
      <c r="E281" s="1" t="s">
        <v>201</v>
      </c>
      <c r="F281" s="1" t="s">
        <v>202</v>
      </c>
      <c r="H281" s="1" t="s">
        <v>655</v>
      </c>
      <c r="I281" s="1" t="s">
        <v>656</v>
      </c>
      <c r="M281" s="1" t="s">
        <v>205</v>
      </c>
      <c r="N281" s="1">
        <v>1</v>
      </c>
      <c r="O281" s="1" t="s">
        <v>283</v>
      </c>
      <c r="Q281" s="1" t="s">
        <v>219</v>
      </c>
      <c r="R281" t="s">
        <v>208</v>
      </c>
      <c r="S281" s="1" t="s">
        <v>284</v>
      </c>
      <c r="T281" s="1" t="s">
        <v>210</v>
      </c>
      <c r="V281" s="1" t="b">
        <v>0</v>
      </c>
      <c r="AA281" s="1">
        <v>0.456</v>
      </c>
      <c r="AC281" s="1">
        <v>0.455</v>
      </c>
      <c r="AD281" s="1">
        <v>90</v>
      </c>
      <c r="AF281" s="8">
        <v>0.000900000000000001</v>
      </c>
      <c r="AG281" s="1" t="s">
        <v>211</v>
      </c>
      <c r="AH281" s="1">
        <v>21591</v>
      </c>
      <c r="AI281" s="1">
        <v>100</v>
      </c>
      <c r="AJ281" s="1">
        <v>104.59</v>
      </c>
      <c r="AL281" s="1">
        <f t="shared" si="75"/>
        <v>104.59</v>
      </c>
      <c r="AO281" s="1">
        <f t="shared" si="76"/>
        <v>104.59</v>
      </c>
      <c r="AP281" s="1">
        <v>99.59</v>
      </c>
      <c r="AV281" s="10">
        <f t="shared" si="77"/>
        <v>47.603409</v>
      </c>
      <c r="AW281" s="1">
        <f t="shared" si="78"/>
        <v>47.603409</v>
      </c>
      <c r="BK281" s="1">
        <v>1</v>
      </c>
      <c r="BL281" s="1">
        <v>715</v>
      </c>
      <c r="BM281" s="1" t="s">
        <v>212</v>
      </c>
      <c r="BN281" s="2">
        <f t="shared" si="79"/>
        <v>14.6345029239766</v>
      </c>
      <c r="BO281" s="2">
        <v>650</v>
      </c>
      <c r="BP281" s="1">
        <f t="shared" si="80"/>
        <v>14.6345029239766</v>
      </c>
      <c r="BQ281" s="1">
        <f t="shared" si="81"/>
        <v>14.6345029239766</v>
      </c>
      <c r="BS281" s="1"/>
      <c r="EQ281" s="1">
        <f t="shared" si="72"/>
        <v>0</v>
      </c>
      <c r="ER281" s="1">
        <f t="shared" si="82"/>
        <v>0</v>
      </c>
      <c r="ES281" s="1">
        <f t="shared" si="83"/>
        <v>0</v>
      </c>
      <c r="ET281" s="12">
        <f t="shared" si="84"/>
        <v>14.6345029239766</v>
      </c>
      <c r="FP281" s="1" t="s">
        <v>213</v>
      </c>
      <c r="FQ281" s="1">
        <v>1.25</v>
      </c>
      <c r="FR281" s="12">
        <f t="shared" si="73"/>
        <v>62.2379119239766</v>
      </c>
      <c r="FS281" s="12">
        <f t="shared" si="85"/>
        <v>0.777973899049708</v>
      </c>
      <c r="GE281" s="1" t="s">
        <v>214</v>
      </c>
      <c r="GF281" s="1" t="s">
        <v>213</v>
      </c>
      <c r="GG281" s="1">
        <v>11</v>
      </c>
      <c r="GH281" s="12">
        <f t="shared" si="86"/>
        <v>62.2379119239766</v>
      </c>
      <c r="GI281" s="1">
        <f t="shared" si="87"/>
        <v>6.84617031163743</v>
      </c>
      <c r="GJ281" s="1" t="s">
        <v>215</v>
      </c>
      <c r="GM281" s="1">
        <v>0.292583120204604</v>
      </c>
      <c r="GO281" s="1">
        <v>1.84166666666667</v>
      </c>
      <c r="GP281" s="1">
        <v>2.17013888888889</v>
      </c>
      <c r="HB281" s="1">
        <v>1</v>
      </c>
      <c r="HC281" s="1">
        <v>70</v>
      </c>
      <c r="HD281" s="1">
        <v>95</v>
      </c>
      <c r="HE281" s="1">
        <f t="shared" si="88"/>
        <v>48.8571428571429</v>
      </c>
      <c r="HF281" s="10">
        <f t="shared" si="89"/>
        <v>74.1664448104239</v>
      </c>
      <c r="HG281" s="13">
        <v>44288</v>
      </c>
    </row>
    <row r="282" spans="1:215">
      <c r="A282" t="str">
        <f t="shared" si="74"/>
        <v>HPKL22011921591</v>
      </c>
      <c r="B282" s="1">
        <v>281</v>
      </c>
      <c r="C282" s="1" t="s">
        <v>200</v>
      </c>
      <c r="D282" s="1">
        <v>0</v>
      </c>
      <c r="E282" s="1" t="s">
        <v>201</v>
      </c>
      <c r="F282" s="1" t="s">
        <v>202</v>
      </c>
      <c r="H282" s="1" t="s">
        <v>657</v>
      </c>
      <c r="I282" s="1" t="s">
        <v>658</v>
      </c>
      <c r="M282" s="1" t="s">
        <v>205</v>
      </c>
      <c r="N282" s="1">
        <v>1</v>
      </c>
      <c r="O282" s="1" t="s">
        <v>270</v>
      </c>
      <c r="Q282" s="1" t="s">
        <v>271</v>
      </c>
      <c r="R282" t="s">
        <v>208</v>
      </c>
      <c r="S282" s="1" t="s">
        <v>272</v>
      </c>
      <c r="T282" s="1" t="s">
        <v>210</v>
      </c>
      <c r="V282" s="1" t="b">
        <v>0</v>
      </c>
      <c r="AA282" s="1">
        <v>0.146</v>
      </c>
      <c r="AC282" s="1">
        <v>0.138</v>
      </c>
      <c r="AD282" s="1">
        <v>90</v>
      </c>
      <c r="AF282" s="8">
        <v>0.00720000000000001</v>
      </c>
      <c r="AG282" s="1" t="s">
        <v>211</v>
      </c>
      <c r="AH282" s="1">
        <v>21591</v>
      </c>
      <c r="AI282" s="1">
        <v>100</v>
      </c>
      <c r="AJ282" s="1">
        <v>158.96</v>
      </c>
      <c r="AL282" s="1">
        <f t="shared" si="75"/>
        <v>158.96</v>
      </c>
      <c r="AO282" s="1">
        <f t="shared" si="76"/>
        <v>158.96</v>
      </c>
      <c r="AP282" s="1">
        <v>153.96</v>
      </c>
      <c r="AV282" s="10">
        <f t="shared" si="77"/>
        <v>22.099648</v>
      </c>
      <c r="AW282" s="1">
        <f t="shared" si="78"/>
        <v>22.099648</v>
      </c>
      <c r="BK282" s="1">
        <v>2</v>
      </c>
      <c r="BL282" s="1">
        <v>632.5</v>
      </c>
      <c r="BM282" s="1" t="s">
        <v>212</v>
      </c>
      <c r="BN282" s="2">
        <f t="shared" si="79"/>
        <v>5.54824561403509</v>
      </c>
      <c r="BO282" s="2">
        <v>550</v>
      </c>
      <c r="BP282" s="1">
        <f t="shared" si="80"/>
        <v>5.54824561403509</v>
      </c>
      <c r="BQ282" s="1">
        <f t="shared" si="81"/>
        <v>5.54824561403509</v>
      </c>
      <c r="BS282" s="1"/>
      <c r="EQ282" s="1">
        <f t="shared" si="72"/>
        <v>0</v>
      </c>
      <c r="ER282" s="1">
        <f t="shared" si="82"/>
        <v>0</v>
      </c>
      <c r="ES282" s="1">
        <f t="shared" si="83"/>
        <v>0</v>
      </c>
      <c r="ET282" s="12">
        <f t="shared" si="84"/>
        <v>5.54824561403509</v>
      </c>
      <c r="FP282" s="1" t="s">
        <v>213</v>
      </c>
      <c r="FQ282" s="1">
        <v>1.25</v>
      </c>
      <c r="FR282" s="12">
        <f t="shared" si="73"/>
        <v>27.6478936140351</v>
      </c>
      <c r="FS282" s="12">
        <f t="shared" si="85"/>
        <v>0.345598670175439</v>
      </c>
      <c r="GE282" s="1" t="s">
        <v>214</v>
      </c>
      <c r="GF282" s="1" t="s">
        <v>213</v>
      </c>
      <c r="GG282" s="1">
        <v>11</v>
      </c>
      <c r="GH282" s="12">
        <f t="shared" si="86"/>
        <v>27.6478936140351</v>
      </c>
      <c r="GI282" s="1">
        <f t="shared" si="87"/>
        <v>3.04126829754386</v>
      </c>
      <c r="GJ282" s="1" t="s">
        <v>215</v>
      </c>
      <c r="GM282" s="1">
        <v>0.110964912280702</v>
      </c>
      <c r="GO282" s="1">
        <v>1.64166666666667</v>
      </c>
      <c r="GP282" s="1">
        <v>0.385802469135802</v>
      </c>
      <c r="HB282" s="1">
        <v>2</v>
      </c>
      <c r="HC282" s="1">
        <v>60</v>
      </c>
      <c r="HD282" s="1">
        <v>95</v>
      </c>
      <c r="HE282" s="1">
        <f t="shared" si="88"/>
        <v>114</v>
      </c>
      <c r="HF282" s="10">
        <f t="shared" si="89"/>
        <v>33.1731946298376</v>
      </c>
      <c r="HG282" s="13">
        <v>44288</v>
      </c>
    </row>
    <row r="283" spans="1:215">
      <c r="A283" t="str">
        <f t="shared" si="74"/>
        <v>HPKL22012921591</v>
      </c>
      <c r="B283" s="1">
        <v>282</v>
      </c>
      <c r="C283" s="1" t="s">
        <v>200</v>
      </c>
      <c r="D283" s="1">
        <v>0</v>
      </c>
      <c r="E283" s="1" t="s">
        <v>201</v>
      </c>
      <c r="F283" s="1" t="s">
        <v>202</v>
      </c>
      <c r="H283" s="1" t="s">
        <v>659</v>
      </c>
      <c r="I283" s="1" t="s">
        <v>660</v>
      </c>
      <c r="M283" s="1" t="s">
        <v>205</v>
      </c>
      <c r="N283" s="1">
        <v>1</v>
      </c>
      <c r="O283" s="1" t="s">
        <v>270</v>
      </c>
      <c r="Q283" s="1" t="s">
        <v>271</v>
      </c>
      <c r="R283" t="s">
        <v>208</v>
      </c>
      <c r="S283" s="1" t="s">
        <v>272</v>
      </c>
      <c r="T283" s="1" t="s">
        <v>210</v>
      </c>
      <c r="V283" s="1" t="b">
        <v>0</v>
      </c>
      <c r="AA283" s="1">
        <v>0.146</v>
      </c>
      <c r="AC283" s="1">
        <v>0.138</v>
      </c>
      <c r="AD283" s="1">
        <v>90</v>
      </c>
      <c r="AF283" s="8">
        <v>0.00720000000000001</v>
      </c>
      <c r="AG283" s="1" t="s">
        <v>211</v>
      </c>
      <c r="AH283" s="1">
        <v>21591</v>
      </c>
      <c r="AI283" s="1">
        <v>100</v>
      </c>
      <c r="AJ283" s="1">
        <v>158.96</v>
      </c>
      <c r="AL283" s="1">
        <f t="shared" si="75"/>
        <v>158.96</v>
      </c>
      <c r="AO283" s="1">
        <f t="shared" si="76"/>
        <v>158.96</v>
      </c>
      <c r="AP283" s="1">
        <v>153.96</v>
      </c>
      <c r="AV283" s="10">
        <f t="shared" si="77"/>
        <v>22.099648</v>
      </c>
      <c r="AW283" s="1">
        <f t="shared" si="78"/>
        <v>22.099648</v>
      </c>
      <c r="BK283" s="1">
        <v>2</v>
      </c>
      <c r="BL283" s="1">
        <v>632.5</v>
      </c>
      <c r="BM283" s="1" t="s">
        <v>212</v>
      </c>
      <c r="BN283" s="2">
        <f t="shared" si="79"/>
        <v>5.54824561403509</v>
      </c>
      <c r="BO283" s="2">
        <v>550</v>
      </c>
      <c r="BP283" s="1">
        <f t="shared" si="80"/>
        <v>5.54824561403509</v>
      </c>
      <c r="BQ283" s="1">
        <f t="shared" si="81"/>
        <v>5.54824561403509</v>
      </c>
      <c r="BS283" s="1"/>
      <c r="EQ283" s="1">
        <f t="shared" si="72"/>
        <v>0</v>
      </c>
      <c r="ER283" s="1">
        <f t="shared" si="82"/>
        <v>0</v>
      </c>
      <c r="ES283" s="1">
        <f t="shared" si="83"/>
        <v>0</v>
      </c>
      <c r="ET283" s="12">
        <f t="shared" si="84"/>
        <v>5.54824561403509</v>
      </c>
      <c r="FP283" s="1" t="s">
        <v>213</v>
      </c>
      <c r="FQ283" s="1">
        <v>1.25</v>
      </c>
      <c r="FR283" s="12">
        <f t="shared" si="73"/>
        <v>27.6478936140351</v>
      </c>
      <c r="FS283" s="12">
        <f t="shared" si="85"/>
        <v>0.345598670175439</v>
      </c>
      <c r="GE283" s="1" t="s">
        <v>214</v>
      </c>
      <c r="GF283" s="1" t="s">
        <v>213</v>
      </c>
      <c r="GG283" s="1">
        <v>11</v>
      </c>
      <c r="GH283" s="12">
        <f t="shared" si="86"/>
        <v>27.6478936140351</v>
      </c>
      <c r="GI283" s="1">
        <f t="shared" si="87"/>
        <v>3.04126829754386</v>
      </c>
      <c r="GJ283" s="1" t="s">
        <v>215</v>
      </c>
      <c r="GM283" s="1">
        <v>0.110964912280702</v>
      </c>
      <c r="GO283" s="1">
        <v>1.64166666666667</v>
      </c>
      <c r="GP283" s="1">
        <v>0.385802469135802</v>
      </c>
      <c r="HB283" s="1">
        <v>2</v>
      </c>
      <c r="HC283" s="1">
        <v>60</v>
      </c>
      <c r="HD283" s="1">
        <v>95</v>
      </c>
      <c r="HE283" s="1">
        <f t="shared" si="88"/>
        <v>114</v>
      </c>
      <c r="HF283" s="10">
        <f t="shared" si="89"/>
        <v>33.1731946298376</v>
      </c>
      <c r="HG283" s="13">
        <v>44288</v>
      </c>
    </row>
    <row r="284" spans="1:215">
      <c r="A284" t="str">
        <f t="shared" si="74"/>
        <v>HPKL22017021591</v>
      </c>
      <c r="B284" s="1">
        <v>283</v>
      </c>
      <c r="C284" s="1" t="s">
        <v>200</v>
      </c>
      <c r="D284" s="1">
        <v>0</v>
      </c>
      <c r="E284" s="1" t="s">
        <v>201</v>
      </c>
      <c r="F284" s="1" t="s">
        <v>202</v>
      </c>
      <c r="H284" s="1" t="s">
        <v>661</v>
      </c>
      <c r="I284" s="1" t="s">
        <v>353</v>
      </c>
      <c r="M284" s="1" t="s">
        <v>205</v>
      </c>
      <c r="N284" s="1">
        <v>1</v>
      </c>
      <c r="O284" s="1" t="s">
        <v>265</v>
      </c>
      <c r="Q284" s="1" t="s">
        <v>219</v>
      </c>
      <c r="R284" t="s">
        <v>208</v>
      </c>
      <c r="S284" s="1" t="s">
        <v>266</v>
      </c>
      <c r="T284" s="1" t="s">
        <v>210</v>
      </c>
      <c r="V284" s="1" t="b">
        <v>0</v>
      </c>
      <c r="AA284" s="1">
        <v>0.675</v>
      </c>
      <c r="AC284" s="1">
        <v>0.67</v>
      </c>
      <c r="AD284" s="1">
        <v>90</v>
      </c>
      <c r="AF284" s="8">
        <v>0.0045</v>
      </c>
      <c r="AG284" s="1" t="s">
        <v>211</v>
      </c>
      <c r="AH284" s="1">
        <v>21591</v>
      </c>
      <c r="AI284" s="1">
        <v>100</v>
      </c>
      <c r="AJ284" s="1">
        <v>117.66</v>
      </c>
      <c r="AL284" s="1">
        <f t="shared" si="75"/>
        <v>117.66</v>
      </c>
      <c r="AO284" s="1">
        <f t="shared" si="76"/>
        <v>117.66</v>
      </c>
      <c r="AP284" s="1">
        <v>112.66</v>
      </c>
      <c r="AV284" s="10">
        <f t="shared" si="77"/>
        <v>78.91353</v>
      </c>
      <c r="AW284" s="1">
        <f t="shared" si="78"/>
        <v>78.91353</v>
      </c>
      <c r="BK284" s="1">
        <v>1</v>
      </c>
      <c r="BL284" s="1">
        <v>715</v>
      </c>
      <c r="BM284" s="1" t="s">
        <v>212</v>
      </c>
      <c r="BN284" s="2">
        <f t="shared" si="79"/>
        <v>14.2163742690058</v>
      </c>
      <c r="BO284" s="2">
        <v>650</v>
      </c>
      <c r="BP284" s="1">
        <f t="shared" si="80"/>
        <v>14.2163742690058</v>
      </c>
      <c r="BQ284" s="1">
        <f t="shared" si="81"/>
        <v>14.2163742690058</v>
      </c>
      <c r="BS284" s="1"/>
      <c r="EQ284" s="1">
        <f t="shared" si="72"/>
        <v>0</v>
      </c>
      <c r="ER284" s="1">
        <f t="shared" si="82"/>
        <v>0</v>
      </c>
      <c r="ES284" s="1">
        <f t="shared" si="83"/>
        <v>0</v>
      </c>
      <c r="ET284" s="12">
        <f t="shared" si="84"/>
        <v>14.2163742690058</v>
      </c>
      <c r="FP284" s="1" t="s">
        <v>213</v>
      </c>
      <c r="FQ284" s="1">
        <v>1.25</v>
      </c>
      <c r="FR284" s="12">
        <f t="shared" si="73"/>
        <v>93.1299042690059</v>
      </c>
      <c r="FS284" s="12">
        <f t="shared" si="85"/>
        <v>1.16412380336257</v>
      </c>
      <c r="GE284" s="1" t="s">
        <v>214</v>
      </c>
      <c r="GF284" s="1" t="s">
        <v>213</v>
      </c>
      <c r="GG284" s="1">
        <v>11</v>
      </c>
      <c r="GH284" s="12">
        <f t="shared" si="86"/>
        <v>93.1299042690059</v>
      </c>
      <c r="GI284" s="1">
        <f t="shared" si="87"/>
        <v>10.2442894695906</v>
      </c>
      <c r="GJ284" s="1" t="s">
        <v>215</v>
      </c>
      <c r="GM284" s="1">
        <v>0.284327485380117</v>
      </c>
      <c r="GO284" s="1">
        <v>2.04166666666667</v>
      </c>
      <c r="GP284" s="1">
        <v>3.47222222222222</v>
      </c>
      <c r="HB284" s="1">
        <v>1</v>
      </c>
      <c r="HC284" s="1">
        <v>68</v>
      </c>
      <c r="HD284" s="1">
        <v>95</v>
      </c>
      <c r="HE284" s="1">
        <f t="shared" si="88"/>
        <v>50.2941176470588</v>
      </c>
      <c r="HF284" s="10">
        <f t="shared" si="89"/>
        <v>110.336533916228</v>
      </c>
      <c r="HG284" s="13">
        <v>44288</v>
      </c>
    </row>
    <row r="285" spans="1:215">
      <c r="A285" t="str">
        <f t="shared" si="74"/>
        <v>HPKL22031021591</v>
      </c>
      <c r="B285" s="1">
        <v>284</v>
      </c>
      <c r="C285" s="1" t="s">
        <v>200</v>
      </c>
      <c r="D285" s="1">
        <v>0</v>
      </c>
      <c r="E285" s="1" t="s">
        <v>201</v>
      </c>
      <c r="F285" s="1" t="s">
        <v>202</v>
      </c>
      <c r="H285" s="1" t="s">
        <v>662</v>
      </c>
      <c r="I285" s="1" t="s">
        <v>663</v>
      </c>
      <c r="M285" s="1" t="s">
        <v>205</v>
      </c>
      <c r="N285" s="1">
        <v>1</v>
      </c>
      <c r="O285" s="1" t="s">
        <v>265</v>
      </c>
      <c r="Q285" s="1" t="s">
        <v>219</v>
      </c>
      <c r="R285" t="s">
        <v>208</v>
      </c>
      <c r="S285" s="1" t="s">
        <v>266</v>
      </c>
      <c r="T285" s="1" t="s">
        <v>210</v>
      </c>
      <c r="V285" s="1" t="b">
        <v>0</v>
      </c>
      <c r="AA285" s="1">
        <v>0.497</v>
      </c>
      <c r="AC285" s="1">
        <v>0.494</v>
      </c>
      <c r="AD285" s="1">
        <v>90</v>
      </c>
      <c r="AF285" s="8">
        <v>0.0027</v>
      </c>
      <c r="AG285" s="1" t="s">
        <v>211</v>
      </c>
      <c r="AH285" s="1">
        <v>21591</v>
      </c>
      <c r="AI285" s="1">
        <v>100</v>
      </c>
      <c r="AJ285" s="1">
        <v>117.66</v>
      </c>
      <c r="AL285" s="1">
        <f t="shared" si="75"/>
        <v>117.66</v>
      </c>
      <c r="AO285" s="1">
        <f t="shared" si="76"/>
        <v>117.66</v>
      </c>
      <c r="AP285" s="1">
        <v>112.66</v>
      </c>
      <c r="AV285" s="10">
        <f t="shared" si="77"/>
        <v>58.172838</v>
      </c>
      <c r="AW285" s="1">
        <f t="shared" si="78"/>
        <v>58.172838</v>
      </c>
      <c r="BK285" s="1">
        <v>1</v>
      </c>
      <c r="BL285" s="1">
        <v>517.5</v>
      </c>
      <c r="BM285" s="1" t="s">
        <v>212</v>
      </c>
      <c r="BN285" s="2">
        <f t="shared" si="79"/>
        <v>9.07894736842105</v>
      </c>
      <c r="BO285" s="2">
        <v>450</v>
      </c>
      <c r="BP285" s="1">
        <f t="shared" si="80"/>
        <v>9.07894736842105</v>
      </c>
      <c r="BQ285" s="1">
        <f t="shared" si="81"/>
        <v>9.07894736842105</v>
      </c>
      <c r="BS285" s="1"/>
      <c r="EQ285" s="1">
        <f t="shared" si="72"/>
        <v>0</v>
      </c>
      <c r="ER285" s="1">
        <f t="shared" si="82"/>
        <v>0</v>
      </c>
      <c r="ES285" s="1">
        <f t="shared" si="83"/>
        <v>0</v>
      </c>
      <c r="ET285" s="12">
        <f t="shared" si="84"/>
        <v>9.07894736842105</v>
      </c>
      <c r="FP285" s="1" t="s">
        <v>213</v>
      </c>
      <c r="FQ285" s="1">
        <v>1.25</v>
      </c>
      <c r="FR285" s="12">
        <f t="shared" si="73"/>
        <v>67.2517853684211</v>
      </c>
      <c r="FS285" s="12">
        <f t="shared" si="85"/>
        <v>0.840647317105263</v>
      </c>
      <c r="GE285" s="1" t="s">
        <v>214</v>
      </c>
      <c r="GF285" s="1" t="s">
        <v>213</v>
      </c>
      <c r="GG285" s="1">
        <v>11</v>
      </c>
      <c r="GH285" s="12">
        <f t="shared" si="86"/>
        <v>67.2517853684211</v>
      </c>
      <c r="GI285" s="1">
        <f t="shared" si="87"/>
        <v>7.39769639052632</v>
      </c>
      <c r="GJ285" s="1" t="s">
        <v>215</v>
      </c>
      <c r="GM285" s="1">
        <v>0.181578947368421</v>
      </c>
      <c r="GO285" s="1">
        <v>4.87820512820513</v>
      </c>
      <c r="GP285" s="1">
        <v>3.125</v>
      </c>
      <c r="HB285" s="1">
        <v>1</v>
      </c>
      <c r="HC285" s="1">
        <v>60</v>
      </c>
      <c r="HD285" s="1">
        <v>95</v>
      </c>
      <c r="HE285" s="1">
        <f t="shared" si="88"/>
        <v>57</v>
      </c>
      <c r="HF285" s="10">
        <f t="shared" si="89"/>
        <v>83.6749131516262</v>
      </c>
      <c r="HG285" s="13">
        <v>44288</v>
      </c>
    </row>
    <row r="286" spans="1:215">
      <c r="A286" t="str">
        <f t="shared" si="74"/>
        <v>HPKL22046021591</v>
      </c>
      <c r="B286" s="1">
        <v>285</v>
      </c>
      <c r="C286" s="1" t="s">
        <v>200</v>
      </c>
      <c r="D286" s="1">
        <v>0</v>
      </c>
      <c r="E286" s="1" t="s">
        <v>201</v>
      </c>
      <c r="F286" s="1" t="s">
        <v>202</v>
      </c>
      <c r="H286" s="1" t="s">
        <v>664</v>
      </c>
      <c r="I286" s="1" t="s">
        <v>382</v>
      </c>
      <c r="M286" s="1" t="s">
        <v>205</v>
      </c>
      <c r="N286" s="1">
        <v>1</v>
      </c>
      <c r="O286" s="1" t="s">
        <v>243</v>
      </c>
      <c r="Q286" s="1" t="s">
        <v>219</v>
      </c>
      <c r="R286" t="s">
        <v>208</v>
      </c>
      <c r="S286" s="1" t="s">
        <v>244</v>
      </c>
      <c r="T286" s="1" t="s">
        <v>210</v>
      </c>
      <c r="V286" s="1" t="b">
        <v>0</v>
      </c>
      <c r="AA286" s="1">
        <v>0.369</v>
      </c>
      <c r="AC286" s="1">
        <v>0.361</v>
      </c>
      <c r="AD286" s="1">
        <v>90</v>
      </c>
      <c r="AF286" s="8">
        <v>0.00720000000000001</v>
      </c>
      <c r="AG286" s="1" t="s">
        <v>211</v>
      </c>
      <c r="AH286" s="1">
        <v>21591</v>
      </c>
      <c r="AI286" s="1">
        <v>100</v>
      </c>
      <c r="AJ286" s="1">
        <v>108.48</v>
      </c>
      <c r="AL286" s="1">
        <f t="shared" si="75"/>
        <v>108.48</v>
      </c>
      <c r="AO286" s="1">
        <f t="shared" si="76"/>
        <v>108.48</v>
      </c>
      <c r="AP286" s="1">
        <v>103.48</v>
      </c>
      <c r="AV286" s="10">
        <f t="shared" si="77"/>
        <v>39.284064</v>
      </c>
      <c r="AW286" s="1">
        <f t="shared" si="78"/>
        <v>39.284064</v>
      </c>
      <c r="BK286" s="1">
        <v>1</v>
      </c>
      <c r="BL286" s="1">
        <v>517.5</v>
      </c>
      <c r="BM286" s="1" t="s">
        <v>212</v>
      </c>
      <c r="BN286" s="2">
        <f t="shared" si="79"/>
        <v>6.80921052631579</v>
      </c>
      <c r="BO286" s="2">
        <v>450</v>
      </c>
      <c r="BP286" s="1">
        <f t="shared" si="80"/>
        <v>6.80921052631579</v>
      </c>
      <c r="BQ286" s="1">
        <f t="shared" si="81"/>
        <v>6.80921052631579</v>
      </c>
      <c r="BS286" s="1"/>
      <c r="EQ286" s="1">
        <f t="shared" si="72"/>
        <v>0</v>
      </c>
      <c r="ER286" s="1">
        <f t="shared" si="82"/>
        <v>0</v>
      </c>
      <c r="ES286" s="1">
        <f t="shared" si="83"/>
        <v>0</v>
      </c>
      <c r="ET286" s="12">
        <f t="shared" si="84"/>
        <v>6.80921052631579</v>
      </c>
      <c r="FP286" s="1" t="s">
        <v>213</v>
      </c>
      <c r="FQ286" s="1">
        <v>1.25</v>
      </c>
      <c r="FR286" s="12">
        <f t="shared" si="73"/>
        <v>46.0932745263158</v>
      </c>
      <c r="FS286" s="12">
        <f t="shared" si="85"/>
        <v>0.576165931578947</v>
      </c>
      <c r="GE286" s="1" t="s">
        <v>214</v>
      </c>
      <c r="GF286" s="1" t="s">
        <v>213</v>
      </c>
      <c r="GG286" s="1">
        <v>11</v>
      </c>
      <c r="GH286" s="12">
        <f t="shared" si="86"/>
        <v>46.0932745263158</v>
      </c>
      <c r="GI286" s="1">
        <f t="shared" si="87"/>
        <v>5.07026019789474</v>
      </c>
      <c r="GJ286" s="1" t="s">
        <v>215</v>
      </c>
      <c r="GM286" s="1">
        <v>0.136184210526316</v>
      </c>
      <c r="GO286" s="1">
        <v>0.275</v>
      </c>
      <c r="GP286" s="1">
        <v>1.73611111111111</v>
      </c>
      <c r="HB286" s="1">
        <v>1</v>
      </c>
      <c r="HC286" s="1">
        <v>45</v>
      </c>
      <c r="HD286" s="1">
        <v>95</v>
      </c>
      <c r="HE286" s="1">
        <f t="shared" si="88"/>
        <v>76</v>
      </c>
      <c r="HF286" s="10">
        <f t="shared" si="89"/>
        <v>53.8869959774269</v>
      </c>
      <c r="HG286" s="13">
        <v>44288</v>
      </c>
    </row>
    <row r="287" spans="1:215">
      <c r="A287" t="str">
        <f t="shared" si="74"/>
        <v>HPKL22047021591</v>
      </c>
      <c r="B287" s="1">
        <v>286</v>
      </c>
      <c r="C287" s="1" t="s">
        <v>200</v>
      </c>
      <c r="D287" s="1">
        <v>0</v>
      </c>
      <c r="E287" s="1" t="s">
        <v>201</v>
      </c>
      <c r="F287" s="1" t="s">
        <v>202</v>
      </c>
      <c r="H287" s="1" t="s">
        <v>665</v>
      </c>
      <c r="I287" s="1" t="s">
        <v>472</v>
      </c>
      <c r="M287" s="1" t="s">
        <v>205</v>
      </c>
      <c r="N287" s="1">
        <v>1</v>
      </c>
      <c r="O287" s="1" t="s">
        <v>265</v>
      </c>
      <c r="Q287" s="1" t="s">
        <v>219</v>
      </c>
      <c r="R287" t="s">
        <v>208</v>
      </c>
      <c r="S287" s="1" t="s">
        <v>266</v>
      </c>
      <c r="T287" s="1" t="s">
        <v>210</v>
      </c>
      <c r="V287" s="1" t="b">
        <v>0</v>
      </c>
      <c r="AA287" s="1">
        <v>0.223</v>
      </c>
      <c r="AC287" s="1">
        <v>0.223</v>
      </c>
      <c r="AD287" s="1">
        <v>90</v>
      </c>
      <c r="AF287" s="8">
        <v>0</v>
      </c>
      <c r="AG287" s="1" t="s">
        <v>211</v>
      </c>
      <c r="AH287" s="1">
        <v>21591</v>
      </c>
      <c r="AI287" s="1">
        <v>100</v>
      </c>
      <c r="AJ287" s="1">
        <v>117.66</v>
      </c>
      <c r="AL287" s="1">
        <f t="shared" si="75"/>
        <v>117.66</v>
      </c>
      <c r="AO287" s="1">
        <f t="shared" si="76"/>
        <v>117.66</v>
      </c>
      <c r="AP287" s="1">
        <v>112.66</v>
      </c>
      <c r="AV287" s="10">
        <f t="shared" si="77"/>
        <v>26.23818</v>
      </c>
      <c r="AW287" s="1">
        <f t="shared" si="78"/>
        <v>26.23818</v>
      </c>
      <c r="AZ287" s="1">
        <f>BA287+BE287</f>
        <v>1.8225</v>
      </c>
      <c r="BA287" s="1">
        <f>AZ288*N288</f>
        <v>1.8</v>
      </c>
      <c r="BB287" s="1" t="s">
        <v>221</v>
      </c>
      <c r="BC287" s="1">
        <f>BA287</f>
        <v>1.8</v>
      </c>
      <c r="BD287" s="1">
        <v>1.25</v>
      </c>
      <c r="BE287" s="1">
        <f>BA287*(BD287/100)</f>
        <v>0.0225</v>
      </c>
      <c r="BK287" s="1">
        <v>1</v>
      </c>
      <c r="BL287" s="1">
        <v>517.5</v>
      </c>
      <c r="BM287" s="1" t="s">
        <v>212</v>
      </c>
      <c r="BN287" s="2">
        <f t="shared" si="79"/>
        <v>7.56578947368421</v>
      </c>
      <c r="BO287" s="2">
        <v>450</v>
      </c>
      <c r="BP287" s="1">
        <f t="shared" si="80"/>
        <v>7.56578947368421</v>
      </c>
      <c r="BQ287" s="1">
        <f t="shared" si="81"/>
        <v>7.56578947368421</v>
      </c>
      <c r="BS287" s="1"/>
      <c r="EQ287" s="1">
        <f t="shared" si="72"/>
        <v>0</v>
      </c>
      <c r="ER287" s="1">
        <f t="shared" si="82"/>
        <v>0</v>
      </c>
      <c r="ES287" s="1">
        <f t="shared" si="83"/>
        <v>0</v>
      </c>
      <c r="ET287" s="12">
        <f t="shared" si="84"/>
        <v>7.56578947368421</v>
      </c>
      <c r="FP287" s="1" t="s">
        <v>213</v>
      </c>
      <c r="FQ287" s="1">
        <v>1.25</v>
      </c>
      <c r="FR287" s="12">
        <f t="shared" si="73"/>
        <v>33.8039694736842</v>
      </c>
      <c r="FS287" s="12">
        <f t="shared" si="85"/>
        <v>0.422549618421053</v>
      </c>
      <c r="GE287" s="1" t="s">
        <v>214</v>
      </c>
      <c r="GF287" s="1" t="s">
        <v>213</v>
      </c>
      <c r="GG287" s="1">
        <v>11</v>
      </c>
      <c r="GH287" s="12">
        <f t="shared" si="86"/>
        <v>33.8039694736842</v>
      </c>
      <c r="GI287" s="1">
        <f t="shared" si="87"/>
        <v>3.71843664210526</v>
      </c>
      <c r="GJ287" s="1" t="s">
        <v>215</v>
      </c>
      <c r="GM287" s="1">
        <v>0.151371115173675</v>
      </c>
      <c r="GO287" s="1">
        <v>0.591666666666667</v>
      </c>
      <c r="GP287" s="1">
        <v>0.578703703703704</v>
      </c>
      <c r="HB287" s="1">
        <v>1</v>
      </c>
      <c r="HC287" s="1">
        <v>50</v>
      </c>
      <c r="HD287" s="1">
        <v>95</v>
      </c>
      <c r="HE287" s="1">
        <f t="shared" si="88"/>
        <v>68.4</v>
      </c>
      <c r="HF287" s="10">
        <f t="shared" si="89"/>
        <v>41.0891972197546</v>
      </c>
      <c r="HG287" s="13">
        <v>44288</v>
      </c>
    </row>
    <row r="288" spans="1:215">
      <c r="A288" t="str">
        <f t="shared" si="74"/>
        <v>HOSKL220470_121591</v>
      </c>
      <c r="B288" s="1">
        <v>287</v>
      </c>
      <c r="C288" s="1" t="s">
        <v>200</v>
      </c>
      <c r="E288" s="1" t="s">
        <v>247</v>
      </c>
      <c r="F288" s="1" t="s">
        <v>222</v>
      </c>
      <c r="H288" s="1" t="s">
        <v>666</v>
      </c>
      <c r="I288" s="1" t="s">
        <v>666</v>
      </c>
      <c r="N288" s="1">
        <v>1</v>
      </c>
      <c r="R288"/>
      <c r="AF288" s="8"/>
      <c r="AG288" s="1" t="s">
        <v>211</v>
      </c>
      <c r="AH288" s="1">
        <v>21591</v>
      </c>
      <c r="AV288" s="10"/>
      <c r="AX288" s="1" t="s">
        <v>205</v>
      </c>
      <c r="AY288" s="1" t="s">
        <v>225</v>
      </c>
      <c r="AZ288" s="1">
        <v>1.8</v>
      </c>
      <c r="BN288" s="2"/>
      <c r="BS288" s="1"/>
      <c r="ET288" s="12"/>
      <c r="FR288" s="12"/>
      <c r="FS288" s="12"/>
      <c r="GH288" s="12"/>
      <c r="HF288" s="10"/>
      <c r="HG288" s="13">
        <v>44288</v>
      </c>
    </row>
    <row r="289" spans="1:215">
      <c r="A289" t="str">
        <f t="shared" si="74"/>
        <v>HOSM710117021480</v>
      </c>
      <c r="B289" s="1">
        <v>288</v>
      </c>
      <c r="C289" s="1" t="s">
        <v>200</v>
      </c>
      <c r="D289" s="1">
        <v>0</v>
      </c>
      <c r="E289" s="1" t="s">
        <v>247</v>
      </c>
      <c r="F289" s="1" t="s">
        <v>202</v>
      </c>
      <c r="H289" s="1" t="s">
        <v>667</v>
      </c>
      <c r="I289" s="1" t="s">
        <v>668</v>
      </c>
      <c r="M289" s="1" t="s">
        <v>205</v>
      </c>
      <c r="N289" s="1">
        <v>1</v>
      </c>
      <c r="O289" s="1" t="s">
        <v>243</v>
      </c>
      <c r="Q289" s="1" t="s">
        <v>219</v>
      </c>
      <c r="R289" t="s">
        <v>208</v>
      </c>
      <c r="S289" s="1" t="s">
        <v>244</v>
      </c>
      <c r="T289" s="1" t="s">
        <v>210</v>
      </c>
      <c r="V289" s="1" t="b">
        <v>0</v>
      </c>
      <c r="AA289" s="1">
        <v>0.011</v>
      </c>
      <c r="AC289" s="1">
        <v>0.008</v>
      </c>
      <c r="AD289" s="1">
        <v>90</v>
      </c>
      <c r="AF289" s="8">
        <v>0.0027</v>
      </c>
      <c r="AG289" s="1" t="s">
        <v>211</v>
      </c>
      <c r="AH289" s="1">
        <v>21480</v>
      </c>
      <c r="AI289" s="1">
        <v>100</v>
      </c>
      <c r="AJ289" s="1">
        <v>84.32</v>
      </c>
      <c r="AL289" s="1">
        <f>AK289+AJ289</f>
        <v>84.32</v>
      </c>
      <c r="AO289" s="1">
        <f>AL289+AM289</f>
        <v>84.32</v>
      </c>
      <c r="AP289" s="1">
        <v>79.32</v>
      </c>
      <c r="AV289" s="10">
        <f>((AO289*((100-GX289)/100)+GY289))*(AA289+AS289+AU289+AB289)-(AP289*(AA289+AS289-AC289+AB289)*AD289/100)</f>
        <v>0.713356</v>
      </c>
      <c r="AW289" s="1">
        <f>(AV289)*N289</f>
        <v>0.713356</v>
      </c>
      <c r="BK289" s="1">
        <v>4</v>
      </c>
      <c r="BL289" s="1">
        <v>100</v>
      </c>
      <c r="BM289" s="1" t="s">
        <v>212</v>
      </c>
      <c r="BN289" s="2">
        <f>BL289/HE289</f>
        <v>0.402046783625731</v>
      </c>
      <c r="BO289" s="2">
        <v>80</v>
      </c>
      <c r="BP289" s="1">
        <f>BN289+BI289</f>
        <v>0.402046783625731</v>
      </c>
      <c r="BQ289" s="1">
        <f>BP289*N289</f>
        <v>0.402046783625731</v>
      </c>
      <c r="BS289" s="1"/>
      <c r="EQ289" s="1">
        <f t="shared" si="72"/>
        <v>0</v>
      </c>
      <c r="ER289" s="1">
        <f>EQ289*N289</f>
        <v>0</v>
      </c>
      <c r="ES289" s="1">
        <f>IF(ISERROR(SEARCH("FALSE",BV289)),BU289,0)+IF(ISERROR(SEARCH("FALSE",CA289)),BZ289,0)+IF(ISERROR(SEARCH("FALSE",CF289)),CE289,0)+IF(ISERROR(SEARCH("FALSE",CK289)),CJ289,0)+IF(ISERROR(SEARCH("FALSE",CP289)),CO289,0)+IF(ISERROR(SEARCH("FALSE",CU289)),CT289,0)+IF(ISERROR(SEARCH("FALSE",CZ289)),CY289,0)+IF(ISERROR(SEARCH("FALSE",DE289)),DD289,0)+IF(ISERROR(SEARCH("FALSE",DJ289)),DI289,0)+IF(ISERROR(SEARCH("FALSE",DO289)),DN289,0)+IF(ISERROR(SEARCH("FALSE",DT289)),DS289,0)+IF(ISERROR(SEARCH("FALSE",DY289)),DX289,0)+IF(ISERROR(SEARCH("FALSE",ED289)),EC289,0)+IF(ISERROR(SEARCH("FALSE",EI289)),EH289,0)+IF(ISERROR(SEARCH("FALSE",EN289)),EM289,0)*N289</f>
        <v>0</v>
      </c>
      <c r="ET289" s="12">
        <f>ES289+ER289+BP289</f>
        <v>0.402046783625731</v>
      </c>
      <c r="FP289" s="1" t="s">
        <v>213</v>
      </c>
      <c r="FQ289" s="1">
        <v>1.25</v>
      </c>
      <c r="FR289" s="12">
        <f t="shared" si="73"/>
        <v>1.11540278362573</v>
      </c>
      <c r="FS289" s="12">
        <f>FR289*FQ289/100</f>
        <v>0.0139425347953216</v>
      </c>
      <c r="GE289" s="1" t="s">
        <v>252</v>
      </c>
      <c r="GF289" s="1" t="s">
        <v>213</v>
      </c>
      <c r="GG289" s="1">
        <v>11</v>
      </c>
      <c r="GH289" s="12">
        <f>AW289+ET289-ES289+FD289+FG289</f>
        <v>1.11540278362573</v>
      </c>
      <c r="GI289" s="1">
        <f>GH289*(GG289/100)</f>
        <v>0.12269430619883</v>
      </c>
      <c r="GJ289" s="1" t="s">
        <v>215</v>
      </c>
      <c r="GM289" s="1">
        <v>0.00804020100502513</v>
      </c>
      <c r="GO289" s="1">
        <v>0.0152777777777778</v>
      </c>
      <c r="GP289" s="1">
        <v>0.0277777777777778</v>
      </c>
      <c r="HB289" s="1">
        <v>4</v>
      </c>
      <c r="HC289" s="1">
        <v>55</v>
      </c>
      <c r="HD289" s="1">
        <v>95</v>
      </c>
      <c r="HE289" s="1">
        <f>(3600/HC289)*HD289*HB289/100</f>
        <v>248.727272727273</v>
      </c>
      <c r="HF289" s="10">
        <f>AW289+AZ289+ET289+FD289+FG289+FK289+FS289-FY289+GD289+FT289+GI289+GM289+GN289+GO289+GP289+GR289+GS289-GU289</f>
        <v>1.30313538118046</v>
      </c>
      <c r="HG289" s="13">
        <v>45384</v>
      </c>
    </row>
    <row r="290" spans="1:215">
      <c r="A290" t="str">
        <f t="shared" si="74"/>
        <v>HOSN212093021480</v>
      </c>
      <c r="B290" s="1">
        <v>289</v>
      </c>
      <c r="C290" s="1" t="s">
        <v>200</v>
      </c>
      <c r="D290" s="1">
        <v>0</v>
      </c>
      <c r="E290" s="1" t="s">
        <v>247</v>
      </c>
      <c r="F290" s="1" t="s">
        <v>202</v>
      </c>
      <c r="H290" s="1" t="s">
        <v>669</v>
      </c>
      <c r="I290" s="1" t="s">
        <v>565</v>
      </c>
      <c r="M290" s="1" t="s">
        <v>205</v>
      </c>
      <c r="N290" s="1">
        <v>1</v>
      </c>
      <c r="O290" s="1" t="s">
        <v>265</v>
      </c>
      <c r="Q290" s="1" t="s">
        <v>219</v>
      </c>
      <c r="R290" t="s">
        <v>208</v>
      </c>
      <c r="S290" s="1" t="s">
        <v>266</v>
      </c>
      <c r="T290" s="1" t="s">
        <v>210</v>
      </c>
      <c r="V290" s="1" t="b">
        <v>0</v>
      </c>
      <c r="AA290" s="1">
        <v>0.49</v>
      </c>
      <c r="AC290" s="1">
        <v>0.49</v>
      </c>
      <c r="AD290" s="1">
        <v>90</v>
      </c>
      <c r="AF290" s="8">
        <v>0</v>
      </c>
      <c r="AG290" s="1" t="s">
        <v>211</v>
      </c>
      <c r="AH290" s="1">
        <v>21480</v>
      </c>
      <c r="AI290" s="1">
        <v>100</v>
      </c>
      <c r="AJ290" s="1">
        <v>124.59</v>
      </c>
      <c r="AL290" s="1">
        <f>AK290+AJ290</f>
        <v>124.59</v>
      </c>
      <c r="AO290" s="1">
        <f>AL290+AM290</f>
        <v>124.59</v>
      </c>
      <c r="AP290" s="1">
        <v>119.59</v>
      </c>
      <c r="AV290" s="10">
        <f>((AO290*((100-GX290)/100)+GY290))*(AA290+AS290+AU290+AB290)-(AP290*(AA290+AS290-AC290+AB290)*AD290/100)</f>
        <v>61.0491</v>
      </c>
      <c r="AW290" s="1">
        <f>(AV290)*N290</f>
        <v>61.0491</v>
      </c>
      <c r="BK290" s="1">
        <v>1</v>
      </c>
      <c r="BL290" s="1">
        <v>632.5</v>
      </c>
      <c r="BM290" s="1" t="s">
        <v>212</v>
      </c>
      <c r="BN290" s="2">
        <f>BL290/HE290</f>
        <v>10.171783625731</v>
      </c>
      <c r="BO290" s="2">
        <v>550</v>
      </c>
      <c r="BP290" s="1">
        <f>BN290+BI290</f>
        <v>10.171783625731</v>
      </c>
      <c r="BQ290" s="1">
        <f>BP290*N290</f>
        <v>10.171783625731</v>
      </c>
      <c r="BS290" s="1"/>
      <c r="EQ290" s="1">
        <f t="shared" si="72"/>
        <v>0</v>
      </c>
      <c r="ER290" s="1">
        <f>EQ290*N290</f>
        <v>0</v>
      </c>
      <c r="ES290" s="1">
        <f>IF(ISERROR(SEARCH("FALSE",BV290)),BU290,0)+IF(ISERROR(SEARCH("FALSE",CA290)),BZ290,0)+IF(ISERROR(SEARCH("FALSE",CF290)),CE290,0)+IF(ISERROR(SEARCH("FALSE",CK290)),CJ290,0)+IF(ISERROR(SEARCH("FALSE",CP290)),CO290,0)+IF(ISERROR(SEARCH("FALSE",CU290)),CT290,0)+IF(ISERROR(SEARCH("FALSE",CZ290)),CY290,0)+IF(ISERROR(SEARCH("FALSE",DE290)),DD290,0)+IF(ISERROR(SEARCH("FALSE",DJ290)),DI290,0)+IF(ISERROR(SEARCH("FALSE",DO290)),DN290,0)+IF(ISERROR(SEARCH("FALSE",DT290)),DS290,0)+IF(ISERROR(SEARCH("FALSE",DY290)),DX290,0)+IF(ISERROR(SEARCH("FALSE",ED290)),EC290,0)+IF(ISERROR(SEARCH("FALSE",EI290)),EH290,0)+IF(ISERROR(SEARCH("FALSE",EN290)),EM290,0)*N290</f>
        <v>0</v>
      </c>
      <c r="ET290" s="12">
        <f>ES290+ER290+BP290</f>
        <v>10.171783625731</v>
      </c>
      <c r="FP290" s="1" t="s">
        <v>213</v>
      </c>
      <c r="FQ290" s="1">
        <v>1.25</v>
      </c>
      <c r="FR290" s="12">
        <f t="shared" si="73"/>
        <v>71.220883625731</v>
      </c>
      <c r="FS290" s="12">
        <f>FR290*FQ290/100</f>
        <v>0.890261045321637</v>
      </c>
      <c r="GE290" s="1" t="s">
        <v>252</v>
      </c>
      <c r="GF290" s="1" t="s">
        <v>213</v>
      </c>
      <c r="GG290" s="1">
        <v>11</v>
      </c>
      <c r="GH290" s="12">
        <f>AW290+ET290-ES290+FD290+FG290</f>
        <v>71.220883625731</v>
      </c>
      <c r="GI290" s="1">
        <f>GH290*(GG290/100)</f>
        <v>7.83429719883041</v>
      </c>
      <c r="GJ290" s="1" t="s">
        <v>215</v>
      </c>
      <c r="GM290" s="1">
        <v>0.20343567251462</v>
      </c>
      <c r="GO290" s="1">
        <v>0.765416666666667</v>
      </c>
      <c r="GP290" s="1">
        <v>0.868055555555556</v>
      </c>
      <c r="HB290" s="1">
        <v>1</v>
      </c>
      <c r="HC290" s="1">
        <v>55</v>
      </c>
      <c r="HD290" s="1">
        <v>95</v>
      </c>
      <c r="HE290" s="1">
        <f>(3600/HC290)*HD290*HB290/100</f>
        <v>62.1818181818182</v>
      </c>
      <c r="HF290" s="10">
        <f>AW290+AZ290+ET290+FD290+FG290+FK290+FS290-FY290+GD290+FT290+GI290+GM290+GN290+GO290+GP290+GR290+GS290-GU290</f>
        <v>81.7823497646199</v>
      </c>
      <c r="HG290" s="13">
        <v>44653</v>
      </c>
    </row>
    <row r="291" spans="1:215">
      <c r="A291" t="str">
        <f t="shared" si="74"/>
        <v>HOSN411030021480</v>
      </c>
      <c r="B291" s="1">
        <v>290</v>
      </c>
      <c r="C291" s="1" t="s">
        <v>200</v>
      </c>
      <c r="D291" s="1">
        <v>0</v>
      </c>
      <c r="E291" s="1" t="s">
        <v>247</v>
      </c>
      <c r="F291" s="1" t="s">
        <v>202</v>
      </c>
      <c r="H291" s="1" t="s">
        <v>670</v>
      </c>
      <c r="I291" s="1" t="s">
        <v>671</v>
      </c>
      <c r="M291" s="1" t="s">
        <v>205</v>
      </c>
      <c r="N291" s="1">
        <v>1</v>
      </c>
      <c r="O291" s="1" t="s">
        <v>243</v>
      </c>
      <c r="Q291" s="1" t="s">
        <v>219</v>
      </c>
      <c r="R291" t="s">
        <v>208</v>
      </c>
      <c r="S291" s="1" t="s">
        <v>244</v>
      </c>
      <c r="T291" s="1" t="s">
        <v>210</v>
      </c>
      <c r="V291" s="1" t="b">
        <v>0</v>
      </c>
      <c r="AA291" s="1">
        <v>0.015</v>
      </c>
      <c r="AC291" s="1">
        <v>0.013</v>
      </c>
      <c r="AD291" s="1">
        <v>95</v>
      </c>
      <c r="AF291" s="8">
        <v>0.0019</v>
      </c>
      <c r="AG291" s="1" t="s">
        <v>211</v>
      </c>
      <c r="AH291" s="1">
        <v>21480</v>
      </c>
      <c r="AI291" s="1">
        <v>100</v>
      </c>
      <c r="AJ291" s="1">
        <v>109.62</v>
      </c>
      <c r="AL291" s="1">
        <f>AK291+AJ291</f>
        <v>109.62</v>
      </c>
      <c r="AO291" s="1">
        <f>AL291+AM291</f>
        <v>109.62</v>
      </c>
      <c r="AP291" s="1">
        <v>104.62</v>
      </c>
      <c r="AV291" s="10">
        <f>((AO291*((100-GX291)/100)+GY291))*(AA291+AS291+AU291+AB291)-(AP291*(AA291+AS291-AC291+AB291)*AD291/100)</f>
        <v>1.445522</v>
      </c>
      <c r="AW291" s="1">
        <f>(AV291)*N291</f>
        <v>1.445522</v>
      </c>
      <c r="AZ291" s="1">
        <f>BA291+BE291</f>
        <v>8.40375</v>
      </c>
      <c r="BA291" s="1">
        <f>AZ292*N292</f>
        <v>8.3</v>
      </c>
      <c r="BB291" s="1" t="s">
        <v>221</v>
      </c>
      <c r="BC291" s="1">
        <f>BA291</f>
        <v>8.3</v>
      </c>
      <c r="BD291" s="1">
        <v>1.25</v>
      </c>
      <c r="BE291" s="1">
        <f>BA291*(BD291/100)</f>
        <v>0.10375</v>
      </c>
      <c r="BK291" s="1">
        <v>2</v>
      </c>
      <c r="BL291" s="1">
        <v>187.5</v>
      </c>
      <c r="BM291" s="1" t="s">
        <v>212</v>
      </c>
      <c r="BN291" s="2">
        <f>BL291/HE291</f>
        <v>1.78179824561403</v>
      </c>
      <c r="BO291" s="2">
        <v>150</v>
      </c>
      <c r="BP291" s="1">
        <f>BN291+BI291</f>
        <v>1.78179824561403</v>
      </c>
      <c r="BQ291" s="1">
        <f>BP291*N291</f>
        <v>1.78179824561403</v>
      </c>
      <c r="BS291" s="1"/>
      <c r="EQ291" s="1">
        <f t="shared" si="72"/>
        <v>0</v>
      </c>
      <c r="ER291" s="1">
        <f>EQ291*N291</f>
        <v>0</v>
      </c>
      <c r="ES291" s="1">
        <f>IF(ISERROR(SEARCH("FALSE",BV291)),BU291,0)+IF(ISERROR(SEARCH("FALSE",CA291)),BZ291,0)+IF(ISERROR(SEARCH("FALSE",CF291)),CE291,0)+IF(ISERROR(SEARCH("FALSE",CK291)),CJ291,0)+IF(ISERROR(SEARCH("FALSE",CP291)),CO291,0)+IF(ISERROR(SEARCH("FALSE",CU291)),CT291,0)+IF(ISERROR(SEARCH("FALSE",CZ291)),CY291,0)+IF(ISERROR(SEARCH("FALSE",DE291)),DD291,0)+IF(ISERROR(SEARCH("FALSE",DJ291)),DI291,0)+IF(ISERROR(SEARCH("FALSE",DO291)),DN291,0)+IF(ISERROR(SEARCH("FALSE",DT291)),DS291,0)+IF(ISERROR(SEARCH("FALSE",DY291)),DX291,0)+IF(ISERROR(SEARCH("FALSE",ED291)),EC291,0)+IF(ISERROR(SEARCH("FALSE",EI291)),EH291,0)+IF(ISERROR(SEARCH("FALSE",EN291)),EM291,0)*N291</f>
        <v>0</v>
      </c>
      <c r="ET291" s="12">
        <f>ES291+ER291+BP291</f>
        <v>1.78179824561403</v>
      </c>
      <c r="FP291" s="1" t="s">
        <v>213</v>
      </c>
      <c r="FQ291" s="1">
        <v>1.25</v>
      </c>
      <c r="FR291" s="12">
        <f t="shared" si="73"/>
        <v>3.22732024561403</v>
      </c>
      <c r="FS291" s="12">
        <f>FR291*FQ291/100</f>
        <v>0.0403415030701754</v>
      </c>
      <c r="GE291" s="1" t="s">
        <v>252</v>
      </c>
      <c r="GF291" s="1" t="s">
        <v>213</v>
      </c>
      <c r="GG291" s="1">
        <v>11</v>
      </c>
      <c r="GH291" s="12">
        <f>AW291+ET291-ES291+FD291+FG291</f>
        <v>3.22732024561403</v>
      </c>
      <c r="GI291" s="1">
        <f>GH291*(GG291/100)</f>
        <v>0.355005227017544</v>
      </c>
      <c r="GJ291" s="1" t="s">
        <v>215</v>
      </c>
      <c r="GM291" s="1">
        <v>0.0356294536817102</v>
      </c>
      <c r="GO291" s="1">
        <v>0.0305555555555556</v>
      </c>
      <c r="GP291" s="1">
        <v>0.0617283950617284</v>
      </c>
      <c r="HB291" s="1">
        <v>2</v>
      </c>
      <c r="HC291" s="1">
        <v>65</v>
      </c>
      <c r="HD291" s="1">
        <v>95</v>
      </c>
      <c r="HE291" s="1">
        <f>(3600/HC291)*HD291*HB291/100</f>
        <v>105.230769230769</v>
      </c>
      <c r="HF291" s="10">
        <f>AW291+AZ291+ET291+FD291+FG291+FK291+FS291-FY291+GD291+FT291+GI291+GM291+GN291+GO291+GP291+GR291+GS291-GU291</f>
        <v>12.1543303800007</v>
      </c>
      <c r="HG291" s="13">
        <v>45384</v>
      </c>
    </row>
    <row r="292" spans="1:215">
      <c r="A292" t="str">
        <f t="shared" si="74"/>
        <v>HOSN4110300_121480</v>
      </c>
      <c r="B292" s="1">
        <v>291</v>
      </c>
      <c r="C292" s="1" t="s">
        <v>200</v>
      </c>
      <c r="E292" s="1" t="s">
        <v>247</v>
      </c>
      <c r="F292" s="1" t="s">
        <v>222</v>
      </c>
      <c r="H292" s="1" t="s">
        <v>672</v>
      </c>
      <c r="I292" s="1" t="s">
        <v>672</v>
      </c>
      <c r="N292" s="1">
        <v>1</v>
      </c>
      <c r="R292"/>
      <c r="AF292" s="8"/>
      <c r="AG292" s="1" t="s">
        <v>211</v>
      </c>
      <c r="AH292" s="1">
        <v>21480</v>
      </c>
      <c r="AV292" s="10"/>
      <c r="AX292" s="1" t="s">
        <v>205</v>
      </c>
      <c r="AY292" s="1" t="s">
        <v>225</v>
      </c>
      <c r="AZ292" s="1">
        <v>8.3</v>
      </c>
      <c r="BN292" s="2"/>
      <c r="BS292" s="1"/>
      <c r="ET292" s="12"/>
      <c r="FR292" s="12"/>
      <c r="FS292" s="12"/>
      <c r="GH292" s="12"/>
      <c r="HF292" s="10"/>
      <c r="HG292" s="13">
        <v>45384</v>
      </c>
    </row>
    <row r="293" spans="1:215">
      <c r="A293" t="str">
        <f t="shared" si="74"/>
        <v>HOSN603038021480</v>
      </c>
      <c r="B293" s="1">
        <v>292</v>
      </c>
      <c r="C293" s="1" t="s">
        <v>200</v>
      </c>
      <c r="D293" s="1">
        <v>0</v>
      </c>
      <c r="E293" s="1" t="s">
        <v>247</v>
      </c>
      <c r="F293" s="1" t="s">
        <v>202</v>
      </c>
      <c r="H293" s="1" t="s">
        <v>673</v>
      </c>
      <c r="I293" s="1" t="s">
        <v>674</v>
      </c>
      <c r="M293" s="1" t="s">
        <v>205</v>
      </c>
      <c r="N293" s="1">
        <v>1</v>
      </c>
      <c r="O293" s="1" t="s">
        <v>347</v>
      </c>
      <c r="Q293" s="1" t="s">
        <v>219</v>
      </c>
      <c r="R293" t="s">
        <v>208</v>
      </c>
      <c r="S293" s="1" t="s">
        <v>348</v>
      </c>
      <c r="T293" s="1" t="s">
        <v>210</v>
      </c>
      <c r="V293" s="1" t="b">
        <v>0</v>
      </c>
      <c r="AA293" s="1">
        <v>0.054</v>
      </c>
      <c r="AC293" s="1">
        <v>0.048</v>
      </c>
      <c r="AD293" s="1">
        <v>100</v>
      </c>
      <c r="AF293" s="8">
        <v>0.006</v>
      </c>
      <c r="AG293" s="1" t="s">
        <v>211</v>
      </c>
      <c r="AH293" s="1">
        <v>21480</v>
      </c>
      <c r="AI293" s="1">
        <v>100</v>
      </c>
      <c r="AJ293" s="1">
        <v>164.52</v>
      </c>
      <c r="AL293" s="1">
        <f>AK293+AJ293</f>
        <v>164.52</v>
      </c>
      <c r="AO293" s="1">
        <f>AL293+AM293</f>
        <v>164.52</v>
      </c>
      <c r="AP293" s="1">
        <v>159.52</v>
      </c>
      <c r="AV293" s="10">
        <f>((AO293*((100-GX293)/100)+GY293))*(AA293+AS293+AU293+AB293)-(AP293*(AA293+AS293-AC293+AB293)*AD293/100)</f>
        <v>7.92696</v>
      </c>
      <c r="AW293" s="1">
        <f>(AV293)*N293</f>
        <v>7.92696</v>
      </c>
      <c r="AZ293" s="1">
        <f>BA293+BE293</f>
        <v>6.0049</v>
      </c>
      <c r="BA293" s="1">
        <f>AZ294*N294+AZ295*N295</f>
        <v>5.83</v>
      </c>
      <c r="BB293" s="1" t="s">
        <v>221</v>
      </c>
      <c r="BC293" s="1">
        <f>BA293</f>
        <v>5.83</v>
      </c>
      <c r="BD293" s="1">
        <v>3</v>
      </c>
      <c r="BE293" s="1">
        <f>BA293*(BD293/100)</f>
        <v>0.1749</v>
      </c>
      <c r="BK293" s="1">
        <v>1</v>
      </c>
      <c r="BL293" s="1">
        <v>187.5</v>
      </c>
      <c r="BM293" s="1" t="s">
        <v>212</v>
      </c>
      <c r="BN293" s="2">
        <f>BL293/HE293</f>
        <v>3.56359649122807</v>
      </c>
      <c r="BO293" s="2">
        <v>150</v>
      </c>
      <c r="BP293" s="1">
        <f>BN293+BI293</f>
        <v>3.56359649122807</v>
      </c>
      <c r="BQ293" s="1">
        <f>BP293*N293</f>
        <v>3.56359649122807</v>
      </c>
      <c r="BS293" s="1"/>
      <c r="EJ293" s="1">
        <v>1</v>
      </c>
      <c r="EK293" s="1">
        <v>3.76</v>
      </c>
      <c r="EL293" s="1" t="s">
        <v>225</v>
      </c>
      <c r="EM293" s="1">
        <f>EJ293*EK293</f>
        <v>3.76</v>
      </c>
      <c r="EN293" s="1" t="b">
        <v>1</v>
      </c>
      <c r="EQ293" s="1">
        <f t="shared" si="72"/>
        <v>0</v>
      </c>
      <c r="ER293" s="1">
        <f>EQ293*N293</f>
        <v>0</v>
      </c>
      <c r="ES293" s="1">
        <f>IF(ISERROR(SEARCH("FALSE",BV293)),BU293,0)+IF(ISERROR(SEARCH("FALSE",CA293)),BZ293,0)+IF(ISERROR(SEARCH("FALSE",CF293)),CE293,0)+IF(ISERROR(SEARCH("FALSE",CK293)),CJ293,0)+IF(ISERROR(SEARCH("FALSE",CP293)),CO293,0)+IF(ISERROR(SEARCH("FALSE",CU293)),CT293,0)+IF(ISERROR(SEARCH("FALSE",CZ293)),CY293,0)+IF(ISERROR(SEARCH("FALSE",DE293)),DD293,0)+IF(ISERROR(SEARCH("FALSE",DJ293)),DI293,0)+IF(ISERROR(SEARCH("FALSE",DO293)),DN293,0)+IF(ISERROR(SEARCH("FALSE",DT293)),DS293,0)+IF(ISERROR(SEARCH("FALSE",DY293)),DX293,0)+IF(ISERROR(SEARCH("FALSE",ED293)),EC293,0)+IF(ISERROR(SEARCH("FALSE",EI293)),EH293,0)+IF(ISERROR(SEARCH("FALSE",EN293)),EM293,0)*N293</f>
        <v>3.76</v>
      </c>
      <c r="ET293" s="12">
        <f>ES293+ER293+BP293</f>
        <v>7.32359649122807</v>
      </c>
      <c r="FP293" s="1" t="s">
        <v>213</v>
      </c>
      <c r="FQ293" s="1">
        <v>1.25</v>
      </c>
      <c r="FR293" s="12">
        <f t="shared" si="73"/>
        <v>11.4905564912281</v>
      </c>
      <c r="FS293" s="12">
        <f>FR293*FQ293/100</f>
        <v>0.143631956140351</v>
      </c>
      <c r="GE293" s="1" t="s">
        <v>252</v>
      </c>
      <c r="GF293" s="1" t="s">
        <v>213</v>
      </c>
      <c r="GG293" s="1">
        <v>11</v>
      </c>
      <c r="GH293" s="12">
        <f>AW293+ET293-ES293+FD293+FG293</f>
        <v>11.4905564912281</v>
      </c>
      <c r="GI293" s="1">
        <f>GH293*(GG293/100)</f>
        <v>1.26396121403509</v>
      </c>
      <c r="GJ293" s="1" t="s">
        <v>215</v>
      </c>
      <c r="GM293" s="1">
        <v>0.0712589073634204</v>
      </c>
      <c r="GO293" s="1">
        <v>0.316944444444444</v>
      </c>
      <c r="GP293" s="1">
        <v>0.205761316872428</v>
      </c>
      <c r="GQ293" s="1" t="s">
        <v>280</v>
      </c>
      <c r="GR293" s="1">
        <v>2.16</v>
      </c>
      <c r="HB293" s="1">
        <v>1</v>
      </c>
      <c r="HC293" s="1">
        <v>65</v>
      </c>
      <c r="HD293" s="1">
        <v>95</v>
      </c>
      <c r="HE293" s="1">
        <f>(3600/HC293)*HD293*HB293/100</f>
        <v>52.6153846153846</v>
      </c>
      <c r="HF293" s="10">
        <f>AW293+AZ293+ET293+FD293+FG293+FK293+FS293-FY293+GD293+FT293+GI293+GM293+GN293+GO293+GP293+GR293+GS293-GU293</f>
        <v>25.4170143300838</v>
      </c>
      <c r="HG293" s="13">
        <v>45384</v>
      </c>
    </row>
    <row r="294" spans="1:215">
      <c r="A294" t="str">
        <f t="shared" si="74"/>
        <v>HOSN6030380_221480</v>
      </c>
      <c r="B294" s="1">
        <v>293</v>
      </c>
      <c r="C294" s="1" t="s">
        <v>200</v>
      </c>
      <c r="E294" s="1" t="s">
        <v>247</v>
      </c>
      <c r="F294" s="1" t="s">
        <v>222</v>
      </c>
      <c r="H294" s="1" t="s">
        <v>675</v>
      </c>
      <c r="I294" s="1" t="s">
        <v>675</v>
      </c>
      <c r="N294" s="1">
        <v>2</v>
      </c>
      <c r="R294"/>
      <c r="AF294" s="8"/>
      <c r="AG294" s="1" t="s">
        <v>211</v>
      </c>
      <c r="AH294" s="1">
        <v>21480</v>
      </c>
      <c r="AV294" s="10"/>
      <c r="AX294" s="1" t="s">
        <v>205</v>
      </c>
      <c r="AY294" s="1" t="s">
        <v>225</v>
      </c>
      <c r="AZ294" s="1">
        <v>1.6</v>
      </c>
      <c r="BN294" s="2"/>
      <c r="BS294" s="1"/>
      <c r="ET294" s="12"/>
      <c r="FR294" s="12"/>
      <c r="FS294" s="12"/>
      <c r="GH294" s="12"/>
      <c r="HF294" s="10"/>
      <c r="HG294" s="13">
        <v>45384</v>
      </c>
    </row>
    <row r="295" spans="1:215">
      <c r="A295" t="str">
        <f t="shared" si="74"/>
        <v>HOSN6030350_121480</v>
      </c>
      <c r="B295" s="1">
        <v>294</v>
      </c>
      <c r="C295" s="1" t="s">
        <v>200</v>
      </c>
      <c r="E295" s="1" t="s">
        <v>247</v>
      </c>
      <c r="F295" s="1" t="s">
        <v>222</v>
      </c>
      <c r="H295" s="1" t="s">
        <v>676</v>
      </c>
      <c r="I295" s="1" t="s">
        <v>677</v>
      </c>
      <c r="N295" s="1">
        <v>1</v>
      </c>
      <c r="R295"/>
      <c r="AF295" s="8"/>
      <c r="AG295" s="1" t="s">
        <v>211</v>
      </c>
      <c r="AH295" s="1">
        <v>21480</v>
      </c>
      <c r="AV295" s="10"/>
      <c r="AX295" s="1" t="s">
        <v>205</v>
      </c>
      <c r="AY295" s="1" t="s">
        <v>225</v>
      </c>
      <c r="AZ295" s="1">
        <v>2.63</v>
      </c>
      <c r="BN295" s="2"/>
      <c r="BS295" s="1"/>
      <c r="ET295" s="12"/>
      <c r="FR295" s="12"/>
      <c r="FS295" s="12"/>
      <c r="GH295" s="12"/>
      <c r="HF295" s="10"/>
      <c r="HG295" s="13">
        <v>45384</v>
      </c>
    </row>
    <row r="296" spans="1:215">
      <c r="A296" t="str">
        <f t="shared" si="74"/>
        <v>MYSRN603038021691</v>
      </c>
      <c r="B296" s="1">
        <v>295</v>
      </c>
      <c r="C296" s="1" t="s">
        <v>200</v>
      </c>
      <c r="D296" s="1">
        <v>0</v>
      </c>
      <c r="E296" s="1" t="s">
        <v>317</v>
      </c>
      <c r="F296" s="1" t="s">
        <v>202</v>
      </c>
      <c r="H296" s="1" t="s">
        <v>673</v>
      </c>
      <c r="I296" s="1" t="s">
        <v>678</v>
      </c>
      <c r="M296" s="1" t="s">
        <v>205</v>
      </c>
      <c r="N296" s="1">
        <v>1</v>
      </c>
      <c r="O296" s="17" t="s">
        <v>347</v>
      </c>
      <c r="P296" s="18"/>
      <c r="Q296" s="1" t="s">
        <v>219</v>
      </c>
      <c r="R296" t="s">
        <v>208</v>
      </c>
      <c r="S296" s="19" t="s">
        <v>348</v>
      </c>
      <c r="T296" s="1" t="s">
        <v>210</v>
      </c>
      <c r="V296" s="1" t="b">
        <v>0</v>
      </c>
      <c r="AA296" s="1">
        <v>0.046</v>
      </c>
      <c r="AC296" s="1">
        <v>0.04</v>
      </c>
      <c r="AD296" s="1">
        <v>100</v>
      </c>
      <c r="AF296" s="8">
        <v>0.006</v>
      </c>
      <c r="AG296" s="1" t="s">
        <v>679</v>
      </c>
      <c r="AH296" s="1">
        <v>21691</v>
      </c>
      <c r="AI296" s="1">
        <v>100</v>
      </c>
      <c r="AJ296" s="1">
        <v>134.28</v>
      </c>
      <c r="AL296" s="1">
        <f>AK296+AJ296</f>
        <v>134.28</v>
      </c>
      <c r="AO296" s="1">
        <f>AL296+AM296</f>
        <v>134.28</v>
      </c>
      <c r="AP296" s="1">
        <v>20</v>
      </c>
      <c r="AV296" s="10">
        <f>((AO296*((100-GX296)/100)+GY296))*(AA296+AS296+AU296+AB296)-(AP296*(AA296+AS296-AC296+AB296)*AD296/100)</f>
        <v>6.05688</v>
      </c>
      <c r="AW296" s="1">
        <f>(AV296)*N296</f>
        <v>6.05688</v>
      </c>
      <c r="AZ296" s="1">
        <f>BA296+BE296</f>
        <v>7.1685</v>
      </c>
      <c r="BA296" s="1">
        <f>AZ297*N297+AZ298*N298</f>
        <v>7.08</v>
      </c>
      <c r="BB296" s="1" t="s">
        <v>221</v>
      </c>
      <c r="BC296" s="1">
        <f>BA296</f>
        <v>7.08</v>
      </c>
      <c r="BD296" s="1">
        <v>1.25</v>
      </c>
      <c r="BE296" s="1">
        <f>BA296*(BD296/100)</f>
        <v>0.0885</v>
      </c>
      <c r="BK296" s="1">
        <v>1</v>
      </c>
      <c r="BL296" s="1">
        <v>150</v>
      </c>
      <c r="BM296" s="1" t="s">
        <v>212</v>
      </c>
      <c r="BN296" s="2">
        <f>BL296/HE296</f>
        <v>1.97368421052632</v>
      </c>
      <c r="BO296" s="2">
        <v>120</v>
      </c>
      <c r="BP296" s="1">
        <f>BN296+BI296</f>
        <v>1.97368421052632</v>
      </c>
      <c r="BQ296" s="1">
        <f>BP296*N296</f>
        <v>1.97368421052632</v>
      </c>
      <c r="BR296" s="1">
        <v>1</v>
      </c>
      <c r="BS296" s="1">
        <v>0.871459694989107</v>
      </c>
      <c r="BT296" s="1" t="s">
        <v>225</v>
      </c>
      <c r="BU296" s="1">
        <f>BR296*BS296</f>
        <v>0.871459694989107</v>
      </c>
      <c r="BV296" s="1" t="b">
        <v>1</v>
      </c>
      <c r="EJ296" s="1">
        <v>1</v>
      </c>
      <c r="EK296" s="1">
        <v>3.53</v>
      </c>
      <c r="EL296" s="1" t="s">
        <v>225</v>
      </c>
      <c r="EM296" s="1">
        <f>EJ296*EK296</f>
        <v>3.53</v>
      </c>
      <c r="EN296" s="1" t="b">
        <v>1</v>
      </c>
      <c r="EQ296" s="1">
        <f t="shared" si="72"/>
        <v>0</v>
      </c>
      <c r="ER296" s="1">
        <f>EQ296*N296</f>
        <v>0</v>
      </c>
      <c r="ES296" s="1">
        <f>IF(ISERROR(SEARCH("FALSE",BV296)),BU296,0)+IF(ISERROR(SEARCH("FALSE",CA296)),BZ296,0)+IF(ISERROR(SEARCH("FALSE",CF296)),CE296,0)+IF(ISERROR(SEARCH("FALSE",CK296)),CJ296,0)+IF(ISERROR(SEARCH("FALSE",CP296)),CO296,0)+IF(ISERROR(SEARCH("FALSE",CU296)),CT296,0)+IF(ISERROR(SEARCH("FALSE",CZ296)),CY296,0)+IF(ISERROR(SEARCH("FALSE",DE296)),DD296,0)+IF(ISERROR(SEARCH("FALSE",DJ296)),DI296,0)+IF(ISERROR(SEARCH("FALSE",DO296)),DN296,0)+IF(ISERROR(SEARCH("FALSE",DT296)),DS296,0)+IF(ISERROR(SEARCH("FALSE",DY296)),DX296,0)+IF(ISERROR(SEARCH("FALSE",ED296)),EC296,0)+IF(ISERROR(SEARCH("FALSE",EI296)),EH296,0)+IF(ISERROR(SEARCH("FALSE",EN296)),EM296,0)*N296</f>
        <v>4.40145969498911</v>
      </c>
      <c r="ET296" s="12">
        <f>ES296+ER296+BP296</f>
        <v>6.37514390551542</v>
      </c>
      <c r="FP296" s="1" t="s">
        <v>213</v>
      </c>
      <c r="FQ296" s="1">
        <v>1.25</v>
      </c>
      <c r="FR296" s="12">
        <f t="shared" si="73"/>
        <v>8.03056421052631</v>
      </c>
      <c r="FS296" s="12">
        <f>FR296*FQ296/100</f>
        <v>0.100382052631579</v>
      </c>
      <c r="GE296" s="1" t="s">
        <v>214</v>
      </c>
      <c r="GF296" s="1" t="s">
        <v>213</v>
      </c>
      <c r="GG296" s="1">
        <v>11</v>
      </c>
      <c r="GH296" s="12">
        <f>AW296+ET296-ES296+FD296+FG296</f>
        <v>8.03056421052631</v>
      </c>
      <c r="GI296" s="1">
        <f>GH296*(GG296/100)</f>
        <v>0.883362063157895</v>
      </c>
      <c r="GJ296" s="1" t="s">
        <v>215</v>
      </c>
      <c r="GM296" s="1">
        <v>0.0394736842105263</v>
      </c>
      <c r="GO296" s="1">
        <v>1.36342592592593</v>
      </c>
      <c r="GP296" s="1">
        <v>0.0833333333333333</v>
      </c>
      <c r="GQ296" s="1" t="s">
        <v>280</v>
      </c>
      <c r="GR296" s="1">
        <v>0.259999999999998</v>
      </c>
      <c r="HB296" s="1">
        <v>1</v>
      </c>
      <c r="HC296" s="1">
        <v>45</v>
      </c>
      <c r="HD296" s="1">
        <v>95</v>
      </c>
      <c r="HE296" s="1">
        <f>(3600/HC296)*HD296*HB296/100</f>
        <v>76</v>
      </c>
      <c r="HF296" s="10">
        <f>AW296+AZ296+ET296+FD296+FG296+FK296+FS296-FY296+GD296+FT296+GI296+GM296+GN296+GO296+GP296+GR296+GS296-GU296</f>
        <v>22.3305009647747</v>
      </c>
      <c r="HG296" s="13">
        <v>44928</v>
      </c>
    </row>
    <row r="297" spans="1:215">
      <c r="A297" t="str">
        <f t="shared" si="74"/>
        <v>MYSRN6030380_121691</v>
      </c>
      <c r="B297" s="1">
        <v>296</v>
      </c>
      <c r="C297" s="1" t="s">
        <v>200</v>
      </c>
      <c r="E297" s="1" t="s">
        <v>317</v>
      </c>
      <c r="F297" s="1" t="s">
        <v>222</v>
      </c>
      <c r="H297" s="1" t="s">
        <v>680</v>
      </c>
      <c r="I297" s="1" t="s">
        <v>681</v>
      </c>
      <c r="N297" s="1">
        <v>1</v>
      </c>
      <c r="R297"/>
      <c r="AF297" s="8"/>
      <c r="AG297" s="1" t="s">
        <v>679</v>
      </c>
      <c r="AH297" s="1">
        <v>21691</v>
      </c>
      <c r="AV297" s="10"/>
      <c r="AX297" s="1" t="s">
        <v>205</v>
      </c>
      <c r="AY297" s="1" t="s">
        <v>225</v>
      </c>
      <c r="AZ297" s="1">
        <v>2.72</v>
      </c>
      <c r="BN297" s="2"/>
      <c r="BS297" s="1"/>
      <c r="ET297" s="12"/>
      <c r="FR297" s="12"/>
      <c r="FS297" s="12"/>
      <c r="GH297" s="12"/>
      <c r="HF297" s="10"/>
      <c r="HG297" s="13">
        <v>44928</v>
      </c>
    </row>
    <row r="298" spans="1:215">
      <c r="A298" t="str">
        <f t="shared" si="74"/>
        <v>MYSRN6030380_221691</v>
      </c>
      <c r="B298" s="1">
        <v>297</v>
      </c>
      <c r="C298" s="1" t="s">
        <v>200</v>
      </c>
      <c r="E298" s="1" t="s">
        <v>317</v>
      </c>
      <c r="F298" s="1" t="s">
        <v>222</v>
      </c>
      <c r="H298" s="1" t="s">
        <v>675</v>
      </c>
      <c r="I298" s="1" t="s">
        <v>675</v>
      </c>
      <c r="N298" s="1">
        <v>2</v>
      </c>
      <c r="R298"/>
      <c r="AF298" s="8"/>
      <c r="AG298" s="1" t="s">
        <v>679</v>
      </c>
      <c r="AH298" s="1">
        <v>21691</v>
      </c>
      <c r="AV298" s="10"/>
      <c r="AX298" s="1" t="s">
        <v>205</v>
      </c>
      <c r="AY298" s="1" t="s">
        <v>225</v>
      </c>
      <c r="AZ298" s="1">
        <v>2.18</v>
      </c>
      <c r="BN298" s="2"/>
      <c r="BS298" s="1"/>
      <c r="ET298" s="12"/>
      <c r="FR298" s="12"/>
      <c r="FS298" s="12"/>
      <c r="GH298" s="12"/>
      <c r="HF298" s="10"/>
      <c r="HG298" s="13">
        <v>44928</v>
      </c>
    </row>
    <row r="299" spans="1:215">
      <c r="A299" t="str">
        <f t="shared" si="74"/>
        <v>HOSN608067021480</v>
      </c>
      <c r="B299" s="1">
        <v>298</v>
      </c>
      <c r="C299" s="1" t="s">
        <v>200</v>
      </c>
      <c r="D299" s="1">
        <v>0</v>
      </c>
      <c r="E299" s="1" t="s">
        <v>247</v>
      </c>
      <c r="F299" s="1" t="s">
        <v>202</v>
      </c>
      <c r="H299" s="1" t="s">
        <v>682</v>
      </c>
      <c r="I299" s="1" t="s">
        <v>683</v>
      </c>
      <c r="M299" s="1" t="s">
        <v>205</v>
      </c>
      <c r="N299" s="1">
        <v>1</v>
      </c>
      <c r="O299" s="1" t="s">
        <v>493</v>
      </c>
      <c r="Q299" s="1" t="s">
        <v>219</v>
      </c>
      <c r="R299" t="s">
        <v>208</v>
      </c>
      <c r="S299" s="1" t="s">
        <v>220</v>
      </c>
      <c r="T299" s="1" t="s">
        <v>210</v>
      </c>
      <c r="V299" s="1" t="b">
        <v>0</v>
      </c>
      <c r="AA299" s="1">
        <v>0.083</v>
      </c>
      <c r="AC299" s="1">
        <v>0.078</v>
      </c>
      <c r="AD299" s="1">
        <v>90</v>
      </c>
      <c r="AF299" s="8">
        <v>0.0045</v>
      </c>
      <c r="AG299" s="1" t="s">
        <v>211</v>
      </c>
      <c r="AH299" s="1">
        <v>21480</v>
      </c>
      <c r="AI299" s="1">
        <v>100</v>
      </c>
      <c r="AJ299" s="1">
        <v>127.69</v>
      </c>
      <c r="AL299" s="1">
        <f>AK299+AJ299</f>
        <v>127.69</v>
      </c>
      <c r="AO299" s="1">
        <f>AL299+AM299</f>
        <v>127.69</v>
      </c>
      <c r="AP299" s="1">
        <v>122.69</v>
      </c>
      <c r="AV299" s="10">
        <f>((AO299*((100-GX299)/100)+GY299))*(AA299+AS299+AU299+AB299)-(AP299*(AA299+AS299-AC299+AB299)*AD299/100)</f>
        <v>10.046165</v>
      </c>
      <c r="AW299" s="1">
        <f>(AV299)*N299</f>
        <v>10.046165</v>
      </c>
      <c r="AZ299" s="1">
        <f>BA299+BE299</f>
        <v>3.2136</v>
      </c>
      <c r="BA299" s="1">
        <f>AZ300*N300</f>
        <v>3.12</v>
      </c>
      <c r="BB299" s="1" t="s">
        <v>221</v>
      </c>
      <c r="BC299" s="1">
        <f>BA299</f>
        <v>3.12</v>
      </c>
      <c r="BD299" s="1">
        <v>3</v>
      </c>
      <c r="BE299" s="1">
        <f>BA299*(BD299/100)</f>
        <v>0.0936</v>
      </c>
      <c r="BK299" s="1">
        <v>2</v>
      </c>
      <c r="BL299" s="1">
        <v>350</v>
      </c>
      <c r="BM299" s="1" t="s">
        <v>212</v>
      </c>
      <c r="BN299" s="2">
        <f>BL299/HE299</f>
        <v>2.81432748538012</v>
      </c>
      <c r="BO299" s="2">
        <v>280</v>
      </c>
      <c r="BP299" s="1">
        <f>BN299+BI299</f>
        <v>2.81432748538012</v>
      </c>
      <c r="BQ299" s="1">
        <f>BP299*N299</f>
        <v>2.81432748538012</v>
      </c>
      <c r="BS299" s="1"/>
      <c r="EQ299" s="1">
        <f t="shared" si="72"/>
        <v>0</v>
      </c>
      <c r="ER299" s="1">
        <f>EQ299*N299</f>
        <v>0</v>
      </c>
      <c r="ES299" s="1">
        <f>IF(ISERROR(SEARCH("FALSE",BV299)),BU299,0)+IF(ISERROR(SEARCH("FALSE",CA299)),BZ299,0)+IF(ISERROR(SEARCH("FALSE",CF299)),CE299,0)+IF(ISERROR(SEARCH("FALSE",CK299)),CJ299,0)+IF(ISERROR(SEARCH("FALSE",CP299)),CO299,0)+IF(ISERROR(SEARCH("FALSE",CU299)),CT299,0)+IF(ISERROR(SEARCH("FALSE",CZ299)),CY299,0)+IF(ISERROR(SEARCH("FALSE",DE299)),DD299,0)+IF(ISERROR(SEARCH("FALSE",DJ299)),DI299,0)+IF(ISERROR(SEARCH("FALSE",DO299)),DN299,0)+IF(ISERROR(SEARCH("FALSE",DT299)),DS299,0)+IF(ISERROR(SEARCH("FALSE",DY299)),DX299,0)+IF(ISERROR(SEARCH("FALSE",ED299)),EC299,0)+IF(ISERROR(SEARCH("FALSE",EI299)),EH299,0)+IF(ISERROR(SEARCH("FALSE",EN299)),EM299,0)*N299</f>
        <v>0</v>
      </c>
      <c r="ET299" s="12">
        <f>ES299+ER299+BP299</f>
        <v>2.81432748538012</v>
      </c>
      <c r="FP299" s="1" t="s">
        <v>213</v>
      </c>
      <c r="FQ299" s="1">
        <v>1.25</v>
      </c>
      <c r="FR299" s="12">
        <f t="shared" si="73"/>
        <v>12.8604924853801</v>
      </c>
      <c r="FS299" s="12">
        <f>FR299*FQ299/100</f>
        <v>0.160756156067251</v>
      </c>
      <c r="GE299" s="1" t="s">
        <v>252</v>
      </c>
      <c r="GF299" s="1" t="s">
        <v>213</v>
      </c>
      <c r="GG299" s="1">
        <v>11</v>
      </c>
      <c r="GH299" s="12">
        <f>AW299+ET299-ES299+FD299+FG299</f>
        <v>12.8604924853801</v>
      </c>
      <c r="GI299" s="1">
        <f>GH299*(GG299/100)</f>
        <v>1.41465417339181</v>
      </c>
      <c r="GJ299" s="1" t="s">
        <v>215</v>
      </c>
      <c r="GM299" s="1">
        <v>0.0562814070351759</v>
      </c>
      <c r="GO299" s="1">
        <v>0.216388888888889</v>
      </c>
      <c r="GP299" s="1">
        <v>0.130208333333333</v>
      </c>
      <c r="HB299" s="1">
        <v>2</v>
      </c>
      <c r="HC299" s="1">
        <v>55</v>
      </c>
      <c r="HD299" s="1">
        <v>95</v>
      </c>
      <c r="HE299" s="1">
        <f>(3600/HC299)*HD299*HB299/100</f>
        <v>124.363636363636</v>
      </c>
      <c r="HF299" s="10">
        <f>AW299+AZ299+ET299+FD299+FG299+FK299+FS299-FY299+GD299+FT299+GI299+GM299+GN299+GO299+GP299+GR299+GS299-GU299</f>
        <v>18.0523814440966</v>
      </c>
      <c r="HG299" s="13">
        <v>45384</v>
      </c>
    </row>
    <row r="300" spans="1:215">
      <c r="A300" t="str">
        <f t="shared" si="74"/>
        <v>HOSN6080670_121480</v>
      </c>
      <c r="B300" s="1">
        <v>299</v>
      </c>
      <c r="C300" s="1" t="s">
        <v>200</v>
      </c>
      <c r="E300" s="1" t="s">
        <v>247</v>
      </c>
      <c r="F300" s="1" t="s">
        <v>222</v>
      </c>
      <c r="H300" s="1" t="s">
        <v>684</v>
      </c>
      <c r="I300" s="1" t="s">
        <v>684</v>
      </c>
      <c r="N300" s="1">
        <v>2</v>
      </c>
      <c r="R300"/>
      <c r="AF300" s="8"/>
      <c r="AG300" s="1" t="s">
        <v>211</v>
      </c>
      <c r="AH300" s="1">
        <v>21480</v>
      </c>
      <c r="AV300" s="10"/>
      <c r="AX300" s="1" t="s">
        <v>205</v>
      </c>
      <c r="AY300" s="1" t="s">
        <v>225</v>
      </c>
      <c r="AZ300" s="1">
        <v>1.56</v>
      </c>
      <c r="BN300" s="2"/>
      <c r="BS300" s="1"/>
      <c r="ET300" s="12"/>
      <c r="FR300" s="12"/>
      <c r="FS300" s="12"/>
      <c r="GH300" s="12"/>
      <c r="HF300" s="10"/>
      <c r="HG300" s="13">
        <v>45384</v>
      </c>
    </row>
    <row r="301" spans="1:215">
      <c r="A301" t="str">
        <f t="shared" si="74"/>
        <v>MYSRN608067021590</v>
      </c>
      <c r="B301" s="1">
        <v>300</v>
      </c>
      <c r="C301" s="1" t="s">
        <v>200</v>
      </c>
      <c r="D301" s="1">
        <v>0</v>
      </c>
      <c r="E301" s="1" t="s">
        <v>317</v>
      </c>
      <c r="F301" s="1" t="s">
        <v>202</v>
      </c>
      <c r="H301" s="1" t="s">
        <v>682</v>
      </c>
      <c r="I301" s="1" t="s">
        <v>683</v>
      </c>
      <c r="M301" s="1" t="s">
        <v>205</v>
      </c>
      <c r="N301" s="1">
        <v>1</v>
      </c>
      <c r="O301" s="1" t="s">
        <v>321</v>
      </c>
      <c r="Q301" s="1" t="s">
        <v>219</v>
      </c>
      <c r="R301" t="s">
        <v>208</v>
      </c>
      <c r="S301" s="1" t="s">
        <v>220</v>
      </c>
      <c r="T301" s="1" t="s">
        <v>210</v>
      </c>
      <c r="V301" s="1" t="b">
        <v>0</v>
      </c>
      <c r="AA301" s="1">
        <v>0.0732</v>
      </c>
      <c r="AC301" s="1">
        <v>0.0702</v>
      </c>
      <c r="AD301" s="1">
        <v>100</v>
      </c>
      <c r="AF301" s="8">
        <v>0.003</v>
      </c>
      <c r="AG301" s="1" t="s">
        <v>464</v>
      </c>
      <c r="AH301" s="1">
        <v>21590</v>
      </c>
      <c r="AI301" s="1">
        <v>100</v>
      </c>
      <c r="AJ301" s="1">
        <v>109.71</v>
      </c>
      <c r="AL301" s="1">
        <f>AK301+AJ301</f>
        <v>109.71</v>
      </c>
      <c r="AO301" s="1">
        <f>AL301+AM301</f>
        <v>109.71</v>
      </c>
      <c r="AP301" s="1">
        <v>20</v>
      </c>
      <c r="AV301" s="10">
        <f>((AO301*((100-GX301)/100)+GY301))*(AA301+AS301+AU301+AB301)-(AP301*(AA301+AS301-AC301+AB301)*AD301/100)</f>
        <v>7.970772</v>
      </c>
      <c r="AW301" s="1">
        <f>(AV301)*N301</f>
        <v>7.970772</v>
      </c>
      <c r="AZ301" s="1">
        <f>BA301+BE301</f>
        <v>2.73375</v>
      </c>
      <c r="BA301" s="1">
        <f>AZ302*N302</f>
        <v>2.7</v>
      </c>
      <c r="BB301" s="1" t="s">
        <v>221</v>
      </c>
      <c r="BC301" s="1">
        <f>BA301</f>
        <v>2.7</v>
      </c>
      <c r="BD301" s="1">
        <v>1.25</v>
      </c>
      <c r="BE301" s="1">
        <f>BA301*(BD301/100)</f>
        <v>0.03375</v>
      </c>
      <c r="BK301" s="1">
        <v>2</v>
      </c>
      <c r="BL301" s="1">
        <v>213.333333333333</v>
      </c>
      <c r="BM301" s="1" t="s">
        <v>212</v>
      </c>
      <c r="BN301" s="2">
        <f>BL301/HE301</f>
        <v>2.04115226337449</v>
      </c>
      <c r="BO301" s="2">
        <v>160</v>
      </c>
      <c r="BP301" s="1">
        <f>BN301+BI301</f>
        <v>2.04115226337449</v>
      </c>
      <c r="BQ301" s="1">
        <f>BP301*N301</f>
        <v>2.04115226337449</v>
      </c>
      <c r="BS301" s="1"/>
      <c r="EQ301" s="1">
        <f t="shared" si="72"/>
        <v>0</v>
      </c>
      <c r="ER301" s="1">
        <f>EQ301*N301</f>
        <v>0</v>
      </c>
      <c r="ES301" s="1">
        <f>IF(ISERROR(SEARCH("FALSE",BV301)),BU301,0)+IF(ISERROR(SEARCH("FALSE",CA301)),BZ301,0)+IF(ISERROR(SEARCH("FALSE",CF301)),CE301,0)+IF(ISERROR(SEARCH("FALSE",CK301)),CJ301,0)+IF(ISERROR(SEARCH("FALSE",CP301)),CO301,0)+IF(ISERROR(SEARCH("FALSE",CU301)),CT301,0)+IF(ISERROR(SEARCH("FALSE",CZ301)),CY301,0)+IF(ISERROR(SEARCH("FALSE",DE301)),DD301,0)+IF(ISERROR(SEARCH("FALSE",DJ301)),DI301,0)+IF(ISERROR(SEARCH("FALSE",DO301)),DN301,0)+IF(ISERROR(SEARCH("FALSE",DT301)),DS301,0)+IF(ISERROR(SEARCH("FALSE",DY301)),DX301,0)+IF(ISERROR(SEARCH("FALSE",ED301)),EC301,0)+IF(ISERROR(SEARCH("FALSE",EI301)),EH301,0)+IF(ISERROR(SEARCH("FALSE",EN301)),EM301,0)*N301</f>
        <v>0</v>
      </c>
      <c r="ET301" s="12">
        <f>ES301+ER301+BP301</f>
        <v>2.04115226337449</v>
      </c>
      <c r="FP301" s="1" t="s">
        <v>213</v>
      </c>
      <c r="FQ301" s="1">
        <v>1.25</v>
      </c>
      <c r="FR301" s="12">
        <f t="shared" si="73"/>
        <v>10.0119242633745</v>
      </c>
      <c r="FS301" s="12">
        <f>FR301*FQ301/100</f>
        <v>0.125149053292181</v>
      </c>
      <c r="GE301" s="1" t="s">
        <v>214</v>
      </c>
      <c r="GF301" s="1" t="s">
        <v>213</v>
      </c>
      <c r="GG301" s="1">
        <v>11</v>
      </c>
      <c r="GH301" s="12">
        <f>AW301+ET301-ES301+FD301+FG301</f>
        <v>10.0119242633745</v>
      </c>
      <c r="GI301" s="1">
        <f>GH301*(GG301/100)</f>
        <v>1.10131166897119</v>
      </c>
      <c r="GJ301" s="1" t="s">
        <v>215</v>
      </c>
      <c r="GM301" s="1">
        <v>0.0408163265306122</v>
      </c>
      <c r="GO301" s="1">
        <v>0.29</v>
      </c>
      <c r="GP301" s="1">
        <v>0.0651041666666667</v>
      </c>
      <c r="GQ301" s="1" t="s">
        <v>280</v>
      </c>
      <c r="GR301" s="1">
        <v>0.0400000000000009</v>
      </c>
      <c r="HB301" s="1">
        <v>2</v>
      </c>
      <c r="HC301" s="1">
        <v>62</v>
      </c>
      <c r="HD301" s="1">
        <v>90</v>
      </c>
      <c r="HE301" s="1">
        <f>(3600/HC301)*HD301*HB301/100</f>
        <v>104.516129032258</v>
      </c>
      <c r="HF301" s="10">
        <f>AW301+AZ301+ET301+FD301+FG301+FK301+FS301-FY301+GD301+FT301+GI301+GM301+GN301+GO301+GP301+GR301+GS301-GU301</f>
        <v>14.4080554788351</v>
      </c>
      <c r="HG301" s="13">
        <v>45017</v>
      </c>
    </row>
    <row r="302" spans="1:215">
      <c r="A302" t="str">
        <f t="shared" si="74"/>
        <v>MYSRN6080670_121590</v>
      </c>
      <c r="B302" s="1">
        <v>301</v>
      </c>
      <c r="C302" s="1" t="s">
        <v>200</v>
      </c>
      <c r="E302" s="1" t="s">
        <v>317</v>
      </c>
      <c r="F302" s="1" t="s">
        <v>222</v>
      </c>
      <c r="H302" s="1" t="s">
        <v>684</v>
      </c>
      <c r="I302" s="1" t="s">
        <v>684</v>
      </c>
      <c r="N302" s="1">
        <v>2</v>
      </c>
      <c r="R302"/>
      <c r="AF302" s="8"/>
      <c r="AG302" s="1" t="s">
        <v>464</v>
      </c>
      <c r="AH302" s="1">
        <v>21590</v>
      </c>
      <c r="AV302" s="10"/>
      <c r="AX302" s="1" t="s">
        <v>205</v>
      </c>
      <c r="AY302" s="1" t="s">
        <v>225</v>
      </c>
      <c r="AZ302" s="1">
        <v>1.35</v>
      </c>
      <c r="BN302" s="2"/>
      <c r="BS302" s="1"/>
      <c r="ET302" s="12"/>
      <c r="FR302" s="12"/>
      <c r="FS302" s="12"/>
      <c r="GH302" s="12"/>
      <c r="HF302" s="10"/>
      <c r="HG302" s="13">
        <v>45017</v>
      </c>
    </row>
    <row r="303" spans="1:215">
      <c r="A303" t="str">
        <f t="shared" si="74"/>
        <v>HOSN609075021480</v>
      </c>
      <c r="B303" s="1">
        <v>302</v>
      </c>
      <c r="C303" s="1" t="s">
        <v>200</v>
      </c>
      <c r="D303" s="1">
        <v>0</v>
      </c>
      <c r="E303" s="1" t="s">
        <v>247</v>
      </c>
      <c r="F303" s="1" t="s">
        <v>202</v>
      </c>
      <c r="H303" s="1" t="s">
        <v>685</v>
      </c>
      <c r="I303" s="1" t="s">
        <v>686</v>
      </c>
      <c r="M303" s="1" t="s">
        <v>205</v>
      </c>
      <c r="N303" s="1">
        <v>1</v>
      </c>
      <c r="O303" s="1" t="s">
        <v>265</v>
      </c>
      <c r="Q303" s="1" t="s">
        <v>219</v>
      </c>
      <c r="R303" t="s">
        <v>208</v>
      </c>
      <c r="S303" s="1" t="s">
        <v>266</v>
      </c>
      <c r="T303" s="1" t="s">
        <v>210</v>
      </c>
      <c r="V303" s="1" t="b">
        <v>0</v>
      </c>
      <c r="AA303" s="1">
        <v>0.142</v>
      </c>
      <c r="AC303" s="1">
        <v>0.139</v>
      </c>
      <c r="AD303" s="1">
        <v>100</v>
      </c>
      <c r="AF303" s="8">
        <v>0.003</v>
      </c>
      <c r="AG303" s="1" t="s">
        <v>211</v>
      </c>
      <c r="AH303" s="1">
        <v>21480</v>
      </c>
      <c r="AI303" s="1">
        <v>100</v>
      </c>
      <c r="AJ303" s="1">
        <v>85.45</v>
      </c>
      <c r="AL303" s="1">
        <f>AK303+AJ303</f>
        <v>85.45</v>
      </c>
      <c r="AO303" s="1">
        <f>AL303+AM303</f>
        <v>85.45</v>
      </c>
      <c r="AP303" s="1">
        <v>20</v>
      </c>
      <c r="AV303" s="10">
        <f>((AO303*((100-GX303)/100)+GY303))*(AA303+AS303+AU303+AB303)-(AP303*(AA303+AS303-AC303+AB303)*AD303/100)</f>
        <v>12.0739</v>
      </c>
      <c r="AW303" s="1">
        <f>(AV303)*N303</f>
        <v>12.0739</v>
      </c>
      <c r="BK303" s="1">
        <v>1</v>
      </c>
      <c r="BL303" s="1">
        <v>437.5</v>
      </c>
      <c r="BM303" s="1" t="s">
        <v>212</v>
      </c>
      <c r="BN303" s="2">
        <f>BL303/HE303</f>
        <v>7.67543859649123</v>
      </c>
      <c r="BO303" s="2">
        <v>350</v>
      </c>
      <c r="BP303" s="1">
        <f>BN303+BI303</f>
        <v>7.67543859649123</v>
      </c>
      <c r="BQ303" s="1">
        <f>BP303*N303</f>
        <v>7.67543859649123</v>
      </c>
      <c r="BS303" s="1"/>
      <c r="EQ303" s="1">
        <f t="shared" si="72"/>
        <v>0</v>
      </c>
      <c r="ER303" s="1">
        <f>EQ303*N303</f>
        <v>0</v>
      </c>
      <c r="ES303" s="1">
        <f>IF(ISERROR(SEARCH("FALSE",BV303)),BU303,0)+IF(ISERROR(SEARCH("FALSE",CA303)),BZ303,0)+IF(ISERROR(SEARCH("FALSE",CF303)),CE303,0)+IF(ISERROR(SEARCH("FALSE",CK303)),CJ303,0)+IF(ISERROR(SEARCH("FALSE",CP303)),CO303,0)+IF(ISERROR(SEARCH("FALSE",CU303)),CT303,0)+IF(ISERROR(SEARCH("FALSE",CZ303)),CY303,0)+IF(ISERROR(SEARCH("FALSE",DE303)),DD303,0)+IF(ISERROR(SEARCH("FALSE",DJ303)),DI303,0)+IF(ISERROR(SEARCH("FALSE",DO303)),DN303,0)+IF(ISERROR(SEARCH("FALSE",DT303)),DS303,0)+IF(ISERROR(SEARCH("FALSE",DY303)),DX303,0)+IF(ISERROR(SEARCH("FALSE",ED303)),EC303,0)+IF(ISERROR(SEARCH("FALSE",EI303)),EH303,0)+IF(ISERROR(SEARCH("FALSE",EN303)),EM303,0)*N303</f>
        <v>0</v>
      </c>
      <c r="ET303" s="12">
        <f>ES303+ER303+BP303</f>
        <v>7.67543859649123</v>
      </c>
      <c r="FP303" s="1" t="s">
        <v>213</v>
      </c>
      <c r="FQ303" s="1">
        <v>1.25</v>
      </c>
      <c r="FR303" s="12">
        <f t="shared" si="73"/>
        <v>19.7493385964912</v>
      </c>
      <c r="FS303" s="12">
        <f>FR303*FQ303/100</f>
        <v>0.24686673245614</v>
      </c>
      <c r="GE303" s="1" t="s">
        <v>252</v>
      </c>
      <c r="GF303" s="1" t="s">
        <v>213</v>
      </c>
      <c r="GG303" s="1">
        <v>11</v>
      </c>
      <c r="GH303" s="12">
        <f>AW303+ET303-ES303+FD303+FG303</f>
        <v>19.7493385964912</v>
      </c>
      <c r="GI303" s="1">
        <f>GH303*(GG303/100)</f>
        <v>2.17242724561404</v>
      </c>
      <c r="GJ303" s="1" t="s">
        <v>215</v>
      </c>
      <c r="GM303" s="1">
        <v>0.153508771929825</v>
      </c>
      <c r="GO303" s="1">
        <v>0.22</v>
      </c>
      <c r="GP303" s="1">
        <v>0.396825396825397</v>
      </c>
      <c r="HB303" s="1">
        <v>1</v>
      </c>
      <c r="HC303" s="1">
        <v>60</v>
      </c>
      <c r="HD303" s="1">
        <v>95</v>
      </c>
      <c r="HE303" s="1">
        <f>(3600/HC303)*HD303*HB303/100</f>
        <v>57</v>
      </c>
      <c r="HF303" s="10">
        <f>AW303+AZ303+ET303+FD303+FG303+FK303+FS303-FY303+GD303+FT303+GI303+GM303+GN303+GO303+GP303+GR303+GS303-GU303</f>
        <v>22.9389667433166</v>
      </c>
      <c r="HG303" s="13">
        <v>45384</v>
      </c>
    </row>
    <row r="304" spans="1:215">
      <c r="A304" t="str">
        <f t="shared" si="74"/>
        <v>MYSRN609075021590</v>
      </c>
      <c r="B304" s="1">
        <v>303</v>
      </c>
      <c r="C304" s="1" t="s">
        <v>200</v>
      </c>
      <c r="D304" s="1">
        <v>0</v>
      </c>
      <c r="E304" s="1" t="s">
        <v>317</v>
      </c>
      <c r="F304" s="1" t="s">
        <v>202</v>
      </c>
      <c r="H304" s="1" t="s">
        <v>685</v>
      </c>
      <c r="I304" s="1" t="s">
        <v>686</v>
      </c>
      <c r="M304" s="1" t="s">
        <v>205</v>
      </c>
      <c r="N304" s="1">
        <v>1</v>
      </c>
      <c r="O304" s="1" t="s">
        <v>265</v>
      </c>
      <c r="Q304" s="1" t="s">
        <v>219</v>
      </c>
      <c r="R304" t="s">
        <v>208</v>
      </c>
      <c r="S304" s="1" t="s">
        <v>266</v>
      </c>
      <c r="T304" s="1" t="s">
        <v>210</v>
      </c>
      <c r="V304" s="1" t="b">
        <v>0</v>
      </c>
      <c r="AA304" s="1">
        <v>0.141</v>
      </c>
      <c r="AC304" s="1">
        <v>0.141</v>
      </c>
      <c r="AD304" s="1">
        <v>100</v>
      </c>
      <c r="AF304" s="8">
        <v>0</v>
      </c>
      <c r="AG304" s="1" t="s">
        <v>464</v>
      </c>
      <c r="AH304" s="1">
        <v>21590</v>
      </c>
      <c r="AI304" s="1">
        <v>100</v>
      </c>
      <c r="AJ304" s="1">
        <v>111.01</v>
      </c>
      <c r="AL304" s="1">
        <f>AK304+AJ304</f>
        <v>111.01</v>
      </c>
      <c r="AO304" s="1">
        <f>AL304+AM304</f>
        <v>111.01</v>
      </c>
      <c r="AP304" s="1">
        <v>20</v>
      </c>
      <c r="AV304" s="10">
        <f>((AO304*((100-GX304)/100)+GY304))*(AA304+AS304+AU304+AB304)-(AP304*(AA304+AS304-AC304+AB304)*AD304/100)</f>
        <v>15.65241</v>
      </c>
      <c r="AW304" s="1">
        <f>(AV304)*N304</f>
        <v>15.65241</v>
      </c>
      <c r="AZ304" s="1">
        <f>BA304+BE304</f>
        <v>0.0961875</v>
      </c>
      <c r="BA304" s="1">
        <f>AZ305*N305</f>
        <v>0.095</v>
      </c>
      <c r="BB304" s="1" t="s">
        <v>221</v>
      </c>
      <c r="BC304" s="1">
        <f>BA304</f>
        <v>0.095</v>
      </c>
      <c r="BD304" s="1">
        <v>1.25</v>
      </c>
      <c r="BE304" s="1">
        <f>BA304*(BD304/100)</f>
        <v>0.0011875</v>
      </c>
      <c r="BK304" s="1">
        <v>1</v>
      </c>
      <c r="BL304" s="1">
        <v>333.333333333333</v>
      </c>
      <c r="BM304" s="1" t="s">
        <v>212</v>
      </c>
      <c r="BN304" s="2">
        <f>BL304/HE304</f>
        <v>6.17283950617284</v>
      </c>
      <c r="BO304" s="2">
        <v>250</v>
      </c>
      <c r="BP304" s="1">
        <f>BN304+BI304</f>
        <v>6.17283950617284</v>
      </c>
      <c r="BQ304" s="1">
        <f>BP304*N304</f>
        <v>6.17283950617284</v>
      </c>
      <c r="BS304" s="1"/>
      <c r="EQ304" s="1">
        <f t="shared" si="72"/>
        <v>0</v>
      </c>
      <c r="ER304" s="1">
        <f>EQ304*N304</f>
        <v>0</v>
      </c>
      <c r="ES304" s="1">
        <f>IF(ISERROR(SEARCH("FALSE",BV304)),BU304,0)+IF(ISERROR(SEARCH("FALSE",CA304)),BZ304,0)+IF(ISERROR(SEARCH("FALSE",CF304)),CE304,0)+IF(ISERROR(SEARCH("FALSE",CK304)),CJ304,0)+IF(ISERROR(SEARCH("FALSE",CP304)),CO304,0)+IF(ISERROR(SEARCH("FALSE",CU304)),CT304,0)+IF(ISERROR(SEARCH("FALSE",CZ304)),CY304,0)+IF(ISERROR(SEARCH("FALSE",DE304)),DD304,0)+IF(ISERROR(SEARCH("FALSE",DJ304)),DI304,0)+IF(ISERROR(SEARCH("FALSE",DO304)),DN304,0)+IF(ISERROR(SEARCH("FALSE",DT304)),DS304,0)+IF(ISERROR(SEARCH("FALSE",DY304)),DX304,0)+IF(ISERROR(SEARCH("FALSE",ED304)),EC304,0)+IF(ISERROR(SEARCH("FALSE",EI304)),EH304,0)+IF(ISERROR(SEARCH("FALSE",EN304)),EM304,0)*N304</f>
        <v>0</v>
      </c>
      <c r="ET304" s="12">
        <f>ES304+ER304+BP304</f>
        <v>6.17283950617284</v>
      </c>
      <c r="FP304" s="1" t="s">
        <v>213</v>
      </c>
      <c r="FQ304" s="1">
        <v>1.25</v>
      </c>
      <c r="FR304" s="12">
        <f t="shared" si="73"/>
        <v>21.8252495061728</v>
      </c>
      <c r="FS304" s="12">
        <f>FR304*FQ304/100</f>
        <v>0.27281561882716</v>
      </c>
      <c r="GE304" s="1" t="s">
        <v>214</v>
      </c>
      <c r="GF304" s="1" t="s">
        <v>213</v>
      </c>
      <c r="GG304" s="1">
        <v>11</v>
      </c>
      <c r="GH304" s="12">
        <f>AW304+ET304-ES304+FD304+FG304</f>
        <v>21.8252495061728</v>
      </c>
      <c r="GI304" s="1">
        <f>GH304*(GG304/100)</f>
        <v>2.40077744567901</v>
      </c>
      <c r="GJ304" s="1" t="s">
        <v>215</v>
      </c>
      <c r="GM304" s="1">
        <v>0.123456790123457</v>
      </c>
      <c r="GO304" s="1">
        <v>0.2325</v>
      </c>
      <c r="GP304" s="1">
        <v>0.12531328320802</v>
      </c>
      <c r="HB304" s="1">
        <v>1</v>
      </c>
      <c r="HC304" s="1">
        <v>60</v>
      </c>
      <c r="HD304" s="1">
        <v>90</v>
      </c>
      <c r="HE304" s="1">
        <f>(3600/HC304)*HD304*HB304/100</f>
        <v>54</v>
      </c>
      <c r="HF304" s="10">
        <f>AW304+AZ304+ET304+FD304+FG304+FK304+FS304-FY304+GD304+FT304+GI304+GM304+GN304+GO304+GP304+GR304+GS304-GU304</f>
        <v>25.0763001440105</v>
      </c>
      <c r="HG304" s="13">
        <v>45017</v>
      </c>
    </row>
    <row r="305" spans="1:215">
      <c r="A305" t="str">
        <f t="shared" si="74"/>
        <v>MYSRN6090750_121590</v>
      </c>
      <c r="B305" s="1">
        <v>304</v>
      </c>
      <c r="C305" s="1" t="s">
        <v>200</v>
      </c>
      <c r="E305" s="1" t="s">
        <v>317</v>
      </c>
      <c r="F305" s="1" t="s">
        <v>222</v>
      </c>
      <c r="H305" s="1" t="s">
        <v>687</v>
      </c>
      <c r="I305" s="1" t="s">
        <v>687</v>
      </c>
      <c r="N305" s="1">
        <v>1</v>
      </c>
      <c r="R305"/>
      <c r="AF305" s="8"/>
      <c r="AG305" s="1" t="s">
        <v>464</v>
      </c>
      <c r="AH305" s="1">
        <v>21590</v>
      </c>
      <c r="AV305" s="10"/>
      <c r="AX305" s="1" t="s">
        <v>205</v>
      </c>
      <c r="AY305" s="1" t="s">
        <v>225</v>
      </c>
      <c r="AZ305" s="1">
        <v>0.095</v>
      </c>
      <c r="BN305" s="2"/>
      <c r="BS305" s="1"/>
      <c r="ET305" s="12"/>
      <c r="FR305" s="12"/>
      <c r="FS305" s="12"/>
      <c r="GH305" s="12"/>
      <c r="HF305" s="10"/>
      <c r="HG305" s="13">
        <v>45017</v>
      </c>
    </row>
    <row r="306" spans="1:215">
      <c r="A306" t="str">
        <f t="shared" si="74"/>
        <v>HOSN609110021480</v>
      </c>
      <c r="B306" s="1">
        <v>305</v>
      </c>
      <c r="C306" s="1" t="s">
        <v>200</v>
      </c>
      <c r="D306" s="1">
        <v>0</v>
      </c>
      <c r="E306" s="1" t="s">
        <v>247</v>
      </c>
      <c r="F306" s="1" t="s">
        <v>202</v>
      </c>
      <c r="H306" s="1" t="s">
        <v>688</v>
      </c>
      <c r="I306" s="1" t="s">
        <v>689</v>
      </c>
      <c r="M306" s="1" t="s">
        <v>205</v>
      </c>
      <c r="N306" s="1">
        <v>1</v>
      </c>
      <c r="O306" s="1" t="s">
        <v>427</v>
      </c>
      <c r="Q306" s="1" t="s">
        <v>219</v>
      </c>
      <c r="R306" t="s">
        <v>208</v>
      </c>
      <c r="S306" s="1" t="s">
        <v>428</v>
      </c>
      <c r="T306" s="1" t="s">
        <v>210</v>
      </c>
      <c r="V306" s="1" t="b">
        <v>0</v>
      </c>
      <c r="AA306" s="1">
        <v>0.252</v>
      </c>
      <c r="AC306" s="1">
        <v>0.244</v>
      </c>
      <c r="AD306" s="1">
        <v>90</v>
      </c>
      <c r="AF306" s="8">
        <v>0.00720000000000001</v>
      </c>
      <c r="AG306" s="1" t="s">
        <v>211</v>
      </c>
      <c r="AH306" s="1">
        <v>21480</v>
      </c>
      <c r="AI306" s="1">
        <v>100</v>
      </c>
      <c r="AJ306" s="1">
        <v>201.22</v>
      </c>
      <c r="AL306" s="1">
        <f>AK306+AJ306</f>
        <v>201.22</v>
      </c>
      <c r="AO306" s="1">
        <f>AL306+AM306</f>
        <v>201.22</v>
      </c>
      <c r="AP306" s="1">
        <v>196.22</v>
      </c>
      <c r="AV306" s="10">
        <f>((AO306*((100-GX306)/100)+GY306))*(AA306+AS306+AU306+AB306)-(AP306*(AA306+AS306-AC306+AB306)*AD306/100)</f>
        <v>49.294656</v>
      </c>
      <c r="AW306" s="1">
        <f>(AV306)*N306</f>
        <v>49.294656</v>
      </c>
      <c r="AZ306" s="1">
        <f>BA306+BE306</f>
        <v>0.206</v>
      </c>
      <c r="BA306" s="1">
        <f>AZ307*N307</f>
        <v>0.2</v>
      </c>
      <c r="BB306" s="1" t="s">
        <v>221</v>
      </c>
      <c r="BC306" s="1">
        <f>BA306</f>
        <v>0.2</v>
      </c>
      <c r="BD306" s="1">
        <v>3</v>
      </c>
      <c r="BE306" s="1">
        <f>BA306*(BD306/100)</f>
        <v>0.006</v>
      </c>
      <c r="BK306" s="1">
        <v>2</v>
      </c>
      <c r="BL306" s="1">
        <v>625</v>
      </c>
      <c r="BM306" s="1" t="s">
        <v>212</v>
      </c>
      <c r="BN306" s="2">
        <f>BL306/HE306</f>
        <v>6.8530701754386</v>
      </c>
      <c r="BO306" s="2">
        <v>500</v>
      </c>
      <c r="BP306" s="1">
        <f>BN306+BI306</f>
        <v>6.8530701754386</v>
      </c>
      <c r="BQ306" s="1">
        <f>BP306*N306</f>
        <v>6.8530701754386</v>
      </c>
      <c r="BS306" s="1"/>
      <c r="EQ306" s="1">
        <f t="shared" si="72"/>
        <v>0</v>
      </c>
      <c r="ER306" s="1">
        <f>EQ306*N306</f>
        <v>0</v>
      </c>
      <c r="ES306" s="1">
        <f>IF(ISERROR(SEARCH("FALSE",BV306)),BU306,0)+IF(ISERROR(SEARCH("FALSE",CA306)),BZ306,0)+IF(ISERROR(SEARCH("FALSE",CF306)),CE306,0)+IF(ISERROR(SEARCH("FALSE",CK306)),CJ306,0)+IF(ISERROR(SEARCH("FALSE",CP306)),CO306,0)+IF(ISERROR(SEARCH("FALSE",CU306)),CT306,0)+IF(ISERROR(SEARCH("FALSE",CZ306)),CY306,0)+IF(ISERROR(SEARCH("FALSE",DE306)),DD306,0)+IF(ISERROR(SEARCH("FALSE",DJ306)),DI306,0)+IF(ISERROR(SEARCH("FALSE",DO306)),DN306,0)+IF(ISERROR(SEARCH("FALSE",DT306)),DS306,0)+IF(ISERROR(SEARCH("FALSE",DY306)),DX306,0)+IF(ISERROR(SEARCH("FALSE",ED306)),EC306,0)+IF(ISERROR(SEARCH("FALSE",EI306)),EH306,0)+IF(ISERROR(SEARCH("FALSE",EN306)),EM306,0)*N306</f>
        <v>0</v>
      </c>
      <c r="ET306" s="12">
        <f>ES306+ER306+BP306</f>
        <v>6.8530701754386</v>
      </c>
      <c r="FP306" s="1" t="s">
        <v>213</v>
      </c>
      <c r="FQ306" s="1">
        <v>1.25</v>
      </c>
      <c r="FR306" s="12">
        <f t="shared" si="73"/>
        <v>56.1477261754386</v>
      </c>
      <c r="FS306" s="12">
        <f>FR306*FQ306/100</f>
        <v>0.701846577192982</v>
      </c>
      <c r="GE306" s="1" t="s">
        <v>252</v>
      </c>
      <c r="GF306" s="1" t="s">
        <v>213</v>
      </c>
      <c r="GG306" s="1">
        <v>11</v>
      </c>
      <c r="GH306" s="12">
        <f>AW306+ET306-ES306+FD306+FG306</f>
        <v>56.1477261754386</v>
      </c>
      <c r="GI306" s="1">
        <f>GH306*(GG306/100)</f>
        <v>6.17624987929825</v>
      </c>
      <c r="GJ306" s="1" t="s">
        <v>215</v>
      </c>
      <c r="GM306" s="1">
        <v>0.136986301369863</v>
      </c>
      <c r="GO306" s="1">
        <v>7.34583333333333</v>
      </c>
      <c r="GP306" s="1">
        <v>0.264550264550265</v>
      </c>
      <c r="HB306" s="1">
        <v>2</v>
      </c>
      <c r="HC306" s="1">
        <v>75</v>
      </c>
      <c r="HD306" s="1">
        <v>95</v>
      </c>
      <c r="HE306" s="1">
        <f>(3600/HC306)*HD306*HB306/100</f>
        <v>91.2</v>
      </c>
      <c r="HF306" s="10">
        <f>AW306+AZ306+ET306+FD306+FG306+FK306+FS306-FY306+GD306+FT306+GI306+GM306+GN306+GO306+GP306+GR306+GS306-GU306</f>
        <v>70.9791925311833</v>
      </c>
      <c r="HG306" s="13">
        <v>44836</v>
      </c>
    </row>
    <row r="307" spans="1:215">
      <c r="A307" t="str">
        <f t="shared" si="74"/>
        <v>HOSN6091100_121480</v>
      </c>
      <c r="B307" s="1">
        <v>306</v>
      </c>
      <c r="C307" s="1" t="s">
        <v>200</v>
      </c>
      <c r="E307" s="1" t="s">
        <v>247</v>
      </c>
      <c r="F307" s="1" t="s">
        <v>222</v>
      </c>
      <c r="H307" s="1" t="s">
        <v>690</v>
      </c>
      <c r="I307" s="1" t="s">
        <v>690</v>
      </c>
      <c r="N307" s="1">
        <v>1</v>
      </c>
      <c r="R307"/>
      <c r="AF307" s="8"/>
      <c r="AG307" s="1" t="s">
        <v>211</v>
      </c>
      <c r="AH307" s="1">
        <v>21480</v>
      </c>
      <c r="AV307" s="10"/>
      <c r="AX307" s="1" t="s">
        <v>205</v>
      </c>
      <c r="AY307" s="1" t="s">
        <v>225</v>
      </c>
      <c r="AZ307" s="1">
        <v>0.2</v>
      </c>
      <c r="BN307" s="2"/>
      <c r="BS307" s="1"/>
      <c r="ET307" s="12"/>
      <c r="FR307" s="12"/>
      <c r="FS307" s="12"/>
      <c r="GH307" s="12"/>
      <c r="HF307" s="10"/>
      <c r="HG307" s="13">
        <v>44836</v>
      </c>
    </row>
    <row r="308" spans="1:215">
      <c r="A308" t="str">
        <f t="shared" si="74"/>
        <v>HOSN609111021480</v>
      </c>
      <c r="B308" s="1">
        <v>307</v>
      </c>
      <c r="C308" s="1" t="s">
        <v>200</v>
      </c>
      <c r="D308" s="1">
        <v>0</v>
      </c>
      <c r="E308" s="1" t="s">
        <v>247</v>
      </c>
      <c r="F308" s="1" t="s">
        <v>202</v>
      </c>
      <c r="H308" s="1" t="s">
        <v>691</v>
      </c>
      <c r="I308" s="1" t="s">
        <v>692</v>
      </c>
      <c r="M308" s="1" t="s">
        <v>205</v>
      </c>
      <c r="N308" s="1">
        <v>1</v>
      </c>
      <c r="O308" s="1" t="s">
        <v>427</v>
      </c>
      <c r="Q308" s="1" t="s">
        <v>219</v>
      </c>
      <c r="R308" t="s">
        <v>208</v>
      </c>
      <c r="S308" s="1" t="s">
        <v>428</v>
      </c>
      <c r="T308" s="1" t="s">
        <v>210</v>
      </c>
      <c r="V308" s="1" t="b">
        <v>0</v>
      </c>
      <c r="AA308" s="1">
        <v>0.279</v>
      </c>
      <c r="AC308" s="1">
        <v>0.271</v>
      </c>
      <c r="AD308" s="1">
        <v>90</v>
      </c>
      <c r="AF308" s="8">
        <v>0.00720000000000001</v>
      </c>
      <c r="AG308" s="1" t="s">
        <v>211</v>
      </c>
      <c r="AH308" s="1">
        <v>21480</v>
      </c>
      <c r="AI308" s="1">
        <v>100</v>
      </c>
      <c r="AJ308" s="1">
        <v>201.22</v>
      </c>
      <c r="AL308" s="1">
        <f>AK308+AJ308</f>
        <v>201.22</v>
      </c>
      <c r="AO308" s="1">
        <f>AL308+AM308</f>
        <v>201.22</v>
      </c>
      <c r="AP308" s="1">
        <v>196.22</v>
      </c>
      <c r="AV308" s="10">
        <f>((AO308*((100-GX308)/100)+GY308))*(AA308+AS308+AU308+AB308)-(AP308*(AA308+AS308-AC308+AB308)*AD308/100)</f>
        <v>54.727596</v>
      </c>
      <c r="AW308" s="1">
        <f>(AV308)*N308</f>
        <v>54.727596</v>
      </c>
      <c r="AZ308" s="1">
        <f>BA308+BE308</f>
        <v>0.206</v>
      </c>
      <c r="BA308" s="1">
        <f>AZ309*N309</f>
        <v>0.2</v>
      </c>
      <c r="BB308" s="1" t="s">
        <v>221</v>
      </c>
      <c r="BC308" s="1">
        <f>BA308</f>
        <v>0.2</v>
      </c>
      <c r="BD308" s="1">
        <v>3</v>
      </c>
      <c r="BE308" s="1">
        <f>BA308*(BD308/100)</f>
        <v>0.006</v>
      </c>
      <c r="BK308" s="1">
        <v>2</v>
      </c>
      <c r="BL308" s="1">
        <v>625</v>
      </c>
      <c r="BM308" s="1" t="s">
        <v>212</v>
      </c>
      <c r="BN308" s="2">
        <f>BL308/HE308</f>
        <v>6.8530701754386</v>
      </c>
      <c r="BO308" s="2">
        <v>500</v>
      </c>
      <c r="BP308" s="1">
        <f>BN308+BI308</f>
        <v>6.8530701754386</v>
      </c>
      <c r="BQ308" s="1">
        <f>BP308*N308</f>
        <v>6.8530701754386</v>
      </c>
      <c r="BS308" s="1"/>
      <c r="EQ308" s="1">
        <f t="shared" si="72"/>
        <v>0</v>
      </c>
      <c r="ER308" s="1">
        <f>EQ308*N308</f>
        <v>0</v>
      </c>
      <c r="ES308" s="1">
        <f>IF(ISERROR(SEARCH("FALSE",BV308)),BU308,0)+IF(ISERROR(SEARCH("FALSE",CA308)),BZ308,0)+IF(ISERROR(SEARCH("FALSE",CF308)),CE308,0)+IF(ISERROR(SEARCH("FALSE",CK308)),CJ308,0)+IF(ISERROR(SEARCH("FALSE",CP308)),CO308,0)+IF(ISERROR(SEARCH("FALSE",CU308)),CT308,0)+IF(ISERROR(SEARCH("FALSE",CZ308)),CY308,0)+IF(ISERROR(SEARCH("FALSE",DE308)),DD308,0)+IF(ISERROR(SEARCH("FALSE",DJ308)),DI308,0)+IF(ISERROR(SEARCH("FALSE",DO308)),DN308,0)+IF(ISERROR(SEARCH("FALSE",DT308)),DS308,0)+IF(ISERROR(SEARCH("FALSE",DY308)),DX308,0)+IF(ISERROR(SEARCH("FALSE",ED308)),EC308,0)+IF(ISERROR(SEARCH("FALSE",EI308)),EH308,0)+IF(ISERROR(SEARCH("FALSE",EN308)),EM308,0)*N308</f>
        <v>0</v>
      </c>
      <c r="ET308" s="12">
        <f>ES308+ER308+BP308</f>
        <v>6.8530701754386</v>
      </c>
      <c r="FP308" s="1" t="s">
        <v>213</v>
      </c>
      <c r="FQ308" s="1">
        <v>1.25</v>
      </c>
      <c r="FR308" s="12">
        <f t="shared" si="73"/>
        <v>61.5806661754386</v>
      </c>
      <c r="FS308" s="12">
        <f>FR308*FQ308/100</f>
        <v>0.769758327192983</v>
      </c>
      <c r="GE308" s="1" t="s">
        <v>252</v>
      </c>
      <c r="GF308" s="1" t="s">
        <v>213</v>
      </c>
      <c r="GG308" s="1">
        <v>11</v>
      </c>
      <c r="GH308" s="12">
        <f>AW308+ET308-ES308+FD308+FG308</f>
        <v>61.5806661754386</v>
      </c>
      <c r="GI308" s="1">
        <f>GH308*(GG308/100)</f>
        <v>6.77387327929825</v>
      </c>
      <c r="GJ308" s="1" t="s">
        <v>215</v>
      </c>
      <c r="GM308" s="1">
        <v>0.136986301369863</v>
      </c>
      <c r="GO308" s="1">
        <v>7.34583333333333</v>
      </c>
      <c r="GP308" s="1">
        <v>0.264550264550265</v>
      </c>
      <c r="HB308" s="1">
        <v>2</v>
      </c>
      <c r="HC308" s="1">
        <v>75</v>
      </c>
      <c r="HD308" s="1">
        <v>95</v>
      </c>
      <c r="HE308" s="1">
        <f>(3600/HC308)*HD308*HB308/100</f>
        <v>91.2</v>
      </c>
      <c r="HF308" s="10">
        <f>AW308+AZ308+ET308+FD308+FG308+FK308+FS308-FY308+GD308+FT308+GI308+GM308+GN308+GO308+GP308+GR308+GS308-GU308</f>
        <v>77.0776676811833</v>
      </c>
      <c r="HG308" s="13">
        <v>44836</v>
      </c>
    </row>
    <row r="309" spans="1:215">
      <c r="A309" t="str">
        <f t="shared" si="74"/>
        <v>HOSN6091110_121480</v>
      </c>
      <c r="B309" s="1">
        <v>308</v>
      </c>
      <c r="C309" s="1" t="s">
        <v>200</v>
      </c>
      <c r="E309" s="1" t="s">
        <v>247</v>
      </c>
      <c r="F309" s="1" t="s">
        <v>222</v>
      </c>
      <c r="H309" s="1" t="s">
        <v>693</v>
      </c>
      <c r="I309" s="1" t="s">
        <v>693</v>
      </c>
      <c r="N309" s="1">
        <v>1</v>
      </c>
      <c r="R309"/>
      <c r="AF309" s="8"/>
      <c r="AG309" s="1" t="s">
        <v>211</v>
      </c>
      <c r="AH309" s="1">
        <v>21480</v>
      </c>
      <c r="AV309" s="10"/>
      <c r="AX309" s="1" t="s">
        <v>205</v>
      </c>
      <c r="AY309" s="1" t="s">
        <v>225</v>
      </c>
      <c r="AZ309" s="1">
        <v>0.2</v>
      </c>
      <c r="BN309" s="2"/>
      <c r="BS309" s="1"/>
      <c r="ET309" s="12"/>
      <c r="FR309" s="12"/>
      <c r="FS309" s="12"/>
      <c r="GH309" s="12"/>
      <c r="HF309" s="10"/>
      <c r="HG309" s="13">
        <v>44836</v>
      </c>
    </row>
    <row r="310" spans="1:215">
      <c r="A310" t="str">
        <f t="shared" si="74"/>
        <v>HOSN609112021480</v>
      </c>
      <c r="B310" s="1">
        <v>309</v>
      </c>
      <c r="C310" s="1" t="s">
        <v>200</v>
      </c>
      <c r="D310" s="1">
        <v>0</v>
      </c>
      <c r="E310" s="1" t="s">
        <v>247</v>
      </c>
      <c r="F310" s="1" t="s">
        <v>202</v>
      </c>
      <c r="H310" s="1" t="s">
        <v>694</v>
      </c>
      <c r="I310" s="1" t="s">
        <v>695</v>
      </c>
      <c r="M310" s="1" t="s">
        <v>205</v>
      </c>
      <c r="N310" s="1">
        <v>1</v>
      </c>
      <c r="O310" s="1" t="s">
        <v>427</v>
      </c>
      <c r="Q310" s="1" t="s">
        <v>219</v>
      </c>
      <c r="R310" t="s">
        <v>208</v>
      </c>
      <c r="S310" s="1" t="s">
        <v>428</v>
      </c>
      <c r="T310" s="1" t="s">
        <v>210</v>
      </c>
      <c r="V310" s="1" t="b">
        <v>0</v>
      </c>
      <c r="AA310" s="1">
        <v>0.267</v>
      </c>
      <c r="AC310" s="1">
        <v>0.259</v>
      </c>
      <c r="AD310" s="1">
        <v>90</v>
      </c>
      <c r="AF310" s="8">
        <v>0.00720000000000001</v>
      </c>
      <c r="AG310" s="1" t="s">
        <v>211</v>
      </c>
      <c r="AH310" s="1">
        <v>21480</v>
      </c>
      <c r="AI310" s="1">
        <v>100</v>
      </c>
      <c r="AJ310" s="1">
        <v>183.28</v>
      </c>
      <c r="AL310" s="1">
        <f>AK310+AJ310</f>
        <v>183.28</v>
      </c>
      <c r="AO310" s="1">
        <f>AL310+AM310</f>
        <v>183.28</v>
      </c>
      <c r="AP310" s="1">
        <v>178.28</v>
      </c>
      <c r="AV310" s="10">
        <f>((AO310*((100-GX310)/100)+GY310))*(AA310+AS310+AU310+AB310)-(AP310*(AA310+AS310-AC310+AB310)*AD310/100)</f>
        <v>47.652144</v>
      </c>
      <c r="AW310" s="1">
        <f>(AV310)*N310</f>
        <v>47.652144</v>
      </c>
      <c r="AZ310" s="1">
        <f>BA310+BE310</f>
        <v>0.206</v>
      </c>
      <c r="BA310" s="1">
        <f>AZ311*N311</f>
        <v>0.2</v>
      </c>
      <c r="BB310" s="1" t="s">
        <v>221</v>
      </c>
      <c r="BC310" s="1">
        <f>BA310</f>
        <v>0.2</v>
      </c>
      <c r="BD310" s="1">
        <v>3</v>
      </c>
      <c r="BE310" s="1">
        <f>BA310*(BD310/100)</f>
        <v>0.006</v>
      </c>
      <c r="BK310" s="1">
        <v>2</v>
      </c>
      <c r="BL310" s="1">
        <v>625</v>
      </c>
      <c r="BM310" s="1" t="s">
        <v>212</v>
      </c>
      <c r="BN310" s="2">
        <f>BL310/HE310</f>
        <v>6.39619883040936</v>
      </c>
      <c r="BO310" s="2">
        <v>500</v>
      </c>
      <c r="BP310" s="1">
        <f>BN310+BI310</f>
        <v>6.39619883040936</v>
      </c>
      <c r="BQ310" s="1">
        <f>BP310*N310</f>
        <v>6.39619883040936</v>
      </c>
      <c r="BS310" s="1"/>
      <c r="EQ310" s="1">
        <f t="shared" si="72"/>
        <v>0</v>
      </c>
      <c r="ER310" s="1">
        <f>EQ310*N310</f>
        <v>0</v>
      </c>
      <c r="ES310" s="1">
        <f>IF(ISERROR(SEARCH("FALSE",BV310)),BU310,0)+IF(ISERROR(SEARCH("FALSE",CA310)),BZ310,0)+IF(ISERROR(SEARCH("FALSE",CF310)),CE310,0)+IF(ISERROR(SEARCH("FALSE",CK310)),CJ310,0)+IF(ISERROR(SEARCH("FALSE",CP310)),CO310,0)+IF(ISERROR(SEARCH("FALSE",CU310)),CT310,0)+IF(ISERROR(SEARCH("FALSE",CZ310)),CY310,0)+IF(ISERROR(SEARCH("FALSE",DE310)),DD310,0)+IF(ISERROR(SEARCH("FALSE",DJ310)),DI310,0)+IF(ISERROR(SEARCH("FALSE",DO310)),DN310,0)+IF(ISERROR(SEARCH("FALSE",DT310)),DS310,0)+IF(ISERROR(SEARCH("FALSE",DY310)),DX310,0)+IF(ISERROR(SEARCH("FALSE",ED310)),EC310,0)+IF(ISERROR(SEARCH("FALSE",EI310)),EH310,0)+IF(ISERROR(SEARCH("FALSE",EN310)),EM310,0)*N310</f>
        <v>0</v>
      </c>
      <c r="ET310" s="12">
        <f>ES310+ER310+BP310</f>
        <v>6.39619883040936</v>
      </c>
      <c r="FP310" s="1" t="s">
        <v>213</v>
      </c>
      <c r="FQ310" s="1">
        <v>1.25</v>
      </c>
      <c r="FR310" s="12">
        <f t="shared" si="73"/>
        <v>54.0483428304094</v>
      </c>
      <c r="FS310" s="12">
        <f>FR310*FQ310/100</f>
        <v>0.675604285380117</v>
      </c>
      <c r="GE310" s="1" t="s">
        <v>252</v>
      </c>
      <c r="GF310" s="1" t="s">
        <v>213</v>
      </c>
      <c r="GG310" s="1">
        <v>11</v>
      </c>
      <c r="GH310" s="12">
        <f>AW310+ET310-ES310+FD310+FG310</f>
        <v>54.0483428304094</v>
      </c>
      <c r="GI310" s="1">
        <f>GH310*(GG310/100)</f>
        <v>5.94531771134503</v>
      </c>
      <c r="GJ310" s="1" t="s">
        <v>215</v>
      </c>
      <c r="GM310" s="1">
        <v>0.127877237851662</v>
      </c>
      <c r="GO310" s="1">
        <v>7.38555555555556</v>
      </c>
      <c r="GP310" s="1">
        <v>0.264550264550265</v>
      </c>
      <c r="HB310" s="1">
        <v>2</v>
      </c>
      <c r="HC310" s="1">
        <v>70</v>
      </c>
      <c r="HD310" s="1">
        <v>95</v>
      </c>
      <c r="HE310" s="1">
        <f>(3600/HC310)*HD310*HB310/100</f>
        <v>97.7142857142857</v>
      </c>
      <c r="HF310" s="10">
        <f>AW310+AZ310+ET310+FD310+FG310+FK310+FS310-FY310+GD310+FT310+GI310+GM310+GN310+GO310+GP310+GR310+GS310-GU310</f>
        <v>68.653247885092</v>
      </c>
      <c r="HG310" s="13">
        <v>45384</v>
      </c>
    </row>
    <row r="311" spans="1:215">
      <c r="A311" t="str">
        <f t="shared" si="74"/>
        <v>HOSN6091120_121480</v>
      </c>
      <c r="B311" s="1">
        <v>310</v>
      </c>
      <c r="C311" s="1" t="s">
        <v>200</v>
      </c>
      <c r="E311" s="1" t="s">
        <v>247</v>
      </c>
      <c r="F311" s="1" t="s">
        <v>222</v>
      </c>
      <c r="H311" s="1" t="s">
        <v>696</v>
      </c>
      <c r="I311" s="1" t="s">
        <v>696</v>
      </c>
      <c r="N311" s="1">
        <v>1</v>
      </c>
      <c r="R311"/>
      <c r="AF311" s="8"/>
      <c r="AG311" s="1" t="s">
        <v>211</v>
      </c>
      <c r="AH311" s="1">
        <v>21480</v>
      </c>
      <c r="AV311" s="10"/>
      <c r="AX311" s="1" t="s">
        <v>205</v>
      </c>
      <c r="AY311" s="1" t="s">
        <v>225</v>
      </c>
      <c r="AZ311" s="1">
        <v>0.2</v>
      </c>
      <c r="BN311" s="2"/>
      <c r="BS311" s="1"/>
      <c r="ET311" s="12"/>
      <c r="FR311" s="12"/>
      <c r="FS311" s="12"/>
      <c r="GH311" s="12"/>
      <c r="HF311" s="10"/>
      <c r="HG311" s="13">
        <v>45384</v>
      </c>
    </row>
    <row r="312" spans="1:215">
      <c r="A312" t="str">
        <f t="shared" si="74"/>
        <v>HOSN609113021480</v>
      </c>
      <c r="B312" s="1">
        <v>311</v>
      </c>
      <c r="C312" s="1" t="s">
        <v>200</v>
      </c>
      <c r="D312" s="1">
        <v>0</v>
      </c>
      <c r="E312" s="1" t="s">
        <v>247</v>
      </c>
      <c r="F312" s="1" t="s">
        <v>202</v>
      </c>
      <c r="H312" s="1" t="s">
        <v>697</v>
      </c>
      <c r="I312" s="1" t="s">
        <v>698</v>
      </c>
      <c r="M312" s="1" t="s">
        <v>205</v>
      </c>
      <c r="N312" s="1">
        <v>1</v>
      </c>
      <c r="O312" s="1" t="s">
        <v>427</v>
      </c>
      <c r="Q312" s="1" t="s">
        <v>219</v>
      </c>
      <c r="R312" t="s">
        <v>208</v>
      </c>
      <c r="S312" s="1" t="s">
        <v>428</v>
      </c>
      <c r="T312" s="1" t="s">
        <v>210</v>
      </c>
      <c r="V312" s="1" t="b">
        <v>0</v>
      </c>
      <c r="AA312" s="1">
        <v>0.295</v>
      </c>
      <c r="AC312" s="1">
        <v>0.287</v>
      </c>
      <c r="AD312" s="1">
        <v>90</v>
      </c>
      <c r="AF312" s="8">
        <v>0.00720000000000001</v>
      </c>
      <c r="AG312" s="1" t="s">
        <v>211</v>
      </c>
      <c r="AH312" s="1">
        <v>21480</v>
      </c>
      <c r="AI312" s="1">
        <v>100</v>
      </c>
      <c r="AJ312" s="1">
        <v>183.28</v>
      </c>
      <c r="AL312" s="1">
        <f>AK312+AJ312</f>
        <v>183.28</v>
      </c>
      <c r="AO312" s="1">
        <f>AL312+AM312</f>
        <v>183.28</v>
      </c>
      <c r="AP312" s="1">
        <v>178.28</v>
      </c>
      <c r="AV312" s="10">
        <f>((AO312*((100-GX312)/100)+GY312))*(AA312+AS312+AU312+AB312)-(AP312*(AA312+AS312-AC312+AB312)*AD312/100)</f>
        <v>52.783984</v>
      </c>
      <c r="AW312" s="1">
        <f>(AV312)*N312</f>
        <v>52.783984</v>
      </c>
      <c r="AZ312" s="1">
        <f>BA312+BE312</f>
        <v>0.206</v>
      </c>
      <c r="BA312" s="1">
        <f>AZ313*N313</f>
        <v>0.2</v>
      </c>
      <c r="BB312" s="1" t="s">
        <v>221</v>
      </c>
      <c r="BC312" s="1">
        <f>BA312</f>
        <v>0.2</v>
      </c>
      <c r="BD312" s="1">
        <v>3</v>
      </c>
      <c r="BE312" s="1">
        <f>BA312*(BD312/100)</f>
        <v>0.006</v>
      </c>
      <c r="BK312" s="1">
        <v>2</v>
      </c>
      <c r="BL312" s="1">
        <v>625</v>
      </c>
      <c r="BM312" s="1" t="s">
        <v>212</v>
      </c>
      <c r="BN312" s="2">
        <f>BL312/HE312</f>
        <v>6.39619883040936</v>
      </c>
      <c r="BO312" s="2">
        <v>500</v>
      </c>
      <c r="BP312" s="1">
        <f>BN312+BI312</f>
        <v>6.39619883040936</v>
      </c>
      <c r="BQ312" s="1">
        <f>BP312*N312</f>
        <v>6.39619883040936</v>
      </c>
      <c r="BS312" s="1"/>
      <c r="EQ312" s="1">
        <f t="shared" si="72"/>
        <v>0</v>
      </c>
      <c r="ER312" s="1">
        <f>EQ312*N312</f>
        <v>0</v>
      </c>
      <c r="ES312" s="1">
        <f>IF(ISERROR(SEARCH("FALSE",BV312)),BU312,0)+IF(ISERROR(SEARCH("FALSE",CA312)),BZ312,0)+IF(ISERROR(SEARCH("FALSE",CF312)),CE312,0)+IF(ISERROR(SEARCH("FALSE",CK312)),CJ312,0)+IF(ISERROR(SEARCH("FALSE",CP312)),CO312,0)+IF(ISERROR(SEARCH("FALSE",CU312)),CT312,0)+IF(ISERROR(SEARCH("FALSE",CZ312)),CY312,0)+IF(ISERROR(SEARCH("FALSE",DE312)),DD312,0)+IF(ISERROR(SEARCH("FALSE",DJ312)),DI312,0)+IF(ISERROR(SEARCH("FALSE",DO312)),DN312,0)+IF(ISERROR(SEARCH("FALSE",DT312)),DS312,0)+IF(ISERROR(SEARCH("FALSE",DY312)),DX312,0)+IF(ISERROR(SEARCH("FALSE",ED312)),EC312,0)+IF(ISERROR(SEARCH("FALSE",EI312)),EH312,0)+IF(ISERROR(SEARCH("FALSE",EN312)),EM312,0)*N312</f>
        <v>0</v>
      </c>
      <c r="ET312" s="12">
        <f>ES312+ER312+BP312</f>
        <v>6.39619883040936</v>
      </c>
      <c r="FP312" s="1" t="s">
        <v>213</v>
      </c>
      <c r="FQ312" s="1">
        <v>1.25</v>
      </c>
      <c r="FR312" s="12">
        <f t="shared" si="73"/>
        <v>59.1801828304094</v>
      </c>
      <c r="FS312" s="12">
        <f>FR312*FQ312/100</f>
        <v>0.739752285380117</v>
      </c>
      <c r="GE312" s="1" t="s">
        <v>252</v>
      </c>
      <c r="GF312" s="1" t="s">
        <v>213</v>
      </c>
      <c r="GG312" s="1">
        <v>11</v>
      </c>
      <c r="GH312" s="12">
        <f>AW312+ET312-ES312+FD312+FG312</f>
        <v>59.1801828304094</v>
      </c>
      <c r="GI312" s="1">
        <f>GH312*(GG312/100)</f>
        <v>6.50982011134503</v>
      </c>
      <c r="GJ312" s="1" t="s">
        <v>215</v>
      </c>
      <c r="GM312" s="1">
        <v>0.127877237851662</v>
      </c>
      <c r="GO312" s="1">
        <v>7.38555555555556</v>
      </c>
      <c r="GP312" s="1">
        <v>0.264550264550265</v>
      </c>
      <c r="HB312" s="1">
        <v>2</v>
      </c>
      <c r="HC312" s="1">
        <v>70</v>
      </c>
      <c r="HD312" s="1">
        <v>95</v>
      </c>
      <c r="HE312" s="1">
        <f>(3600/HC312)*HD312*HB312/100</f>
        <v>97.7142857142857</v>
      </c>
      <c r="HF312" s="10">
        <f>AW312+AZ312+ET312+FD312+FG312+FK312+FS312-FY312+GD312+FT312+GI312+GM312+GN312+GO312+GP312+GR312+GS312-GU312</f>
        <v>74.413738285092</v>
      </c>
      <c r="HG312" s="13">
        <v>45384</v>
      </c>
    </row>
    <row r="313" spans="1:215">
      <c r="A313" t="str">
        <f t="shared" si="74"/>
        <v>HOSN6091130_121480</v>
      </c>
      <c r="B313" s="1">
        <v>312</v>
      </c>
      <c r="C313" s="1" t="s">
        <v>200</v>
      </c>
      <c r="E313" s="1" t="s">
        <v>247</v>
      </c>
      <c r="F313" s="1" t="s">
        <v>222</v>
      </c>
      <c r="H313" s="1" t="s">
        <v>699</v>
      </c>
      <c r="I313" s="1" t="s">
        <v>699</v>
      </c>
      <c r="N313" s="1">
        <v>1</v>
      </c>
      <c r="R313"/>
      <c r="AF313" s="8"/>
      <c r="AG313" s="1" t="s">
        <v>211</v>
      </c>
      <c r="AH313" s="1">
        <v>21480</v>
      </c>
      <c r="AV313" s="10"/>
      <c r="AX313" s="1" t="s">
        <v>205</v>
      </c>
      <c r="AY313" s="1" t="s">
        <v>225</v>
      </c>
      <c r="AZ313" s="1">
        <v>0.2</v>
      </c>
      <c r="BN313" s="2"/>
      <c r="BS313" s="1"/>
      <c r="ET313" s="12"/>
      <c r="FR313" s="12"/>
      <c r="FS313" s="12"/>
      <c r="GH313" s="12"/>
      <c r="HF313" s="10"/>
      <c r="HG313" s="13">
        <v>45384</v>
      </c>
    </row>
    <row r="314" spans="1:215">
      <c r="A314" t="str">
        <f t="shared" si="74"/>
        <v>HOSN612235021480</v>
      </c>
      <c r="B314" s="1">
        <v>313</v>
      </c>
      <c r="C314" s="1" t="s">
        <v>200</v>
      </c>
      <c r="D314" s="1">
        <v>0</v>
      </c>
      <c r="E314" s="1" t="s">
        <v>247</v>
      </c>
      <c r="F314" s="1" t="s">
        <v>202</v>
      </c>
      <c r="H314" s="1" t="s">
        <v>700</v>
      </c>
      <c r="I314" s="1" t="s">
        <v>701</v>
      </c>
      <c r="M314" s="1" t="s">
        <v>205</v>
      </c>
      <c r="N314" s="1">
        <v>1</v>
      </c>
      <c r="O314" s="1" t="s">
        <v>243</v>
      </c>
      <c r="Q314" s="1" t="s">
        <v>219</v>
      </c>
      <c r="R314" t="s">
        <v>208</v>
      </c>
      <c r="S314" s="1" t="s">
        <v>244</v>
      </c>
      <c r="T314" s="1" t="s">
        <v>210</v>
      </c>
      <c r="V314" s="1" t="b">
        <v>0</v>
      </c>
      <c r="AA314" s="1">
        <v>0.318</v>
      </c>
      <c r="AC314" s="1">
        <v>0.315</v>
      </c>
      <c r="AD314" s="1">
        <v>100</v>
      </c>
      <c r="AF314" s="8">
        <v>0.003</v>
      </c>
      <c r="AG314" s="1" t="s">
        <v>211</v>
      </c>
      <c r="AH314" s="1">
        <v>21480</v>
      </c>
      <c r="AI314" s="1">
        <v>100</v>
      </c>
      <c r="AJ314" s="1">
        <v>129.32</v>
      </c>
      <c r="AL314" s="1">
        <f>AK314+AJ314</f>
        <v>129.32</v>
      </c>
      <c r="AO314" s="1">
        <f>AL314+AM314</f>
        <v>129.32</v>
      </c>
      <c r="AP314" s="1">
        <v>124.32</v>
      </c>
      <c r="AV314" s="10">
        <f>((AO314*((100-GX314)/100)+GY314))*(AA314+AS314+AU314+AB314)-(AP314*(AA314+AS314-AC314+AB314)*AD314/100)</f>
        <v>40.7508</v>
      </c>
      <c r="AW314" s="1">
        <f>(AV314)*N314</f>
        <v>40.7508</v>
      </c>
      <c r="AZ314" s="1">
        <f>BA314+BE314</f>
        <v>3.0385</v>
      </c>
      <c r="BA314" s="1">
        <f>AZ315*N315</f>
        <v>2.95</v>
      </c>
      <c r="BB314" s="1" t="s">
        <v>221</v>
      </c>
      <c r="BC314" s="1">
        <f>BA314</f>
        <v>2.95</v>
      </c>
      <c r="BD314" s="1">
        <v>3</v>
      </c>
      <c r="BE314" s="1">
        <f>BA314*(BD314/100)</f>
        <v>0.0885</v>
      </c>
      <c r="BK314" s="1">
        <v>1</v>
      </c>
      <c r="BL314" s="1">
        <v>312.5</v>
      </c>
      <c r="BM314" s="1" t="s">
        <v>212</v>
      </c>
      <c r="BN314" s="2">
        <f>BL314/HE314</f>
        <v>5.20833333333333</v>
      </c>
      <c r="BO314" s="2">
        <v>250</v>
      </c>
      <c r="BP314" s="1">
        <f>BN314+BI314</f>
        <v>5.20833333333333</v>
      </c>
      <c r="BQ314" s="1">
        <f>BP314*N314</f>
        <v>5.20833333333333</v>
      </c>
      <c r="BS314" s="1"/>
      <c r="EQ314" s="1">
        <f t="shared" si="72"/>
        <v>0</v>
      </c>
      <c r="ER314" s="1">
        <f>EQ314*N314</f>
        <v>0</v>
      </c>
      <c r="ES314" s="1">
        <f>IF(ISERROR(SEARCH("FALSE",BV314)),BU314,0)+IF(ISERROR(SEARCH("FALSE",CA314)),BZ314,0)+IF(ISERROR(SEARCH("FALSE",CF314)),CE314,0)+IF(ISERROR(SEARCH("FALSE",CK314)),CJ314,0)+IF(ISERROR(SEARCH("FALSE",CP314)),CO314,0)+IF(ISERROR(SEARCH("FALSE",CU314)),CT314,0)+IF(ISERROR(SEARCH("FALSE",CZ314)),CY314,0)+IF(ISERROR(SEARCH("FALSE",DE314)),DD314,0)+IF(ISERROR(SEARCH("FALSE",DJ314)),DI314,0)+IF(ISERROR(SEARCH("FALSE",DO314)),DN314,0)+IF(ISERROR(SEARCH("FALSE",DT314)),DS314,0)+IF(ISERROR(SEARCH("FALSE",DY314)),DX314,0)+IF(ISERROR(SEARCH("FALSE",ED314)),EC314,0)+IF(ISERROR(SEARCH("FALSE",EI314)),EH314,0)+IF(ISERROR(SEARCH("FALSE",EN314)),EM314,0)*N314</f>
        <v>0</v>
      </c>
      <c r="ET314" s="12">
        <f>ES314+ER314+BP314</f>
        <v>5.20833333333333</v>
      </c>
      <c r="FP314" s="1" t="s">
        <v>213</v>
      </c>
      <c r="FQ314" s="1">
        <v>1.25</v>
      </c>
      <c r="FR314" s="12">
        <f t="shared" si="73"/>
        <v>45.9591333333333</v>
      </c>
      <c r="FS314" s="12">
        <f>FR314*FQ314/100</f>
        <v>0.574489166666667</v>
      </c>
      <c r="GE314" s="1" t="s">
        <v>214</v>
      </c>
      <c r="GF314" s="1" t="s">
        <v>213</v>
      </c>
      <c r="GG314" s="1">
        <v>10</v>
      </c>
      <c r="GH314" s="12">
        <f>AW314+ET314-ES314+FD314+FG314</f>
        <v>45.9591333333333</v>
      </c>
      <c r="GI314" s="1">
        <f>GH314*(GG314/100)</f>
        <v>4.59591333333333</v>
      </c>
      <c r="GJ314" s="1" t="s">
        <v>215</v>
      </c>
      <c r="GM314" s="1">
        <v>0.104166666666667</v>
      </c>
      <c r="GO314" s="1">
        <v>0.229166666666667</v>
      </c>
      <c r="GP314" s="1">
        <v>0.416666666666667</v>
      </c>
      <c r="HB314" s="1">
        <v>1</v>
      </c>
      <c r="HC314" s="1">
        <v>57</v>
      </c>
      <c r="HD314" s="1">
        <v>95</v>
      </c>
      <c r="HE314" s="1">
        <f>(3600/HC314)*HD314*HB314/100</f>
        <v>60</v>
      </c>
      <c r="HF314" s="10">
        <f>AW314+AZ314+ET314+FD314+FG314+FK314+FS314-FY314+GD314+FT314+GI314+GM314+GN314+GO314+GP314+GR314+GS314-GU314</f>
        <v>54.9180358333333</v>
      </c>
      <c r="HG314" s="13">
        <v>44744</v>
      </c>
    </row>
    <row r="315" spans="1:215">
      <c r="A315" t="str">
        <f t="shared" si="74"/>
        <v>HOSN6122350_121480</v>
      </c>
      <c r="B315" s="1">
        <v>314</v>
      </c>
      <c r="C315" s="1" t="s">
        <v>200</v>
      </c>
      <c r="E315" s="1" t="s">
        <v>247</v>
      </c>
      <c r="F315" s="1" t="s">
        <v>222</v>
      </c>
      <c r="H315" s="1" t="s">
        <v>702</v>
      </c>
      <c r="I315" s="1" t="s">
        <v>702</v>
      </c>
      <c r="N315" s="1">
        <v>1</v>
      </c>
      <c r="R315"/>
      <c r="AF315" s="8"/>
      <c r="AG315" s="1" t="s">
        <v>211</v>
      </c>
      <c r="AH315" s="1">
        <v>21480</v>
      </c>
      <c r="AV315" s="10"/>
      <c r="AX315" s="1" t="s">
        <v>205</v>
      </c>
      <c r="AY315" s="1" t="s">
        <v>225</v>
      </c>
      <c r="AZ315" s="1">
        <v>2.95</v>
      </c>
      <c r="BN315" s="2"/>
      <c r="BS315" s="1"/>
      <c r="ET315" s="12"/>
      <c r="FR315" s="12"/>
      <c r="FS315" s="12"/>
      <c r="GH315" s="12"/>
      <c r="HF315" s="10"/>
      <c r="HG315" s="13">
        <v>44744</v>
      </c>
    </row>
    <row r="316" spans="1:215">
      <c r="A316" t="str">
        <f t="shared" si="74"/>
        <v>HOSN616134021480</v>
      </c>
      <c r="B316" s="1">
        <v>315</v>
      </c>
      <c r="C316" s="1" t="s">
        <v>200</v>
      </c>
      <c r="D316" s="1">
        <v>0</v>
      </c>
      <c r="E316" s="1" t="s">
        <v>247</v>
      </c>
      <c r="F316" s="1" t="s">
        <v>202</v>
      </c>
      <c r="H316" s="1" t="s">
        <v>703</v>
      </c>
      <c r="I316" s="1" t="s">
        <v>704</v>
      </c>
      <c r="M316" s="1" t="s">
        <v>205</v>
      </c>
      <c r="N316" s="1">
        <v>1</v>
      </c>
      <c r="O316" s="1" t="s">
        <v>265</v>
      </c>
      <c r="Q316" s="1" t="s">
        <v>219</v>
      </c>
      <c r="R316" t="s">
        <v>208</v>
      </c>
      <c r="S316" s="1" t="s">
        <v>266</v>
      </c>
      <c r="T316" s="1" t="s">
        <v>210</v>
      </c>
      <c r="V316" s="1" t="b">
        <v>0</v>
      </c>
      <c r="AA316" s="1">
        <v>0.068</v>
      </c>
      <c r="AC316" s="1">
        <v>0.067</v>
      </c>
      <c r="AD316" s="1">
        <v>100</v>
      </c>
      <c r="AF316" s="8">
        <v>0.001</v>
      </c>
      <c r="AG316" s="1" t="s">
        <v>211</v>
      </c>
      <c r="AH316" s="1">
        <v>21480</v>
      </c>
      <c r="AI316" s="1">
        <v>100</v>
      </c>
      <c r="AJ316" s="1">
        <v>75.88</v>
      </c>
      <c r="AL316" s="1">
        <f>AK316+AJ316</f>
        <v>75.88</v>
      </c>
      <c r="AO316" s="1">
        <f>AL316+AM316</f>
        <v>75.88</v>
      </c>
      <c r="AP316" s="1">
        <v>20</v>
      </c>
      <c r="AV316" s="10">
        <f>((AO316*((100-GX316)/100)+GY316))*(AA316+AS316+AU316+AB316)-(AP316*(AA316+AS316-AC316+AB316)*AD316/100)</f>
        <v>5.13984</v>
      </c>
      <c r="AW316" s="1">
        <f>(AV316)*N316</f>
        <v>5.13984</v>
      </c>
      <c r="BK316" s="1">
        <v>1</v>
      </c>
      <c r="BL316" s="1">
        <v>150</v>
      </c>
      <c r="BM316" s="1" t="s">
        <v>212</v>
      </c>
      <c r="BN316" s="2">
        <f>BL316/HE316</f>
        <v>2.19298245614035</v>
      </c>
      <c r="BO316" s="2">
        <v>120</v>
      </c>
      <c r="BP316" s="1">
        <f>BN316+BI316</f>
        <v>2.19298245614035</v>
      </c>
      <c r="BQ316" s="1">
        <f>BP316*N316</f>
        <v>2.19298245614035</v>
      </c>
      <c r="BS316" s="1"/>
      <c r="EQ316" s="1">
        <f t="shared" si="72"/>
        <v>0</v>
      </c>
      <c r="ER316" s="1">
        <f>EQ316*N316</f>
        <v>0</v>
      </c>
      <c r="ES316" s="1">
        <f>IF(ISERROR(SEARCH("FALSE",BV316)),BU316,0)+IF(ISERROR(SEARCH("FALSE",CA316)),BZ316,0)+IF(ISERROR(SEARCH("FALSE",CF316)),CE316,0)+IF(ISERROR(SEARCH("FALSE",CK316)),CJ316,0)+IF(ISERROR(SEARCH("FALSE",CP316)),CO316,0)+IF(ISERROR(SEARCH("FALSE",CU316)),CT316,0)+IF(ISERROR(SEARCH("FALSE",CZ316)),CY316,0)+IF(ISERROR(SEARCH("FALSE",DE316)),DD316,0)+IF(ISERROR(SEARCH("FALSE",DJ316)),DI316,0)+IF(ISERROR(SEARCH("FALSE",DO316)),DN316,0)+IF(ISERROR(SEARCH("FALSE",DT316)),DS316,0)+IF(ISERROR(SEARCH("FALSE",DY316)),DX316,0)+IF(ISERROR(SEARCH("FALSE",ED316)),EC316,0)+IF(ISERROR(SEARCH("FALSE",EI316)),EH316,0)+IF(ISERROR(SEARCH("FALSE",EN316)),EM316,0)*N316</f>
        <v>0</v>
      </c>
      <c r="ET316" s="12">
        <f>ES316+ER316+BP316</f>
        <v>2.19298245614035</v>
      </c>
      <c r="FP316" s="1" t="s">
        <v>213</v>
      </c>
      <c r="FQ316" s="1">
        <v>1.25</v>
      </c>
      <c r="FR316" s="12">
        <f t="shared" si="73"/>
        <v>7.33282245614035</v>
      </c>
      <c r="FS316" s="12">
        <f>FR316*FQ316/100</f>
        <v>0.0916602807017544</v>
      </c>
      <c r="GE316" s="1" t="s">
        <v>252</v>
      </c>
      <c r="GF316" s="1" t="s">
        <v>213</v>
      </c>
      <c r="GG316" s="1">
        <v>11</v>
      </c>
      <c r="GH316" s="12">
        <f>AW316+ET316-ES316+FD316+FG316</f>
        <v>7.33282245614035</v>
      </c>
      <c r="GI316" s="1">
        <f>GH316*(GG316/100)</f>
        <v>0.806610470175439</v>
      </c>
      <c r="GJ316" s="1" t="s">
        <v>215</v>
      </c>
      <c r="GM316" s="1">
        <v>0.0438756855575868</v>
      </c>
      <c r="GO316" s="1">
        <v>0.152777777777778</v>
      </c>
      <c r="GP316" s="1">
        <v>0.277777777777778</v>
      </c>
      <c r="HB316" s="1">
        <v>1</v>
      </c>
      <c r="HC316" s="1">
        <v>50</v>
      </c>
      <c r="HD316" s="1">
        <v>95</v>
      </c>
      <c r="HE316" s="1">
        <f>(3600/HC316)*HD316*HB316/100</f>
        <v>68.4</v>
      </c>
      <c r="HF316" s="10">
        <f>AW316+AZ316+ET316+FD316+FG316+FK316+FS316-FY316+GD316+FT316+GI316+GM316+GN316+GO316+GP316+GR316+GS316-GU316</f>
        <v>8.70552444813069</v>
      </c>
      <c r="HG316" s="13">
        <v>45384</v>
      </c>
    </row>
    <row r="317" spans="1:215">
      <c r="A317" t="str">
        <f t="shared" si="74"/>
        <v>HOSN622424021480</v>
      </c>
      <c r="B317" s="1">
        <v>316</v>
      </c>
      <c r="C317" s="1" t="s">
        <v>200</v>
      </c>
      <c r="D317" s="1">
        <v>0</v>
      </c>
      <c r="E317" s="1" t="s">
        <v>247</v>
      </c>
      <c r="F317" s="1" t="s">
        <v>202</v>
      </c>
      <c r="H317" s="1" t="s">
        <v>705</v>
      </c>
      <c r="I317" s="1" t="s">
        <v>706</v>
      </c>
      <c r="M317" s="1" t="s">
        <v>205</v>
      </c>
      <c r="N317" s="1">
        <v>1</v>
      </c>
      <c r="O317" s="1" t="s">
        <v>270</v>
      </c>
      <c r="Q317" s="1" t="s">
        <v>271</v>
      </c>
      <c r="R317" t="s">
        <v>208</v>
      </c>
      <c r="S317" s="1" t="s">
        <v>272</v>
      </c>
      <c r="T317" s="1" t="s">
        <v>210</v>
      </c>
      <c r="V317" s="1" t="b">
        <v>0</v>
      </c>
      <c r="AA317" s="1">
        <v>0.0775</v>
      </c>
      <c r="AC317" s="1">
        <v>0.075</v>
      </c>
      <c r="AD317" s="1">
        <v>90</v>
      </c>
      <c r="AF317" s="8">
        <v>0.00225</v>
      </c>
      <c r="AG317" s="1" t="s">
        <v>211</v>
      </c>
      <c r="AH317" s="1">
        <v>21480</v>
      </c>
      <c r="AI317" s="1">
        <v>100</v>
      </c>
      <c r="AJ317" s="1">
        <v>125.98</v>
      </c>
      <c r="AL317" s="1">
        <f>AK317+AJ317</f>
        <v>125.98</v>
      </c>
      <c r="AO317" s="1">
        <f>AL317+AM317</f>
        <v>125.98</v>
      </c>
      <c r="AP317" s="1">
        <v>120.98</v>
      </c>
      <c r="AV317" s="10">
        <f>((AO317*((100-GX317)/100)+GY317))*(AA317+AS317+AU317+AB317)-(AP317*(AA317+AS317-AC317+AB317)*AD317/100)</f>
        <v>9.491245</v>
      </c>
      <c r="AW317" s="1">
        <f>(AV317)*N317</f>
        <v>9.491245</v>
      </c>
      <c r="BK317" s="1">
        <v>2</v>
      </c>
      <c r="BL317" s="1">
        <v>350</v>
      </c>
      <c r="BM317" s="1" t="s">
        <v>212</v>
      </c>
      <c r="BN317" s="2">
        <f>BL317/HE317</f>
        <v>3.07017543859649</v>
      </c>
      <c r="BO317" s="2">
        <v>280</v>
      </c>
      <c r="BP317" s="1">
        <f>BN317+BI317</f>
        <v>3.07017543859649</v>
      </c>
      <c r="BQ317" s="1">
        <f>BP317*N317</f>
        <v>3.07017543859649</v>
      </c>
      <c r="BS317" s="1"/>
      <c r="EQ317" s="1">
        <f t="shared" si="72"/>
        <v>0</v>
      </c>
      <c r="ER317" s="1">
        <f>EQ317*N317</f>
        <v>0</v>
      </c>
      <c r="ES317" s="1">
        <f>IF(ISERROR(SEARCH("FALSE",BV317)),BU317,0)+IF(ISERROR(SEARCH("FALSE",CA317)),BZ317,0)+IF(ISERROR(SEARCH("FALSE",CF317)),CE317,0)+IF(ISERROR(SEARCH("FALSE",CK317)),CJ317,0)+IF(ISERROR(SEARCH("FALSE",CP317)),CO317,0)+IF(ISERROR(SEARCH("FALSE",CU317)),CT317,0)+IF(ISERROR(SEARCH("FALSE",CZ317)),CY317,0)+IF(ISERROR(SEARCH("FALSE",DE317)),DD317,0)+IF(ISERROR(SEARCH("FALSE",DJ317)),DI317,0)+IF(ISERROR(SEARCH("FALSE",DO317)),DN317,0)+IF(ISERROR(SEARCH("FALSE",DT317)),DS317,0)+IF(ISERROR(SEARCH("FALSE",DY317)),DX317,0)+IF(ISERROR(SEARCH("FALSE",ED317)),EC317,0)+IF(ISERROR(SEARCH("FALSE",EI317)),EH317,0)+IF(ISERROR(SEARCH("FALSE",EN317)),EM317,0)*N317</f>
        <v>0</v>
      </c>
      <c r="ET317" s="12">
        <f>ES317+ER317+BP317</f>
        <v>3.07017543859649</v>
      </c>
      <c r="FP317" s="1" t="s">
        <v>213</v>
      </c>
      <c r="FQ317" s="1">
        <v>1.25</v>
      </c>
      <c r="FR317" s="12">
        <f t="shared" si="73"/>
        <v>12.5614204385965</v>
      </c>
      <c r="FS317" s="12">
        <f>FR317*FQ317/100</f>
        <v>0.157017755482456</v>
      </c>
      <c r="GE317" s="1" t="s">
        <v>252</v>
      </c>
      <c r="GF317" s="1" t="s">
        <v>213</v>
      </c>
      <c r="GG317" s="1">
        <v>11</v>
      </c>
      <c r="GH317" s="12">
        <f>AW317+ET317-ES317+FD317+FG317</f>
        <v>12.5614204385965</v>
      </c>
      <c r="GI317" s="1">
        <f>GH317*(GG317/100)</f>
        <v>1.38175624824561</v>
      </c>
      <c r="GJ317" s="1" t="s">
        <v>215</v>
      </c>
      <c r="GM317" s="1">
        <v>0.0614035087719298</v>
      </c>
      <c r="GO317" s="1">
        <v>0.812777777777778</v>
      </c>
      <c r="GP317" s="1">
        <v>0.277777777777778</v>
      </c>
      <c r="HB317" s="1">
        <v>2</v>
      </c>
      <c r="HC317" s="1">
        <v>60</v>
      </c>
      <c r="HD317" s="1">
        <v>95</v>
      </c>
      <c r="HE317" s="1">
        <f>(3600/HC317)*HD317*HB317/100</f>
        <v>114</v>
      </c>
      <c r="HF317" s="10">
        <f>AW317+AZ317+ET317+FD317+FG317+FK317+FS317-FY317+GD317+FT317+GI317+GM317+GN317+GO317+GP317+GR317+GS317-GU317</f>
        <v>15.252153506652</v>
      </c>
      <c r="HG317" s="13">
        <v>45384</v>
      </c>
    </row>
    <row r="318" spans="1:215">
      <c r="A318" t="str">
        <f t="shared" si="74"/>
        <v>HOSN622425021480</v>
      </c>
      <c r="B318" s="1">
        <v>317</v>
      </c>
      <c r="C318" s="1" t="s">
        <v>200</v>
      </c>
      <c r="D318" s="1">
        <v>0</v>
      </c>
      <c r="E318" s="1" t="s">
        <v>247</v>
      </c>
      <c r="F318" s="1" t="s">
        <v>202</v>
      </c>
      <c r="H318" s="1" t="s">
        <v>707</v>
      </c>
      <c r="I318" s="1" t="s">
        <v>708</v>
      </c>
      <c r="M318" s="1" t="s">
        <v>205</v>
      </c>
      <c r="N318" s="1">
        <v>1</v>
      </c>
      <c r="O318" s="1" t="s">
        <v>270</v>
      </c>
      <c r="Q318" s="1" t="s">
        <v>271</v>
      </c>
      <c r="R318" t="s">
        <v>208</v>
      </c>
      <c r="S318" s="1" t="s">
        <v>272</v>
      </c>
      <c r="T318" s="1" t="s">
        <v>210</v>
      </c>
      <c r="V318" s="1" t="b">
        <v>0</v>
      </c>
      <c r="AA318" s="1">
        <v>0.0775</v>
      </c>
      <c r="AC318" s="1">
        <v>0.075</v>
      </c>
      <c r="AD318" s="1">
        <v>90</v>
      </c>
      <c r="AF318" s="8">
        <v>0.00225</v>
      </c>
      <c r="AG318" s="1" t="s">
        <v>211</v>
      </c>
      <c r="AH318" s="1">
        <v>21480</v>
      </c>
      <c r="AI318" s="1">
        <v>100</v>
      </c>
      <c r="AJ318" s="1">
        <v>125.98</v>
      </c>
      <c r="AL318" s="1">
        <f>AK318+AJ318</f>
        <v>125.98</v>
      </c>
      <c r="AO318" s="1">
        <f>AL318+AM318</f>
        <v>125.98</v>
      </c>
      <c r="AP318" s="1">
        <v>120.98</v>
      </c>
      <c r="AV318" s="10">
        <f>((AO318*((100-GX318)/100)+GY318))*(AA318+AS318+AU318+AB318)-(AP318*(AA318+AS318-AC318+AB318)*AD318/100)</f>
        <v>9.491245</v>
      </c>
      <c r="AW318" s="1">
        <f>(AV318)*N318</f>
        <v>9.491245</v>
      </c>
      <c r="BK318" s="1">
        <v>2</v>
      </c>
      <c r="BL318" s="1">
        <v>350</v>
      </c>
      <c r="BM318" s="1" t="s">
        <v>212</v>
      </c>
      <c r="BN318" s="2">
        <f>BL318/HE318</f>
        <v>3.07017543859649</v>
      </c>
      <c r="BO318" s="2">
        <v>280</v>
      </c>
      <c r="BP318" s="1">
        <f>BN318+BI318</f>
        <v>3.07017543859649</v>
      </c>
      <c r="BQ318" s="1">
        <f>BP318*N318</f>
        <v>3.07017543859649</v>
      </c>
      <c r="BS318" s="1"/>
      <c r="EQ318" s="1">
        <f t="shared" si="72"/>
        <v>0</v>
      </c>
      <c r="ER318" s="1">
        <f>EQ318*N318</f>
        <v>0</v>
      </c>
      <c r="ES318" s="1">
        <f>IF(ISERROR(SEARCH("FALSE",BV318)),BU318,0)+IF(ISERROR(SEARCH("FALSE",CA318)),BZ318,0)+IF(ISERROR(SEARCH("FALSE",CF318)),CE318,0)+IF(ISERROR(SEARCH("FALSE",CK318)),CJ318,0)+IF(ISERROR(SEARCH("FALSE",CP318)),CO318,0)+IF(ISERROR(SEARCH("FALSE",CU318)),CT318,0)+IF(ISERROR(SEARCH("FALSE",CZ318)),CY318,0)+IF(ISERROR(SEARCH("FALSE",DE318)),DD318,0)+IF(ISERROR(SEARCH("FALSE",DJ318)),DI318,0)+IF(ISERROR(SEARCH("FALSE",DO318)),DN318,0)+IF(ISERROR(SEARCH("FALSE",DT318)),DS318,0)+IF(ISERROR(SEARCH("FALSE",DY318)),DX318,0)+IF(ISERROR(SEARCH("FALSE",ED318)),EC318,0)+IF(ISERROR(SEARCH("FALSE",EI318)),EH318,0)+IF(ISERROR(SEARCH("FALSE",EN318)),EM318,0)*N318</f>
        <v>0</v>
      </c>
      <c r="ET318" s="12">
        <f>ES318+ER318+BP318</f>
        <v>3.07017543859649</v>
      </c>
      <c r="FP318" s="1" t="s">
        <v>213</v>
      </c>
      <c r="FQ318" s="1">
        <v>1.25</v>
      </c>
      <c r="FR318" s="12">
        <f t="shared" si="73"/>
        <v>12.5614204385965</v>
      </c>
      <c r="FS318" s="12">
        <f>FR318*FQ318/100</f>
        <v>0.157017755482456</v>
      </c>
      <c r="GE318" s="1" t="s">
        <v>252</v>
      </c>
      <c r="GF318" s="1" t="s">
        <v>213</v>
      </c>
      <c r="GG318" s="1">
        <v>11</v>
      </c>
      <c r="GH318" s="12">
        <f>AW318+ET318-ES318+FD318+FG318</f>
        <v>12.5614204385965</v>
      </c>
      <c r="GI318" s="1">
        <f>GH318*(GG318/100)</f>
        <v>1.38175624824561</v>
      </c>
      <c r="GJ318" s="1" t="s">
        <v>215</v>
      </c>
      <c r="GM318" s="1">
        <v>0.0614035087719298</v>
      </c>
      <c r="GO318" s="1">
        <v>0.812777777777778</v>
      </c>
      <c r="GP318" s="1">
        <v>0.277777777777778</v>
      </c>
      <c r="HB318" s="1">
        <v>2</v>
      </c>
      <c r="HC318" s="1">
        <v>60</v>
      </c>
      <c r="HD318" s="1">
        <v>95</v>
      </c>
      <c r="HE318" s="1">
        <f>(3600/HC318)*HD318*HB318/100</f>
        <v>114</v>
      </c>
      <c r="HF318" s="10">
        <f>AW318+AZ318+ET318+FD318+FG318+FK318+FS318-FY318+GD318+FT318+GI318+GM318+GN318+GO318+GP318+GR318+GS318-GU318</f>
        <v>15.252153506652</v>
      </c>
      <c r="HG318" s="13">
        <v>45384</v>
      </c>
    </row>
    <row r="319" spans="1:215">
      <c r="A319" t="str">
        <f t="shared" si="74"/>
        <v>HOSN622427021480</v>
      </c>
      <c r="B319" s="1">
        <v>318</v>
      </c>
      <c r="C319" s="1" t="s">
        <v>200</v>
      </c>
      <c r="D319" s="1">
        <v>0</v>
      </c>
      <c r="E319" s="1" t="s">
        <v>247</v>
      </c>
      <c r="F319" s="1" t="s">
        <v>202</v>
      </c>
      <c r="H319" s="1" t="s">
        <v>709</v>
      </c>
      <c r="I319" s="1" t="s">
        <v>710</v>
      </c>
      <c r="M319" s="1" t="s">
        <v>205</v>
      </c>
      <c r="N319" s="1">
        <v>1</v>
      </c>
      <c r="O319" s="1" t="s">
        <v>265</v>
      </c>
      <c r="Q319" s="1" t="s">
        <v>219</v>
      </c>
      <c r="R319" t="s">
        <v>208</v>
      </c>
      <c r="S319" s="1" t="s">
        <v>266</v>
      </c>
      <c r="T319" s="1" t="s">
        <v>210</v>
      </c>
      <c r="V319" s="1" t="b">
        <v>0</v>
      </c>
      <c r="AA319" s="1">
        <v>0.042</v>
      </c>
      <c r="AC319" s="1">
        <v>0.037</v>
      </c>
      <c r="AD319" s="1">
        <v>100</v>
      </c>
      <c r="AF319" s="8">
        <v>0.005</v>
      </c>
      <c r="AG319" s="1" t="s">
        <v>211</v>
      </c>
      <c r="AH319" s="1">
        <v>21480</v>
      </c>
      <c r="AI319" s="1">
        <v>100</v>
      </c>
      <c r="AJ319" s="1">
        <v>85.45</v>
      </c>
      <c r="AL319" s="1">
        <f>AK319+AJ319</f>
        <v>85.45</v>
      </c>
      <c r="AO319" s="1">
        <f>AL319+AM319</f>
        <v>85.45</v>
      </c>
      <c r="AP319" s="1">
        <v>20</v>
      </c>
      <c r="AV319" s="10">
        <f>((AO319*((100-GX319)/100)+GY319))*(AA319+AS319+AU319+AB319)-(AP319*(AA319+AS319-AC319+AB319)*AD319/100)</f>
        <v>3.4889</v>
      </c>
      <c r="AW319" s="1">
        <f>(AV319)*N319</f>
        <v>3.4889</v>
      </c>
      <c r="BK319" s="1">
        <v>2</v>
      </c>
      <c r="BL319" s="1">
        <v>225</v>
      </c>
      <c r="BM319" s="1" t="s">
        <v>212</v>
      </c>
      <c r="BN319" s="2">
        <f>BL319/HE319</f>
        <v>1.71052631578947</v>
      </c>
      <c r="BO319" s="2">
        <v>180</v>
      </c>
      <c r="BP319" s="1">
        <f>BN319+BI319</f>
        <v>1.71052631578947</v>
      </c>
      <c r="BQ319" s="1">
        <f>BP319*N319</f>
        <v>1.71052631578947</v>
      </c>
      <c r="BS319" s="1"/>
      <c r="EQ319" s="1">
        <f t="shared" si="72"/>
        <v>0</v>
      </c>
      <c r="ER319" s="1">
        <f>EQ319*N319</f>
        <v>0</v>
      </c>
      <c r="ES319" s="1">
        <f>IF(ISERROR(SEARCH("FALSE",BV319)),BU319,0)+IF(ISERROR(SEARCH("FALSE",CA319)),BZ319,0)+IF(ISERROR(SEARCH("FALSE",CF319)),CE319,0)+IF(ISERROR(SEARCH("FALSE",CK319)),CJ319,0)+IF(ISERROR(SEARCH("FALSE",CP319)),CO319,0)+IF(ISERROR(SEARCH("FALSE",CU319)),CT319,0)+IF(ISERROR(SEARCH("FALSE",CZ319)),CY319,0)+IF(ISERROR(SEARCH("FALSE",DE319)),DD319,0)+IF(ISERROR(SEARCH("FALSE",DJ319)),DI319,0)+IF(ISERROR(SEARCH("FALSE",DO319)),DN319,0)+IF(ISERROR(SEARCH("FALSE",DT319)),DS319,0)+IF(ISERROR(SEARCH("FALSE",DY319)),DX319,0)+IF(ISERROR(SEARCH("FALSE",ED319)),EC319,0)+IF(ISERROR(SEARCH("FALSE",EI319)),EH319,0)+IF(ISERROR(SEARCH("FALSE",EN319)),EM319,0)*N319</f>
        <v>0</v>
      </c>
      <c r="ET319" s="12">
        <f>ES319+ER319+BP319</f>
        <v>1.71052631578947</v>
      </c>
      <c r="FP319" s="1" t="s">
        <v>213</v>
      </c>
      <c r="FQ319" s="1">
        <v>1.25</v>
      </c>
      <c r="FR319" s="12">
        <f t="shared" si="73"/>
        <v>5.19942631578947</v>
      </c>
      <c r="FS319" s="12">
        <f>FR319*FQ319/100</f>
        <v>0.0649928289473684</v>
      </c>
      <c r="GE319" s="1" t="s">
        <v>252</v>
      </c>
      <c r="GF319" s="1" t="s">
        <v>213</v>
      </c>
      <c r="GG319" s="1">
        <v>11</v>
      </c>
      <c r="GH319" s="12">
        <f>AW319+ET319-ES319+FD319+FG319</f>
        <v>5.19942631578947</v>
      </c>
      <c r="GI319" s="1">
        <f>GH319*(GG319/100)</f>
        <v>0.571936894736842</v>
      </c>
      <c r="GJ319" s="1" t="s">
        <v>215</v>
      </c>
      <c r="GM319" s="1">
        <v>0.0342205323193916</v>
      </c>
      <c r="GO319" s="1">
        <v>0.546388888888889</v>
      </c>
      <c r="GP319" s="1">
        <v>0.138888888888889</v>
      </c>
      <c r="GQ319" s="1" t="s">
        <v>280</v>
      </c>
      <c r="GR319" s="1">
        <v>0.47</v>
      </c>
      <c r="HB319" s="1">
        <v>2</v>
      </c>
      <c r="HC319" s="1">
        <v>52</v>
      </c>
      <c r="HD319" s="1">
        <v>95</v>
      </c>
      <c r="HE319" s="1">
        <f>(3600/HC319)*HD319*HB319/100</f>
        <v>131.538461538462</v>
      </c>
      <c r="HF319" s="10">
        <f>AW319+AZ319+ET319+FD319+FG319+FK319+FS319-FY319+GD319+FT319+GI319+GM319+GN319+GO319+GP319+GR319+GS319-GU319</f>
        <v>7.02585434957085</v>
      </c>
      <c r="HG319" s="13">
        <v>45384</v>
      </c>
    </row>
    <row r="320" spans="1:215">
      <c r="A320" t="str">
        <f t="shared" si="74"/>
        <v>HOSN622436021480</v>
      </c>
      <c r="B320" s="1">
        <v>319</v>
      </c>
      <c r="C320" s="1" t="s">
        <v>200</v>
      </c>
      <c r="D320" s="1">
        <v>0</v>
      </c>
      <c r="E320" s="1" t="s">
        <v>247</v>
      </c>
      <c r="F320" s="1" t="s">
        <v>202</v>
      </c>
      <c r="H320" s="1" t="s">
        <v>711</v>
      </c>
      <c r="I320" s="1" t="s">
        <v>570</v>
      </c>
      <c r="M320" s="1" t="s">
        <v>205</v>
      </c>
      <c r="N320" s="1">
        <v>1</v>
      </c>
      <c r="O320" s="1" t="s">
        <v>265</v>
      </c>
      <c r="Q320" s="1" t="s">
        <v>219</v>
      </c>
      <c r="R320" t="s">
        <v>208</v>
      </c>
      <c r="S320" s="1" t="s">
        <v>266</v>
      </c>
      <c r="T320" s="1" t="s">
        <v>210</v>
      </c>
      <c r="V320" s="1" t="b">
        <v>0</v>
      </c>
      <c r="AA320" s="1">
        <v>0.30265</v>
      </c>
      <c r="AC320" s="1">
        <v>0.232</v>
      </c>
      <c r="AD320" s="1">
        <v>100</v>
      </c>
      <c r="AF320" s="8">
        <v>0.07065</v>
      </c>
      <c r="AG320" s="1" t="s">
        <v>211</v>
      </c>
      <c r="AH320" s="1">
        <v>21480</v>
      </c>
      <c r="AI320" s="1">
        <v>100</v>
      </c>
      <c r="AJ320" s="1">
        <v>118.8</v>
      </c>
      <c r="AL320" s="1">
        <f>AK320+AJ320</f>
        <v>118.8</v>
      </c>
      <c r="AO320" s="1">
        <f>AL320+AM320</f>
        <v>118.8</v>
      </c>
      <c r="AP320" s="1">
        <v>20</v>
      </c>
      <c r="AV320" s="10">
        <f>((AO320*((100-GX320)/100)+GY320))*(AA320+AS320+AU320+AB320)-(AP320*(AA320+AS320-AC320+AB320)*AD320/100)</f>
        <v>34.54182</v>
      </c>
      <c r="AW320" s="1">
        <f>(AV320)*N320</f>
        <v>34.54182</v>
      </c>
      <c r="AZ320" s="1">
        <f>BA320+BE320</f>
        <v>0.206</v>
      </c>
      <c r="BA320" s="1">
        <f>AZ321*N321</f>
        <v>0.2</v>
      </c>
      <c r="BB320" s="1" t="s">
        <v>221</v>
      </c>
      <c r="BC320" s="1">
        <f>BA320</f>
        <v>0.2</v>
      </c>
      <c r="BD320" s="1">
        <v>3</v>
      </c>
      <c r="BE320" s="1">
        <f>BA320*(BD320/100)</f>
        <v>0.006</v>
      </c>
      <c r="BK320" s="1">
        <v>1</v>
      </c>
      <c r="BL320" s="1">
        <v>562.5</v>
      </c>
      <c r="BM320" s="1" t="s">
        <v>212</v>
      </c>
      <c r="BN320" s="2">
        <f>BL320/HE320</f>
        <v>9.04605263157895</v>
      </c>
      <c r="BO320" s="2">
        <v>450</v>
      </c>
      <c r="BP320" s="1">
        <f>BN320+BI320</f>
        <v>9.04605263157895</v>
      </c>
      <c r="BQ320" s="1">
        <f>BP320*N320</f>
        <v>9.04605263157895</v>
      </c>
      <c r="BS320" s="1"/>
      <c r="EQ320" s="1">
        <f t="shared" ref="EQ320:EQ383" si="90">IF(ISERROR(SEARCH("TRUE",BV320)),BU320,0)+IF(ISERROR(SEARCH("TRUE",CA320)),BZ320,0)+IF(ISERROR(SEARCH("TRUE",CF320)),CE320,0)+IF(ISERROR(SEARCH("TRUE",CK320)),CJ320,0)+IF(ISERROR(SEARCH("TRUE",CP320)),CO320,0)+IF(ISERROR(SEARCH("TRUE",CU320)),CT320,0)+IF(ISERROR(SEARCH("TRUE",CZ320)),CY320,0)+IF(ISERROR(SEARCH("TRUE",DE320)),DD320,0)+IF(ISERROR(SEARCH("TRUE",DJ320)),DI320,0)+IF(ISERROR(SEARCH("TRUE",DO320)),DN320,0)+IF(ISERROR(SEARCH("TRUE",DT320)),DS320,0)+IF(ISERROR(SEARCH("TRUE",DY320)),DX320,0)+IF(ISERROR(SEARCH("TRUE",ED320)),EC320,0)+IF(ISERROR(SEARCH("TRUE",EI320)),EH320,0)+IF(ISERROR(SEARCH("TRUE",EN320)),EM320,0)</f>
        <v>0</v>
      </c>
      <c r="ER320" s="1">
        <f>EQ320*N320</f>
        <v>0</v>
      </c>
      <c r="ES320" s="1">
        <f>IF(ISERROR(SEARCH("FALSE",BV320)),BU320,0)+IF(ISERROR(SEARCH("FALSE",CA320)),BZ320,0)+IF(ISERROR(SEARCH("FALSE",CF320)),CE320,0)+IF(ISERROR(SEARCH("FALSE",CK320)),CJ320,0)+IF(ISERROR(SEARCH("FALSE",CP320)),CO320,0)+IF(ISERROR(SEARCH("FALSE",CU320)),CT320,0)+IF(ISERROR(SEARCH("FALSE",CZ320)),CY320,0)+IF(ISERROR(SEARCH("FALSE",DE320)),DD320,0)+IF(ISERROR(SEARCH("FALSE",DJ320)),DI320,0)+IF(ISERROR(SEARCH("FALSE",DO320)),DN320,0)+IF(ISERROR(SEARCH("FALSE",DT320)),DS320,0)+IF(ISERROR(SEARCH("FALSE",DY320)),DX320,0)+IF(ISERROR(SEARCH("FALSE",ED320)),EC320,0)+IF(ISERROR(SEARCH("FALSE",EI320)),EH320,0)+IF(ISERROR(SEARCH("FALSE",EN320)),EM320,0)*N320</f>
        <v>0</v>
      </c>
      <c r="ET320" s="12">
        <f>ES320+ER320+BP320</f>
        <v>9.04605263157895</v>
      </c>
      <c r="FP320" s="1" t="s">
        <v>213</v>
      </c>
      <c r="FQ320" s="1">
        <v>1.25</v>
      </c>
      <c r="FR320" s="12">
        <f t="shared" si="73"/>
        <v>43.5878726315789</v>
      </c>
      <c r="FS320" s="12">
        <f>FR320*FQ320/100</f>
        <v>0.544848407894737</v>
      </c>
      <c r="GE320" s="1" t="s">
        <v>252</v>
      </c>
      <c r="GF320" s="1" t="s">
        <v>213</v>
      </c>
      <c r="GG320" s="1">
        <v>11</v>
      </c>
      <c r="GH320" s="12">
        <f>AW320+ET320-ES320+FD320+FG320</f>
        <v>43.5878726315789</v>
      </c>
      <c r="GI320" s="1">
        <f>GH320*(GG320/100)</f>
        <v>4.79466598947368</v>
      </c>
      <c r="GJ320" s="1" t="s">
        <v>215</v>
      </c>
      <c r="GM320" s="1">
        <v>0.181086519114688</v>
      </c>
      <c r="GO320" s="1">
        <v>0.458333333333333</v>
      </c>
      <c r="GP320" s="1">
        <v>0.833333333333333</v>
      </c>
      <c r="GQ320" s="1" t="s">
        <v>280</v>
      </c>
      <c r="HB320" s="1">
        <v>1</v>
      </c>
      <c r="HC320" s="1">
        <v>55</v>
      </c>
      <c r="HD320" s="1">
        <v>95</v>
      </c>
      <c r="HE320" s="1">
        <f>(3600/HC320)*HD320*HB320/100</f>
        <v>62.1818181818182</v>
      </c>
      <c r="HF320" s="10">
        <f>AW320+AZ320+ET320+FD320+FG320+FK320+FS320-FY320+GD320+FT320+GI320+GM320+GN320+GO320+GP320+GR320+GS320-GU320</f>
        <v>50.6061402147287</v>
      </c>
      <c r="HG320" s="13">
        <v>45384</v>
      </c>
    </row>
    <row r="321" spans="1:215">
      <c r="A321" t="str">
        <f t="shared" si="74"/>
        <v>HOSN6224360_121480</v>
      </c>
      <c r="B321" s="1">
        <v>320</v>
      </c>
      <c r="C321" s="1" t="s">
        <v>200</v>
      </c>
      <c r="E321" s="1" t="s">
        <v>247</v>
      </c>
      <c r="F321" s="1" t="s">
        <v>222</v>
      </c>
      <c r="H321" s="1" t="s">
        <v>712</v>
      </c>
      <c r="I321" s="1" t="s">
        <v>712</v>
      </c>
      <c r="N321" s="1">
        <v>1</v>
      </c>
      <c r="R321"/>
      <c r="AF321" s="8"/>
      <c r="AG321" s="1" t="s">
        <v>211</v>
      </c>
      <c r="AH321" s="1">
        <v>21480</v>
      </c>
      <c r="AV321" s="10"/>
      <c r="AX321" s="1" t="s">
        <v>205</v>
      </c>
      <c r="AY321" s="1" t="s">
        <v>225</v>
      </c>
      <c r="AZ321" s="1">
        <v>0.2</v>
      </c>
      <c r="BN321" s="2"/>
      <c r="BS321" s="1"/>
      <c r="ET321" s="12"/>
      <c r="FR321" s="12"/>
      <c r="FS321" s="12"/>
      <c r="GH321" s="12"/>
      <c r="HF321" s="10"/>
      <c r="HG321" s="13">
        <v>45384</v>
      </c>
    </row>
    <row r="322" spans="1:215">
      <c r="A322" t="str">
        <f t="shared" si="74"/>
        <v>HOSN622441921480</v>
      </c>
      <c r="B322" s="1">
        <v>321</v>
      </c>
      <c r="C322" s="1" t="s">
        <v>200</v>
      </c>
      <c r="D322" s="1">
        <v>0</v>
      </c>
      <c r="E322" s="1" t="s">
        <v>247</v>
      </c>
      <c r="F322" s="1" t="s">
        <v>202</v>
      </c>
      <c r="H322" s="1" t="s">
        <v>713</v>
      </c>
      <c r="I322" s="1" t="s">
        <v>358</v>
      </c>
      <c r="M322" s="1" t="s">
        <v>205</v>
      </c>
      <c r="N322" s="1">
        <v>1</v>
      </c>
      <c r="O322" s="1" t="s">
        <v>265</v>
      </c>
      <c r="Q322" s="1" t="s">
        <v>219</v>
      </c>
      <c r="R322" t="s">
        <v>208</v>
      </c>
      <c r="S322" s="1" t="s">
        <v>266</v>
      </c>
      <c r="T322" s="1" t="s">
        <v>210</v>
      </c>
      <c r="V322" s="1" t="b">
        <v>0</v>
      </c>
      <c r="AA322" s="1">
        <v>0.064</v>
      </c>
      <c r="AC322" s="1">
        <v>0.059</v>
      </c>
      <c r="AD322" s="1">
        <v>100</v>
      </c>
      <c r="AF322" s="8">
        <v>0.005</v>
      </c>
      <c r="AG322" s="1" t="s">
        <v>211</v>
      </c>
      <c r="AH322" s="1">
        <v>21480</v>
      </c>
      <c r="AI322" s="1">
        <v>100</v>
      </c>
      <c r="AJ322" s="1">
        <v>85.45</v>
      </c>
      <c r="AL322" s="1">
        <f>AK322+AJ322</f>
        <v>85.45</v>
      </c>
      <c r="AO322" s="1">
        <f>AL322+AM322</f>
        <v>85.45</v>
      </c>
      <c r="AP322" s="1">
        <v>20</v>
      </c>
      <c r="AV322" s="10">
        <f>((AO322*((100-GX322)/100)+GY322))*(AA322+AS322+AU322+AB322)-(AP322*(AA322+AS322-AC322+AB322)*AD322/100)</f>
        <v>5.3688</v>
      </c>
      <c r="AW322" s="1">
        <f>(AV322)*N322</f>
        <v>5.3688</v>
      </c>
      <c r="BK322" s="1">
        <v>2</v>
      </c>
      <c r="BL322" s="1">
        <v>437.5</v>
      </c>
      <c r="BM322" s="1" t="s">
        <v>212</v>
      </c>
      <c r="BN322" s="2">
        <f>BL322/HE322</f>
        <v>3.51790935672515</v>
      </c>
      <c r="BO322" s="2">
        <v>350</v>
      </c>
      <c r="BP322" s="1">
        <f>BN322+BI322</f>
        <v>3.51790935672515</v>
      </c>
      <c r="BQ322" s="1">
        <f>BP322*N322</f>
        <v>3.51790935672515</v>
      </c>
      <c r="BS322" s="1"/>
      <c r="EQ322" s="1">
        <f t="shared" si="90"/>
        <v>0</v>
      </c>
      <c r="ER322" s="1">
        <f>EQ322*N322</f>
        <v>0</v>
      </c>
      <c r="ES322" s="1">
        <f>IF(ISERROR(SEARCH("FALSE",BV322)),BU322,0)+IF(ISERROR(SEARCH("FALSE",CA322)),BZ322,0)+IF(ISERROR(SEARCH("FALSE",CF322)),CE322,0)+IF(ISERROR(SEARCH("FALSE",CK322)),CJ322,0)+IF(ISERROR(SEARCH("FALSE",CP322)),CO322,0)+IF(ISERROR(SEARCH("FALSE",CU322)),CT322,0)+IF(ISERROR(SEARCH("FALSE",CZ322)),CY322,0)+IF(ISERROR(SEARCH("FALSE",DE322)),DD322,0)+IF(ISERROR(SEARCH("FALSE",DJ322)),DI322,0)+IF(ISERROR(SEARCH("FALSE",DO322)),DN322,0)+IF(ISERROR(SEARCH("FALSE",DT322)),DS322,0)+IF(ISERROR(SEARCH("FALSE",DY322)),DX322,0)+IF(ISERROR(SEARCH("FALSE",ED322)),EC322,0)+IF(ISERROR(SEARCH("FALSE",EI322)),EH322,0)+IF(ISERROR(SEARCH("FALSE",EN322)),EM322,0)*N322</f>
        <v>0</v>
      </c>
      <c r="ET322" s="12">
        <f>ES322+ER322+BP322</f>
        <v>3.51790935672515</v>
      </c>
      <c r="FP322" s="1" t="s">
        <v>213</v>
      </c>
      <c r="FQ322" s="1">
        <v>1.25</v>
      </c>
      <c r="FR322" s="12">
        <f t="shared" ref="FR322:FR385" si="91">AW322+ET322-ES322</f>
        <v>8.88670935672515</v>
      </c>
      <c r="FS322" s="12">
        <f>FR322*FQ322/100</f>
        <v>0.111083866959064</v>
      </c>
      <c r="GE322" s="1" t="s">
        <v>252</v>
      </c>
      <c r="GF322" s="1" t="s">
        <v>213</v>
      </c>
      <c r="GG322" s="1">
        <v>11</v>
      </c>
      <c r="GH322" s="12">
        <f>AW322+ET322-ES322+FD322+FG322</f>
        <v>8.88670935672515</v>
      </c>
      <c r="GI322" s="1">
        <f>GH322*(GG322/100)</f>
        <v>0.977538029239766</v>
      </c>
      <c r="GJ322" s="1" t="s">
        <v>215</v>
      </c>
      <c r="GM322" s="1">
        <v>0.0703517587939698</v>
      </c>
      <c r="GO322" s="1">
        <v>0.502777777777778</v>
      </c>
      <c r="GP322" s="1">
        <v>0.277777777777778</v>
      </c>
      <c r="HB322" s="1">
        <v>2</v>
      </c>
      <c r="HC322" s="1">
        <v>55</v>
      </c>
      <c r="HD322" s="1">
        <v>95</v>
      </c>
      <c r="HE322" s="1">
        <f>(3600/HC322)*HD322*HB322/100</f>
        <v>124.363636363636</v>
      </c>
      <c r="HF322" s="10">
        <f>AW322+AZ322+ET322+FD322+FG322+FK322+FS322-FY322+GD322+FT322+GI322+GM322+GN322+GO322+GP322+GR322+GS322-GU322</f>
        <v>10.8262385672735</v>
      </c>
      <c r="HG322" s="13">
        <v>45384</v>
      </c>
    </row>
    <row r="323" spans="1:215">
      <c r="A323" t="str">
        <f t="shared" ref="A323:A386" si="92">_xlfn.CONCAT(E323,H323,AH323)</f>
        <v>HOSN622442921480</v>
      </c>
      <c r="B323" s="1">
        <v>322</v>
      </c>
      <c r="C323" s="1" t="s">
        <v>200</v>
      </c>
      <c r="D323" s="1">
        <v>0</v>
      </c>
      <c r="E323" s="1" t="s">
        <v>247</v>
      </c>
      <c r="F323" s="1" t="s">
        <v>202</v>
      </c>
      <c r="H323" s="1" t="s">
        <v>714</v>
      </c>
      <c r="I323" s="1" t="s">
        <v>715</v>
      </c>
      <c r="M323" s="1" t="s">
        <v>205</v>
      </c>
      <c r="N323" s="1">
        <v>1</v>
      </c>
      <c r="O323" s="1" t="s">
        <v>270</v>
      </c>
      <c r="Q323" s="1" t="s">
        <v>271</v>
      </c>
      <c r="R323" t="s">
        <v>208</v>
      </c>
      <c r="S323" s="1" t="s">
        <v>272</v>
      </c>
      <c r="T323" s="1" t="s">
        <v>210</v>
      </c>
      <c r="V323" s="1" t="b">
        <v>0</v>
      </c>
      <c r="AA323" s="1">
        <v>0.053</v>
      </c>
      <c r="AC323" s="1">
        <v>0.05</v>
      </c>
      <c r="AD323" s="1">
        <v>100</v>
      </c>
      <c r="AF323" s="8">
        <v>0.003</v>
      </c>
      <c r="AG323" s="1" t="s">
        <v>211</v>
      </c>
      <c r="AH323" s="1">
        <v>21480</v>
      </c>
      <c r="AI323" s="1">
        <v>100</v>
      </c>
      <c r="AJ323" s="1">
        <v>125.98</v>
      </c>
      <c r="AL323" s="1">
        <f>AK323+AJ323</f>
        <v>125.98</v>
      </c>
      <c r="AO323" s="1">
        <f>AL323+AM323</f>
        <v>125.98</v>
      </c>
      <c r="AP323" s="1">
        <v>20</v>
      </c>
      <c r="AV323" s="10">
        <f>((AO323*((100-GX323)/100)+GY323))*(AA323+AS323+AU323+AB323)-(AP323*(AA323+AS323-AC323+AB323)*AD323/100)</f>
        <v>6.61694</v>
      </c>
      <c r="AW323" s="1">
        <f>(AV323)*N323</f>
        <v>6.61694</v>
      </c>
      <c r="AZ323" s="1">
        <f>BA323+BE323</f>
        <v>0.927</v>
      </c>
      <c r="BA323" s="1">
        <f>AZ324*N324</f>
        <v>0.9</v>
      </c>
      <c r="BB323" s="1" t="s">
        <v>221</v>
      </c>
      <c r="BC323" s="1">
        <f>BA323</f>
        <v>0.9</v>
      </c>
      <c r="BD323" s="1">
        <v>3</v>
      </c>
      <c r="BE323" s="1">
        <f>BA323*(BD323/100)</f>
        <v>0.027</v>
      </c>
      <c r="BK323" s="1">
        <v>2</v>
      </c>
      <c r="BL323" s="1">
        <v>350</v>
      </c>
      <c r="BM323" s="1" t="s">
        <v>212</v>
      </c>
      <c r="BN323" s="2">
        <f>BL323/HE323</f>
        <v>2.81432748538012</v>
      </c>
      <c r="BO323" s="2">
        <v>280</v>
      </c>
      <c r="BP323" s="1">
        <f>BN323+BI323</f>
        <v>2.81432748538012</v>
      </c>
      <c r="BQ323" s="1">
        <f>BP323*N323</f>
        <v>2.81432748538012</v>
      </c>
      <c r="BR323" s="1">
        <v>1</v>
      </c>
      <c r="BS323" s="1">
        <v>0.42</v>
      </c>
      <c r="BT323" s="1" t="s">
        <v>225</v>
      </c>
      <c r="BU323" s="1">
        <f>BR323*BS323</f>
        <v>0.42</v>
      </c>
      <c r="BV323" s="1" t="b">
        <v>1</v>
      </c>
      <c r="EJ323" s="1">
        <v>1</v>
      </c>
      <c r="EK323" s="1">
        <v>0.13</v>
      </c>
      <c r="EL323" s="1" t="s">
        <v>225</v>
      </c>
      <c r="EM323" s="1">
        <f>EJ323*EK323</f>
        <v>0.13</v>
      </c>
      <c r="EN323" s="1" t="b">
        <v>1</v>
      </c>
      <c r="EQ323" s="1">
        <f t="shared" si="90"/>
        <v>0</v>
      </c>
      <c r="ER323" s="1">
        <f>EQ323*N323</f>
        <v>0</v>
      </c>
      <c r="ES323" s="1">
        <f>IF(ISERROR(SEARCH("FALSE",BV323)),BU323,0)+IF(ISERROR(SEARCH("FALSE",CA323)),BZ323,0)+IF(ISERROR(SEARCH("FALSE",CF323)),CE323,0)+IF(ISERROR(SEARCH("FALSE",CK323)),CJ323,0)+IF(ISERROR(SEARCH("FALSE",CP323)),CO323,0)+IF(ISERROR(SEARCH("FALSE",CU323)),CT323,0)+IF(ISERROR(SEARCH("FALSE",CZ323)),CY323,0)+IF(ISERROR(SEARCH("FALSE",DE323)),DD323,0)+IF(ISERROR(SEARCH("FALSE",DJ323)),DI323,0)+IF(ISERROR(SEARCH("FALSE",DO323)),DN323,0)+IF(ISERROR(SEARCH("FALSE",DT323)),DS323,0)+IF(ISERROR(SEARCH("FALSE",DY323)),DX323,0)+IF(ISERROR(SEARCH("FALSE",ED323)),EC323,0)+IF(ISERROR(SEARCH("FALSE",EI323)),EH323,0)+IF(ISERROR(SEARCH("FALSE",EN323)),EM323,0)*N323</f>
        <v>0.55</v>
      </c>
      <c r="ET323" s="12">
        <f>ES323+ER323+BP323</f>
        <v>3.36432748538012</v>
      </c>
      <c r="FP323" s="1" t="s">
        <v>213</v>
      </c>
      <c r="FQ323" s="1">
        <v>1.25</v>
      </c>
      <c r="FR323" s="12">
        <f t="shared" si="91"/>
        <v>9.43126748538012</v>
      </c>
      <c r="FS323" s="12">
        <f>FR323*FQ323/100</f>
        <v>0.117890843567251</v>
      </c>
      <c r="GE323" s="1" t="s">
        <v>252</v>
      </c>
      <c r="GF323" s="1" t="s">
        <v>213</v>
      </c>
      <c r="GG323" s="1">
        <v>11</v>
      </c>
      <c r="GH323" s="12">
        <f>AW323+ET323-ES323+FD323+FG323</f>
        <v>9.43126748538012</v>
      </c>
      <c r="GI323" s="1">
        <f>GH323*(GG323/100)</f>
        <v>1.03743942339181</v>
      </c>
      <c r="GJ323" s="1" t="s">
        <v>215</v>
      </c>
      <c r="GM323" s="1">
        <v>0.0562814070351759</v>
      </c>
      <c r="GO323" s="1">
        <v>0.354583333333333</v>
      </c>
      <c r="GP323" s="1">
        <v>0.208333333333333</v>
      </c>
      <c r="HB323" s="1">
        <v>2</v>
      </c>
      <c r="HC323" s="1">
        <v>55</v>
      </c>
      <c r="HD323" s="1">
        <v>95</v>
      </c>
      <c r="HE323" s="1">
        <f>(3600/HC323)*HD323*HB323/100</f>
        <v>124.363636363636</v>
      </c>
      <c r="HF323" s="10">
        <f>AW323+AZ323+ET323+FD323+FG323+FK323+FS323-FY323+GD323+FT323+GI323+GM323+GN323+GO323+GP323+GR323+GS323-GU323</f>
        <v>12.682795826041</v>
      </c>
      <c r="HG323" s="13">
        <v>45384</v>
      </c>
    </row>
    <row r="324" spans="1:215">
      <c r="A324" t="str">
        <f t="shared" si="92"/>
        <v>HOSN6224429_121480</v>
      </c>
      <c r="B324" s="1">
        <v>323</v>
      </c>
      <c r="C324" s="1" t="s">
        <v>200</v>
      </c>
      <c r="E324" s="1" t="s">
        <v>247</v>
      </c>
      <c r="F324" s="1" t="s">
        <v>222</v>
      </c>
      <c r="H324" s="15" t="s">
        <v>716</v>
      </c>
      <c r="I324" s="15" t="s">
        <v>717</v>
      </c>
      <c r="N324" s="1">
        <v>1</v>
      </c>
      <c r="R324"/>
      <c r="AF324" s="8"/>
      <c r="AG324" s="1" t="s">
        <v>211</v>
      </c>
      <c r="AH324" s="1">
        <v>21480</v>
      </c>
      <c r="AV324" s="10"/>
      <c r="AX324" s="1" t="s">
        <v>205</v>
      </c>
      <c r="AY324" s="1" t="s">
        <v>225</v>
      </c>
      <c r="AZ324" s="1">
        <v>0.9</v>
      </c>
      <c r="BN324" s="2"/>
      <c r="BS324" s="1"/>
      <c r="ET324" s="12"/>
      <c r="FR324" s="12"/>
      <c r="FS324" s="12"/>
      <c r="GH324" s="12"/>
      <c r="HF324" s="10"/>
      <c r="HG324" s="13">
        <v>45384</v>
      </c>
    </row>
    <row r="325" spans="1:215">
      <c r="A325" t="str">
        <f t="shared" si="92"/>
        <v>HOSN622443921480</v>
      </c>
      <c r="B325" s="1">
        <v>324</v>
      </c>
      <c r="C325" s="1" t="s">
        <v>200</v>
      </c>
      <c r="D325" s="1">
        <v>0</v>
      </c>
      <c r="E325" s="1" t="s">
        <v>247</v>
      </c>
      <c r="F325" s="1" t="s">
        <v>202</v>
      </c>
      <c r="H325" s="1" t="s">
        <v>718</v>
      </c>
      <c r="I325" s="1" t="s">
        <v>719</v>
      </c>
      <c r="M325" s="1" t="s">
        <v>205</v>
      </c>
      <c r="N325" s="1">
        <v>1</v>
      </c>
      <c r="O325" s="1" t="s">
        <v>270</v>
      </c>
      <c r="Q325" s="1" t="s">
        <v>271</v>
      </c>
      <c r="R325" t="s">
        <v>208</v>
      </c>
      <c r="S325" s="1" t="s">
        <v>272</v>
      </c>
      <c r="T325" s="1" t="s">
        <v>210</v>
      </c>
      <c r="V325" s="1" t="b">
        <v>0</v>
      </c>
      <c r="AA325" s="1">
        <v>0.052</v>
      </c>
      <c r="AC325" s="1">
        <v>0.049</v>
      </c>
      <c r="AD325" s="1">
        <v>100</v>
      </c>
      <c r="AF325" s="8">
        <v>0.003</v>
      </c>
      <c r="AG325" s="1" t="s">
        <v>211</v>
      </c>
      <c r="AH325" s="1">
        <v>21480</v>
      </c>
      <c r="AI325" s="1">
        <v>100</v>
      </c>
      <c r="AJ325" s="1">
        <v>125.98</v>
      </c>
      <c r="AL325" s="1">
        <f>AK325+AJ325</f>
        <v>125.98</v>
      </c>
      <c r="AO325" s="1">
        <f>AL325+AM325</f>
        <v>125.98</v>
      </c>
      <c r="AP325" s="1">
        <v>20</v>
      </c>
      <c r="AV325" s="10">
        <f>((AO325*((100-GX325)/100)+GY325))*(AA325+AS325+AU325+AB325)-(AP325*(AA325+AS325-AC325+AB325)*AD325/100)</f>
        <v>6.49096</v>
      </c>
      <c r="AW325" s="1">
        <f>(AV325)*N325</f>
        <v>6.49096</v>
      </c>
      <c r="BK325" s="1">
        <v>2</v>
      </c>
      <c r="BL325" s="1">
        <v>350</v>
      </c>
      <c r="BM325" s="1" t="s">
        <v>212</v>
      </c>
      <c r="BN325" s="2">
        <f>BL325/HE325</f>
        <v>2.81432748538012</v>
      </c>
      <c r="BO325" s="2">
        <v>280</v>
      </c>
      <c r="BP325" s="1">
        <f>BN325+BI325</f>
        <v>2.81432748538012</v>
      </c>
      <c r="BQ325" s="1">
        <f>BP325*N325</f>
        <v>2.81432748538012</v>
      </c>
      <c r="BR325" s="1">
        <v>1</v>
      </c>
      <c r="BS325" s="1">
        <v>0.43</v>
      </c>
      <c r="BT325" s="1" t="s">
        <v>225</v>
      </c>
      <c r="BU325" s="1">
        <f>BR325*BS325</f>
        <v>0.43</v>
      </c>
      <c r="BV325" s="1" t="b">
        <v>1</v>
      </c>
      <c r="EJ325" s="1">
        <v>1</v>
      </c>
      <c r="EK325" s="1">
        <v>0.13</v>
      </c>
      <c r="EL325" s="1" t="s">
        <v>225</v>
      </c>
      <c r="EM325" s="1">
        <f>EJ325*EK325</f>
        <v>0.13</v>
      </c>
      <c r="EN325" s="1" t="b">
        <v>1</v>
      </c>
      <c r="EQ325" s="1">
        <f t="shared" si="90"/>
        <v>0</v>
      </c>
      <c r="ER325" s="1">
        <f>EQ325*N325</f>
        <v>0</v>
      </c>
      <c r="ES325" s="1">
        <f>IF(ISERROR(SEARCH("FALSE",BV325)),BU325,0)+IF(ISERROR(SEARCH("FALSE",CA325)),BZ325,0)+IF(ISERROR(SEARCH("FALSE",CF325)),CE325,0)+IF(ISERROR(SEARCH("FALSE",CK325)),CJ325,0)+IF(ISERROR(SEARCH("FALSE",CP325)),CO325,0)+IF(ISERROR(SEARCH("FALSE",CU325)),CT325,0)+IF(ISERROR(SEARCH("FALSE",CZ325)),CY325,0)+IF(ISERROR(SEARCH("FALSE",DE325)),DD325,0)+IF(ISERROR(SEARCH("FALSE",DJ325)),DI325,0)+IF(ISERROR(SEARCH("FALSE",DO325)),DN325,0)+IF(ISERROR(SEARCH("FALSE",DT325)),DS325,0)+IF(ISERROR(SEARCH("FALSE",DY325)),DX325,0)+IF(ISERROR(SEARCH("FALSE",ED325)),EC325,0)+IF(ISERROR(SEARCH("FALSE",EI325)),EH325,0)+IF(ISERROR(SEARCH("FALSE",EN325)),EM325,0)*N325</f>
        <v>0.56</v>
      </c>
      <c r="ET325" s="12">
        <f>ES325+ER325+BP325</f>
        <v>3.37432748538012</v>
      </c>
      <c r="FP325" s="1" t="s">
        <v>213</v>
      </c>
      <c r="FQ325" s="1">
        <v>1.25</v>
      </c>
      <c r="FR325" s="12">
        <f t="shared" si="91"/>
        <v>9.30528748538012</v>
      </c>
      <c r="FS325" s="12">
        <f>FR325*FQ325/100</f>
        <v>0.116316093567251</v>
      </c>
      <c r="GE325" s="1" t="s">
        <v>252</v>
      </c>
      <c r="GF325" s="1" t="s">
        <v>213</v>
      </c>
      <c r="GG325" s="1">
        <v>11</v>
      </c>
      <c r="GH325" s="12">
        <f>AW325+ET325-ES325+FD325+FG325</f>
        <v>9.30528748538012</v>
      </c>
      <c r="GI325" s="1">
        <f>GH325*(GG325/100)</f>
        <v>1.02358162339181</v>
      </c>
      <c r="GJ325" s="1" t="s">
        <v>215</v>
      </c>
      <c r="GM325" s="1">
        <v>0.0562814070351759</v>
      </c>
      <c r="GO325" s="1">
        <v>0.350833333333333</v>
      </c>
      <c r="GP325" s="1">
        <v>0.208333333333333</v>
      </c>
      <c r="HB325" s="1">
        <v>2</v>
      </c>
      <c r="HC325" s="1">
        <v>55</v>
      </c>
      <c r="HD325" s="1">
        <v>95</v>
      </c>
      <c r="HE325" s="1">
        <f>(3600/HC325)*HD325*HB325/100</f>
        <v>124.363636363636</v>
      </c>
      <c r="HF325" s="10">
        <f>AW325+AZ325+ET325+FD325+FG325+FK325+FS325-FY325+GD325+FT325+GI325+GM325+GN325+GO325+GP325+GR325+GS325-GU325</f>
        <v>11.620633276041</v>
      </c>
      <c r="HG325" s="13">
        <v>45384</v>
      </c>
    </row>
    <row r="326" spans="1:215">
      <c r="A326" t="str">
        <f t="shared" si="92"/>
        <v>HOSN622444021480</v>
      </c>
      <c r="B326" s="1">
        <v>325</v>
      </c>
      <c r="C326" s="1" t="s">
        <v>200</v>
      </c>
      <c r="D326" s="1">
        <v>0</v>
      </c>
      <c r="E326" s="1" t="s">
        <v>247</v>
      </c>
      <c r="F326" s="1" t="s">
        <v>202</v>
      </c>
      <c r="H326" s="1" t="s">
        <v>720</v>
      </c>
      <c r="I326" s="1" t="s">
        <v>721</v>
      </c>
      <c r="M326" s="1" t="s">
        <v>205</v>
      </c>
      <c r="N326" s="1">
        <v>1</v>
      </c>
      <c r="O326" s="1" t="s">
        <v>265</v>
      </c>
      <c r="Q326" s="1" t="s">
        <v>219</v>
      </c>
      <c r="R326" t="s">
        <v>208</v>
      </c>
      <c r="S326" s="1" t="s">
        <v>266</v>
      </c>
      <c r="T326" s="1" t="s">
        <v>210</v>
      </c>
      <c r="V326" s="1" t="b">
        <v>0</v>
      </c>
      <c r="AA326" s="1">
        <v>0.008</v>
      </c>
      <c r="AC326" s="1">
        <v>0.007</v>
      </c>
      <c r="AD326" s="1">
        <v>100</v>
      </c>
      <c r="AF326" s="8">
        <v>0.001</v>
      </c>
      <c r="AG326" s="1" t="s">
        <v>211</v>
      </c>
      <c r="AH326" s="1">
        <v>21480</v>
      </c>
      <c r="AI326" s="1">
        <v>100</v>
      </c>
      <c r="AJ326" s="1">
        <v>85.45</v>
      </c>
      <c r="AL326" s="1">
        <f>AK326+AJ326</f>
        <v>85.45</v>
      </c>
      <c r="AO326" s="1">
        <f>AL326+AM326</f>
        <v>85.45</v>
      </c>
      <c r="AP326" s="1">
        <v>20</v>
      </c>
      <c r="AV326" s="10">
        <f>((AO326*((100-GX326)/100)+GY326))*(AA326+AS326+AU326+AB326)-(AP326*(AA326+AS326-AC326+AB326)*AD326/100)</f>
        <v>0.6636</v>
      </c>
      <c r="AW326" s="1">
        <f>(AV326)*N326</f>
        <v>0.6636</v>
      </c>
      <c r="BK326" s="1">
        <v>2</v>
      </c>
      <c r="BL326" s="1">
        <v>100</v>
      </c>
      <c r="BM326" s="1" t="s">
        <v>212</v>
      </c>
      <c r="BN326" s="2">
        <f>BL326/HE326</f>
        <v>0.584795321637427</v>
      </c>
      <c r="BO326" s="2">
        <v>80</v>
      </c>
      <c r="BP326" s="1">
        <f>BN326+BI326</f>
        <v>0.584795321637427</v>
      </c>
      <c r="BQ326" s="1">
        <f>BP326*N326</f>
        <v>0.584795321637427</v>
      </c>
      <c r="BS326" s="1"/>
      <c r="EQ326" s="1">
        <f t="shared" si="90"/>
        <v>0</v>
      </c>
      <c r="ER326" s="1">
        <f>EQ326*N326</f>
        <v>0</v>
      </c>
      <c r="ES326" s="1">
        <f>IF(ISERROR(SEARCH("FALSE",BV326)),BU326,0)+IF(ISERROR(SEARCH("FALSE",CA326)),BZ326,0)+IF(ISERROR(SEARCH("FALSE",CF326)),CE326,0)+IF(ISERROR(SEARCH("FALSE",CK326)),CJ326,0)+IF(ISERROR(SEARCH("FALSE",CP326)),CO326,0)+IF(ISERROR(SEARCH("FALSE",CU326)),CT326,0)+IF(ISERROR(SEARCH("FALSE",CZ326)),CY326,0)+IF(ISERROR(SEARCH("FALSE",DE326)),DD326,0)+IF(ISERROR(SEARCH("FALSE",DJ326)),DI326,0)+IF(ISERROR(SEARCH("FALSE",DO326)),DN326,0)+IF(ISERROR(SEARCH("FALSE",DT326)),DS326,0)+IF(ISERROR(SEARCH("FALSE",DY326)),DX326,0)+IF(ISERROR(SEARCH("FALSE",ED326)),EC326,0)+IF(ISERROR(SEARCH("FALSE",EI326)),EH326,0)+IF(ISERROR(SEARCH("FALSE",EN326)),EM326,0)*N326</f>
        <v>0</v>
      </c>
      <c r="ET326" s="12">
        <f>ES326+ER326+BP326</f>
        <v>0.584795321637427</v>
      </c>
      <c r="FP326" s="1" t="s">
        <v>213</v>
      </c>
      <c r="FQ326" s="1">
        <v>1.25</v>
      </c>
      <c r="FR326" s="12">
        <f t="shared" si="91"/>
        <v>1.24839532163743</v>
      </c>
      <c r="FS326" s="12">
        <f>FR326*FQ326/100</f>
        <v>0.0156049415204678</v>
      </c>
      <c r="GE326" s="1" t="s">
        <v>252</v>
      </c>
      <c r="GF326" s="1" t="s">
        <v>213</v>
      </c>
      <c r="GG326" s="1">
        <v>11</v>
      </c>
      <c r="GH326" s="12">
        <f>AW326+ET326-ES326+FD326+FG326</f>
        <v>1.24839532163743</v>
      </c>
      <c r="GI326" s="1">
        <f>GH326*(GG326/100)</f>
        <v>0.137323485380117</v>
      </c>
      <c r="GJ326" s="1" t="s">
        <v>215</v>
      </c>
      <c r="GM326" s="1">
        <v>0.0116959064327485</v>
      </c>
      <c r="GO326" s="1">
        <v>0.0152777777777778</v>
      </c>
      <c r="GP326" s="1">
        <v>0.0277777777777778</v>
      </c>
      <c r="HB326" s="1">
        <v>2</v>
      </c>
      <c r="HC326" s="1">
        <v>40</v>
      </c>
      <c r="HD326" s="1">
        <v>95</v>
      </c>
      <c r="HE326" s="1">
        <f>(3600/HC326)*HD326*HB326/100</f>
        <v>171</v>
      </c>
      <c r="HF326" s="10">
        <f>AW326+AZ326+ET326+FD326+FG326+FK326+FS326-FY326+GD326+FT326+GI326+GM326+GN326+GO326+GP326+GR326+GS326-GU326</f>
        <v>1.45607521052632</v>
      </c>
      <c r="HG326" s="13">
        <v>45384</v>
      </c>
    </row>
    <row r="327" spans="1:215">
      <c r="A327" t="str">
        <f t="shared" si="92"/>
        <v>HOSN622445921480</v>
      </c>
      <c r="B327" s="1">
        <v>326</v>
      </c>
      <c r="C327" s="1" t="s">
        <v>200</v>
      </c>
      <c r="D327" s="1">
        <v>0</v>
      </c>
      <c r="E327" s="1" t="s">
        <v>247</v>
      </c>
      <c r="F327" s="1" t="s">
        <v>202</v>
      </c>
      <c r="H327" s="1" t="s">
        <v>722</v>
      </c>
      <c r="I327" s="1" t="s">
        <v>365</v>
      </c>
      <c r="M327" s="1" t="s">
        <v>205</v>
      </c>
      <c r="N327" s="1">
        <v>1</v>
      </c>
      <c r="O327" s="1" t="s">
        <v>723</v>
      </c>
      <c r="Q327" s="1" t="s">
        <v>293</v>
      </c>
      <c r="R327" t="s">
        <v>208</v>
      </c>
      <c r="S327" s="1" t="s">
        <v>724</v>
      </c>
      <c r="T327" s="1" t="s">
        <v>210</v>
      </c>
      <c r="V327" s="1" t="b">
        <v>0</v>
      </c>
      <c r="AA327" s="1">
        <v>0.128</v>
      </c>
      <c r="AC327" s="1">
        <v>0.118</v>
      </c>
      <c r="AD327" s="1">
        <v>100</v>
      </c>
      <c r="AF327" s="8">
        <v>0.01</v>
      </c>
      <c r="AG327" s="1" t="s">
        <v>211</v>
      </c>
      <c r="AH327" s="1">
        <v>21480</v>
      </c>
      <c r="AI327" s="1">
        <v>100</v>
      </c>
      <c r="AJ327" s="1">
        <v>306</v>
      </c>
      <c r="AL327" s="1">
        <f>AK327+AJ327</f>
        <v>306</v>
      </c>
      <c r="AO327" s="1">
        <f>AL327+AM327</f>
        <v>306</v>
      </c>
      <c r="AP327" s="1">
        <v>20</v>
      </c>
      <c r="AV327" s="10">
        <f>((AO327*((100-GX327)/100)+GY327))*(AA327+AS327+AU327+AB327)-(AP327*(AA327+AS327-AC327+AB327)*AD327/100)</f>
        <v>38.968</v>
      </c>
      <c r="AW327" s="1">
        <f>(AV327)*N327</f>
        <v>38.968</v>
      </c>
      <c r="BK327" s="1">
        <v>2</v>
      </c>
      <c r="BL327" s="1">
        <v>437.5</v>
      </c>
      <c r="BM327" s="1" t="s">
        <v>212</v>
      </c>
      <c r="BN327" s="2">
        <f>BL327/HE327</f>
        <v>4.60526315789474</v>
      </c>
      <c r="BO327" s="2">
        <v>350</v>
      </c>
      <c r="BP327" s="1">
        <f>BN327+BI327</f>
        <v>4.60526315789474</v>
      </c>
      <c r="BQ327" s="1">
        <f>BP327*N327</f>
        <v>4.60526315789474</v>
      </c>
      <c r="BS327" s="1"/>
      <c r="EQ327" s="1">
        <f t="shared" si="90"/>
        <v>0</v>
      </c>
      <c r="ER327" s="1">
        <f>EQ327*N327</f>
        <v>0</v>
      </c>
      <c r="ES327" s="1">
        <f>IF(ISERROR(SEARCH("FALSE",BV327)),BU327,0)+IF(ISERROR(SEARCH("FALSE",CA327)),BZ327,0)+IF(ISERROR(SEARCH("FALSE",CF327)),CE327,0)+IF(ISERROR(SEARCH("FALSE",CK327)),CJ327,0)+IF(ISERROR(SEARCH("FALSE",CP327)),CO327,0)+IF(ISERROR(SEARCH("FALSE",CU327)),CT327,0)+IF(ISERROR(SEARCH("FALSE",CZ327)),CY327,0)+IF(ISERROR(SEARCH("FALSE",DE327)),DD327,0)+IF(ISERROR(SEARCH("FALSE",DJ327)),DI327,0)+IF(ISERROR(SEARCH("FALSE",DO327)),DN327,0)+IF(ISERROR(SEARCH("FALSE",DT327)),DS327,0)+IF(ISERROR(SEARCH("FALSE",DY327)),DX327,0)+IF(ISERROR(SEARCH("FALSE",ED327)),EC327,0)+IF(ISERROR(SEARCH("FALSE",EI327)),EH327,0)+IF(ISERROR(SEARCH("FALSE",EN327)),EM327,0)*N327</f>
        <v>0</v>
      </c>
      <c r="ET327" s="12">
        <f>ES327+ER327+BP327</f>
        <v>4.60526315789474</v>
      </c>
      <c r="FP327" s="1" t="s">
        <v>213</v>
      </c>
      <c r="FQ327" s="1">
        <v>1.25</v>
      </c>
      <c r="FR327" s="12">
        <f t="shared" si="91"/>
        <v>43.5732631578947</v>
      </c>
      <c r="FS327" s="12">
        <f>FR327*FQ327/100</f>
        <v>0.544665789473684</v>
      </c>
      <c r="GE327" s="1" t="s">
        <v>252</v>
      </c>
      <c r="GF327" s="1" t="s">
        <v>213</v>
      </c>
      <c r="GG327" s="1">
        <v>11</v>
      </c>
      <c r="GH327" s="12">
        <f>AW327+ET327-ES327+FD327+FG327</f>
        <v>43.5732631578947</v>
      </c>
      <c r="GI327" s="1">
        <f>GH327*(GG327/100)</f>
        <v>4.79305894736842</v>
      </c>
      <c r="GJ327" s="1" t="s">
        <v>215</v>
      </c>
      <c r="GM327" s="1">
        <v>0.0921052631578947</v>
      </c>
      <c r="GO327" s="1">
        <v>3.18333333333333</v>
      </c>
      <c r="GP327" s="1">
        <v>0.333333333333333</v>
      </c>
      <c r="GQ327" s="1" t="s">
        <v>280</v>
      </c>
      <c r="GR327" s="1">
        <v>0.45</v>
      </c>
      <c r="HB327" s="1">
        <v>2</v>
      </c>
      <c r="HC327" s="1">
        <v>72</v>
      </c>
      <c r="HD327" s="1">
        <v>95</v>
      </c>
      <c r="HE327" s="1">
        <f>(3600/HC327)*HD327*HB327/100</f>
        <v>95</v>
      </c>
      <c r="HF327" s="10">
        <f>AW327+AZ327+ET327+FD327+FG327+FK327+FS327-FY327+GD327+FT327+GI327+GM327+GN327+GO327+GP327+GR327+GS327-GU327</f>
        <v>52.9697598245614</v>
      </c>
      <c r="HG327" s="13">
        <v>45384</v>
      </c>
    </row>
    <row r="328" spans="1:215">
      <c r="A328" t="str">
        <f t="shared" si="92"/>
        <v>HOSN622446021480</v>
      </c>
      <c r="B328" s="1">
        <v>327</v>
      </c>
      <c r="C328" s="1" t="s">
        <v>200</v>
      </c>
      <c r="D328" s="1">
        <v>0</v>
      </c>
      <c r="E328" s="1" t="s">
        <v>247</v>
      </c>
      <c r="F328" s="1" t="s">
        <v>202</v>
      </c>
      <c r="H328" s="1" t="s">
        <v>725</v>
      </c>
      <c r="I328" s="1" t="s">
        <v>726</v>
      </c>
      <c r="M328" s="1" t="s">
        <v>205</v>
      </c>
      <c r="N328" s="1">
        <v>1</v>
      </c>
      <c r="O328" s="1" t="s">
        <v>265</v>
      </c>
      <c r="Q328" s="1" t="s">
        <v>219</v>
      </c>
      <c r="R328" t="s">
        <v>208</v>
      </c>
      <c r="S328" s="1" t="s">
        <v>266</v>
      </c>
      <c r="T328" s="1" t="s">
        <v>210</v>
      </c>
      <c r="V328" s="1" t="b">
        <v>0</v>
      </c>
      <c r="AA328" s="1">
        <v>0.305</v>
      </c>
      <c r="AC328" s="1">
        <v>0.281</v>
      </c>
      <c r="AD328" s="1">
        <v>100</v>
      </c>
      <c r="AF328" s="8">
        <v>0.024</v>
      </c>
      <c r="AG328" s="1" t="s">
        <v>211</v>
      </c>
      <c r="AH328" s="1">
        <v>21480</v>
      </c>
      <c r="AI328" s="1">
        <v>100</v>
      </c>
      <c r="AJ328" s="1">
        <v>118.8</v>
      </c>
      <c r="AL328" s="1">
        <f>AK328+AJ328</f>
        <v>118.8</v>
      </c>
      <c r="AO328" s="1">
        <f>AL328+AM328</f>
        <v>118.8</v>
      </c>
      <c r="AP328" s="1">
        <v>20</v>
      </c>
      <c r="AV328" s="10">
        <f>((AO328*((100-GX328)/100)+GY328))*(AA328+AS328+AU328+AB328)-(AP328*(AA328+AS328-AC328+AB328)*AD328/100)</f>
        <v>35.754</v>
      </c>
      <c r="AW328" s="1">
        <f>(AV328)*N328</f>
        <v>35.754</v>
      </c>
      <c r="AZ328" s="1">
        <f>BA328+BE328</f>
        <v>12.6999</v>
      </c>
      <c r="BA328" s="1">
        <f>AZ329*N329+AZ330*N330</f>
        <v>12.33</v>
      </c>
      <c r="BB328" s="1" t="s">
        <v>221</v>
      </c>
      <c r="BC328" s="1">
        <f>BA328</f>
        <v>12.33</v>
      </c>
      <c r="BD328" s="1">
        <v>3</v>
      </c>
      <c r="BE328" s="1">
        <f>BA328*(BD328/100)</f>
        <v>0.3699</v>
      </c>
      <c r="BK328" s="1">
        <v>1</v>
      </c>
      <c r="BL328" s="1">
        <v>312.5</v>
      </c>
      <c r="BM328" s="1" t="s">
        <v>212</v>
      </c>
      <c r="BN328" s="2">
        <f>BL328/HE328</f>
        <v>5.93932748538012</v>
      </c>
      <c r="BO328" s="2">
        <v>250</v>
      </c>
      <c r="BP328" s="1">
        <f>BN328+BI328</f>
        <v>5.93932748538012</v>
      </c>
      <c r="BQ328" s="1">
        <f>BP328*N328</f>
        <v>5.93932748538012</v>
      </c>
      <c r="BR328" s="1">
        <v>1</v>
      </c>
      <c r="BS328" s="1">
        <v>0.500408496732026</v>
      </c>
      <c r="BT328" s="1" t="s">
        <v>225</v>
      </c>
      <c r="BU328" s="1">
        <f>BR328*BS328</f>
        <v>0.500408496732026</v>
      </c>
      <c r="BV328" s="1" t="b">
        <v>1</v>
      </c>
      <c r="EJ328" s="1">
        <v>1</v>
      </c>
      <c r="EK328" s="1">
        <v>0.13</v>
      </c>
      <c r="EL328" s="1" t="s">
        <v>225</v>
      </c>
      <c r="EM328" s="1">
        <f>EJ328*EK328</f>
        <v>0.13</v>
      </c>
      <c r="EN328" s="1" t="b">
        <v>1</v>
      </c>
      <c r="EQ328" s="1">
        <f t="shared" si="90"/>
        <v>0</v>
      </c>
      <c r="ER328" s="1">
        <f>EQ328*N328</f>
        <v>0</v>
      </c>
      <c r="ES328" s="1">
        <f>IF(ISERROR(SEARCH("FALSE",BV328)),BU328,0)+IF(ISERROR(SEARCH("FALSE",CA328)),BZ328,0)+IF(ISERROR(SEARCH("FALSE",CF328)),CE328,0)+IF(ISERROR(SEARCH("FALSE",CK328)),CJ328,0)+IF(ISERROR(SEARCH("FALSE",CP328)),CO328,0)+IF(ISERROR(SEARCH("FALSE",CU328)),CT328,0)+IF(ISERROR(SEARCH("FALSE",CZ328)),CY328,0)+IF(ISERROR(SEARCH("FALSE",DE328)),DD328,0)+IF(ISERROR(SEARCH("FALSE",DJ328)),DI328,0)+IF(ISERROR(SEARCH("FALSE",DO328)),DN328,0)+IF(ISERROR(SEARCH("FALSE",DT328)),DS328,0)+IF(ISERROR(SEARCH("FALSE",DY328)),DX328,0)+IF(ISERROR(SEARCH("FALSE",ED328)),EC328,0)+IF(ISERROR(SEARCH("FALSE",EI328)),EH328,0)+IF(ISERROR(SEARCH("FALSE",EN328)),EM328,0)*N328</f>
        <v>0.630408496732026</v>
      </c>
      <c r="ET328" s="12">
        <f>ES328+ER328+BP328</f>
        <v>6.56973598211214</v>
      </c>
      <c r="FP328" s="1" t="s">
        <v>213</v>
      </c>
      <c r="FQ328" s="1">
        <v>1.25</v>
      </c>
      <c r="FR328" s="12">
        <f t="shared" si="91"/>
        <v>41.6933274853801</v>
      </c>
      <c r="FS328" s="12">
        <f>FR328*FQ328/100</f>
        <v>0.521166593567251</v>
      </c>
      <c r="GE328" s="1" t="s">
        <v>252</v>
      </c>
      <c r="GF328" s="1" t="s">
        <v>213</v>
      </c>
      <c r="GG328" s="1">
        <v>11</v>
      </c>
      <c r="GH328" s="12">
        <f>AW328+ET328-ES328+FD328+FG328</f>
        <v>41.6933274853801</v>
      </c>
      <c r="GI328" s="1">
        <f>GH328*(GG328/100)</f>
        <v>4.58626602339181</v>
      </c>
      <c r="GJ328" s="1" t="s">
        <v>215</v>
      </c>
      <c r="GM328" s="1">
        <v>0.118764845605701</v>
      </c>
      <c r="GO328" s="1">
        <v>0.458333333333333</v>
      </c>
      <c r="GP328" s="1">
        <v>0.833333333333333</v>
      </c>
      <c r="GQ328" s="1" t="s">
        <v>280</v>
      </c>
      <c r="GR328" s="1">
        <v>0.28</v>
      </c>
      <c r="GS328" s="1">
        <v>3.02</v>
      </c>
      <c r="HB328" s="1">
        <v>1</v>
      </c>
      <c r="HC328" s="1">
        <v>65</v>
      </c>
      <c r="HD328" s="1">
        <v>95</v>
      </c>
      <c r="HE328" s="1">
        <f>(3600/HC328)*HD328*HB328/100</f>
        <v>52.6153846153846</v>
      </c>
      <c r="HF328" s="10">
        <f>AW328+AZ328+ET328+FD328+FG328+FK328+FS328-FY328+GD328+FT328+GI328+GM328+GN328+GO328+GP328+GR328+GS328-GU328</f>
        <v>64.8415001113436</v>
      </c>
      <c r="HG328" s="13">
        <v>45384</v>
      </c>
    </row>
    <row r="329" spans="1:215">
      <c r="A329" t="str">
        <f t="shared" si="92"/>
        <v>HOSN6224460_121480</v>
      </c>
      <c r="B329" s="1">
        <v>328</v>
      </c>
      <c r="C329" s="1" t="s">
        <v>200</v>
      </c>
      <c r="E329" s="1" t="s">
        <v>247</v>
      </c>
      <c r="F329" s="1" t="s">
        <v>222</v>
      </c>
      <c r="H329" s="1" t="s">
        <v>727</v>
      </c>
      <c r="I329" s="1" t="s">
        <v>727</v>
      </c>
      <c r="N329" s="1">
        <v>1</v>
      </c>
      <c r="R329"/>
      <c r="AF329" s="8"/>
      <c r="AG329" s="1" t="s">
        <v>211</v>
      </c>
      <c r="AH329" s="1">
        <v>21480</v>
      </c>
      <c r="AV329" s="10"/>
      <c r="AX329" s="1" t="s">
        <v>205</v>
      </c>
      <c r="AY329" s="1" t="s">
        <v>225</v>
      </c>
      <c r="AZ329" s="1">
        <v>0.2</v>
      </c>
      <c r="BN329" s="2"/>
      <c r="BS329" s="1"/>
      <c r="ET329" s="12"/>
      <c r="FR329" s="12"/>
      <c r="FS329" s="12"/>
      <c r="GH329" s="12"/>
      <c r="HF329" s="10"/>
      <c r="HG329" s="13">
        <v>45384</v>
      </c>
    </row>
    <row r="330" spans="1:215">
      <c r="A330" t="str">
        <f t="shared" si="92"/>
        <v>HOSN6224460_121480</v>
      </c>
      <c r="B330" s="1">
        <v>329</v>
      </c>
      <c r="C330" s="1" t="s">
        <v>200</v>
      </c>
      <c r="E330" s="1" t="s">
        <v>247</v>
      </c>
      <c r="F330" s="1" t="s">
        <v>222</v>
      </c>
      <c r="H330" s="1" t="s">
        <v>727</v>
      </c>
      <c r="I330" s="1" t="s">
        <v>728</v>
      </c>
      <c r="N330" s="1">
        <v>1</v>
      </c>
      <c r="R330"/>
      <c r="AF330" s="8"/>
      <c r="AG330" s="1" t="s">
        <v>211</v>
      </c>
      <c r="AH330" s="1">
        <v>21480</v>
      </c>
      <c r="AV330" s="10"/>
      <c r="AX330" s="1" t="s">
        <v>205</v>
      </c>
      <c r="AY330" s="1" t="s">
        <v>225</v>
      </c>
      <c r="AZ330" s="1">
        <v>12.13</v>
      </c>
      <c r="BN330" s="2"/>
      <c r="BS330" s="1"/>
      <c r="ET330" s="12"/>
      <c r="FR330" s="12"/>
      <c r="FS330" s="12"/>
      <c r="GH330" s="12"/>
      <c r="HF330" s="10"/>
      <c r="HG330" s="13">
        <v>45384</v>
      </c>
    </row>
    <row r="331" spans="1:215">
      <c r="A331" t="str">
        <f t="shared" si="92"/>
        <v>HOSN622452921480</v>
      </c>
      <c r="B331" s="1">
        <v>330</v>
      </c>
      <c r="C331" s="1" t="s">
        <v>200</v>
      </c>
      <c r="D331" s="1">
        <v>0</v>
      </c>
      <c r="E331" s="1" t="s">
        <v>247</v>
      </c>
      <c r="F331" s="1" t="s">
        <v>202</v>
      </c>
      <c r="H331" s="1" t="s">
        <v>729</v>
      </c>
      <c r="I331" s="1" t="s">
        <v>730</v>
      </c>
      <c r="M331" s="1" t="s">
        <v>205</v>
      </c>
      <c r="N331" s="1">
        <v>1</v>
      </c>
      <c r="O331" s="1" t="s">
        <v>260</v>
      </c>
      <c r="Q331" s="1" t="s">
        <v>207</v>
      </c>
      <c r="R331" t="s">
        <v>208</v>
      </c>
      <c r="S331" s="1" t="s">
        <v>261</v>
      </c>
      <c r="T331" s="1" t="s">
        <v>210</v>
      </c>
      <c r="V331" s="1" t="b">
        <v>0</v>
      </c>
      <c r="AA331" s="1">
        <v>0.203</v>
      </c>
      <c r="AC331" s="1">
        <v>0.198</v>
      </c>
      <c r="AD331" s="1">
        <v>100</v>
      </c>
      <c r="AF331" s="8">
        <v>0.005</v>
      </c>
      <c r="AG331" s="1" t="s">
        <v>211</v>
      </c>
      <c r="AH331" s="1">
        <v>21480</v>
      </c>
      <c r="AI331" s="1">
        <v>100</v>
      </c>
      <c r="AJ331" s="1">
        <v>187.3</v>
      </c>
      <c r="AL331" s="1">
        <f>AK331+AJ331</f>
        <v>187.3</v>
      </c>
      <c r="AO331" s="1">
        <f>AL331+AM331</f>
        <v>187.3</v>
      </c>
      <c r="AP331" s="1">
        <v>20</v>
      </c>
      <c r="AV331" s="10">
        <f>((AO331*((100-GX331)/100)+GY331))*(AA331+AS331+AU331+AB331)-(AP331*(AA331+AS331-AC331+AB331)*AD331/100)</f>
        <v>37.9219</v>
      </c>
      <c r="AW331" s="1">
        <f>(AV331)*N331</f>
        <v>37.9219</v>
      </c>
      <c r="BK331" s="1">
        <v>1</v>
      </c>
      <c r="BL331" s="1">
        <v>437.5</v>
      </c>
      <c r="BM331" s="1" t="s">
        <v>212</v>
      </c>
      <c r="BN331" s="2">
        <f>BL331/HE331</f>
        <v>8.31505847953216</v>
      </c>
      <c r="BO331" s="2">
        <v>350</v>
      </c>
      <c r="BP331" s="1">
        <f>BN331+BI331</f>
        <v>8.31505847953216</v>
      </c>
      <c r="BQ331" s="1">
        <f>BP331*N331</f>
        <v>8.31505847953216</v>
      </c>
      <c r="BS331" s="1"/>
      <c r="EQ331" s="1">
        <f t="shared" si="90"/>
        <v>0</v>
      </c>
      <c r="ER331" s="1">
        <f>EQ331*N331</f>
        <v>0</v>
      </c>
      <c r="ES331" s="1">
        <f>IF(ISERROR(SEARCH("FALSE",BV331)),BU331,0)+IF(ISERROR(SEARCH("FALSE",CA331)),BZ331,0)+IF(ISERROR(SEARCH("FALSE",CF331)),CE331,0)+IF(ISERROR(SEARCH("FALSE",CK331)),CJ331,0)+IF(ISERROR(SEARCH("FALSE",CP331)),CO331,0)+IF(ISERROR(SEARCH("FALSE",CU331)),CT331,0)+IF(ISERROR(SEARCH("FALSE",CZ331)),CY331,0)+IF(ISERROR(SEARCH("FALSE",DE331)),DD331,0)+IF(ISERROR(SEARCH("FALSE",DJ331)),DI331,0)+IF(ISERROR(SEARCH("FALSE",DO331)),DN331,0)+IF(ISERROR(SEARCH("FALSE",DT331)),DS331,0)+IF(ISERROR(SEARCH("FALSE",DY331)),DX331,0)+IF(ISERROR(SEARCH("FALSE",ED331)),EC331,0)+IF(ISERROR(SEARCH("FALSE",EI331)),EH331,0)+IF(ISERROR(SEARCH("FALSE",EN331)),EM331,0)*N331</f>
        <v>0</v>
      </c>
      <c r="ET331" s="12">
        <f>ES331+ER331+BP331</f>
        <v>8.31505847953216</v>
      </c>
      <c r="FP331" s="1" t="s">
        <v>213</v>
      </c>
      <c r="FQ331" s="1">
        <v>1.25</v>
      </c>
      <c r="FR331" s="12">
        <f t="shared" si="91"/>
        <v>46.2369584795322</v>
      </c>
      <c r="FS331" s="12">
        <f>FR331*FQ331/100</f>
        <v>0.577961980994152</v>
      </c>
      <c r="GE331" s="1" t="s">
        <v>252</v>
      </c>
      <c r="GF331" s="1" t="s">
        <v>213</v>
      </c>
      <c r="GG331" s="1">
        <v>11</v>
      </c>
      <c r="GH331" s="12">
        <f>AW331+ET331-ES331+FD331+FG331</f>
        <v>46.2369584795322</v>
      </c>
      <c r="GI331" s="1">
        <f>GH331*(GG331/100)</f>
        <v>5.08606543274854</v>
      </c>
      <c r="GJ331" s="1" t="s">
        <v>215</v>
      </c>
      <c r="GM331" s="1">
        <v>0.166270783847981</v>
      </c>
      <c r="GO331" s="1">
        <v>1.19194444444444</v>
      </c>
      <c r="GP331" s="1">
        <v>0.694444444444444</v>
      </c>
      <c r="GQ331" s="1" t="s">
        <v>280</v>
      </c>
      <c r="GR331" s="1">
        <v>0.23</v>
      </c>
      <c r="HB331" s="1">
        <v>1</v>
      </c>
      <c r="HC331" s="1">
        <v>65</v>
      </c>
      <c r="HD331" s="1">
        <v>95</v>
      </c>
      <c r="HE331" s="1">
        <f>(3600/HC331)*HD331*HB331/100</f>
        <v>52.6153846153846</v>
      </c>
      <c r="HF331" s="10">
        <f>AW331+AZ331+ET331+FD331+FG331+FK331+FS331-FY331+GD331+FT331+GI331+GM331+GN331+GO331+GP331+GR331+GS331-GU331</f>
        <v>54.1836455660117</v>
      </c>
      <c r="HG331" s="13">
        <v>45384</v>
      </c>
    </row>
    <row r="332" spans="1:215">
      <c r="A332" t="str">
        <f t="shared" si="92"/>
        <v>HOSN622453921480</v>
      </c>
      <c r="B332" s="1">
        <v>331</v>
      </c>
      <c r="C332" s="1" t="s">
        <v>200</v>
      </c>
      <c r="D332" s="1">
        <v>0</v>
      </c>
      <c r="E332" s="1" t="s">
        <v>247</v>
      </c>
      <c r="F332" s="1" t="s">
        <v>202</v>
      </c>
      <c r="H332" s="1" t="s">
        <v>731</v>
      </c>
      <c r="I332" s="1" t="s">
        <v>732</v>
      </c>
      <c r="M332" s="1" t="s">
        <v>205</v>
      </c>
      <c r="N332" s="1">
        <v>1</v>
      </c>
      <c r="O332" s="1" t="s">
        <v>260</v>
      </c>
      <c r="Q332" s="1" t="s">
        <v>207</v>
      </c>
      <c r="R332" t="s">
        <v>208</v>
      </c>
      <c r="S332" s="1" t="s">
        <v>261</v>
      </c>
      <c r="T332" s="1" t="s">
        <v>210</v>
      </c>
      <c r="V332" s="1" t="b">
        <v>0</v>
      </c>
      <c r="AA332" s="1">
        <v>0.268</v>
      </c>
      <c r="AC332" s="1">
        <v>0.26</v>
      </c>
      <c r="AD332" s="1">
        <v>100</v>
      </c>
      <c r="AF332" s="8">
        <v>0.00800000000000001</v>
      </c>
      <c r="AG332" s="1" t="s">
        <v>211</v>
      </c>
      <c r="AH332" s="1">
        <v>21480</v>
      </c>
      <c r="AI332" s="1">
        <v>100</v>
      </c>
      <c r="AJ332" s="1">
        <v>187.3</v>
      </c>
      <c r="AL332" s="1">
        <f>AK332+AJ332</f>
        <v>187.3</v>
      </c>
      <c r="AO332" s="1">
        <f>AL332+AM332</f>
        <v>187.3</v>
      </c>
      <c r="AP332" s="1">
        <v>20</v>
      </c>
      <c r="AV332" s="10">
        <f>((AO332*((100-GX332)/100)+GY332))*(AA332+AS332+AU332+AB332)-(AP332*(AA332+AS332-AC332+AB332)*AD332/100)</f>
        <v>50.0364</v>
      </c>
      <c r="AW332" s="1">
        <f>(AV332)*N332</f>
        <v>50.0364</v>
      </c>
      <c r="BK332" s="1">
        <v>1</v>
      </c>
      <c r="BL332" s="1">
        <v>437.5</v>
      </c>
      <c r="BM332" s="1" t="s">
        <v>212</v>
      </c>
      <c r="BN332" s="2">
        <f>BL332/HE332</f>
        <v>8.31505847953216</v>
      </c>
      <c r="BO332" s="2">
        <v>350</v>
      </c>
      <c r="BP332" s="1">
        <f>BN332+BI332</f>
        <v>8.31505847953216</v>
      </c>
      <c r="BQ332" s="1">
        <f>BP332*N332</f>
        <v>8.31505847953216</v>
      </c>
      <c r="BS332" s="1"/>
      <c r="EQ332" s="1">
        <f t="shared" si="90"/>
        <v>0</v>
      </c>
      <c r="ER332" s="1">
        <f>EQ332*N332</f>
        <v>0</v>
      </c>
      <c r="ES332" s="1">
        <f>IF(ISERROR(SEARCH("FALSE",BV332)),BU332,0)+IF(ISERROR(SEARCH("FALSE",CA332)),BZ332,0)+IF(ISERROR(SEARCH("FALSE",CF332)),CE332,0)+IF(ISERROR(SEARCH("FALSE",CK332)),CJ332,0)+IF(ISERROR(SEARCH("FALSE",CP332)),CO332,0)+IF(ISERROR(SEARCH("FALSE",CU332)),CT332,0)+IF(ISERROR(SEARCH("FALSE",CZ332)),CY332,0)+IF(ISERROR(SEARCH("FALSE",DE332)),DD332,0)+IF(ISERROR(SEARCH("FALSE",DJ332)),DI332,0)+IF(ISERROR(SEARCH("FALSE",DO332)),DN332,0)+IF(ISERROR(SEARCH("FALSE",DT332)),DS332,0)+IF(ISERROR(SEARCH("FALSE",DY332)),DX332,0)+IF(ISERROR(SEARCH("FALSE",ED332)),EC332,0)+IF(ISERROR(SEARCH("FALSE",EI332)),EH332,0)+IF(ISERROR(SEARCH("FALSE",EN332)),EM332,0)*N332</f>
        <v>0</v>
      </c>
      <c r="ET332" s="12">
        <f>ES332+ER332+BP332</f>
        <v>8.31505847953216</v>
      </c>
      <c r="FP332" s="1" t="s">
        <v>213</v>
      </c>
      <c r="FQ332" s="1">
        <v>1.25</v>
      </c>
      <c r="FR332" s="12">
        <f t="shared" si="91"/>
        <v>58.3514584795322</v>
      </c>
      <c r="FS332" s="12">
        <f>FR332*FQ332/100</f>
        <v>0.729393230994152</v>
      </c>
      <c r="GE332" s="1" t="s">
        <v>252</v>
      </c>
      <c r="GF332" s="1" t="s">
        <v>213</v>
      </c>
      <c r="GG332" s="1">
        <v>11</v>
      </c>
      <c r="GH332" s="12">
        <f>AW332+ET332-ES332+FD332+FG332</f>
        <v>58.3514584795322</v>
      </c>
      <c r="GI332" s="1">
        <f>GH332*(GG332/100)</f>
        <v>6.41866043274854</v>
      </c>
      <c r="GJ332" s="1" t="s">
        <v>215</v>
      </c>
      <c r="GM332" s="1">
        <v>0.166270783847981</v>
      </c>
      <c r="GO332" s="1">
        <v>0.881944444444444</v>
      </c>
      <c r="GP332" s="1">
        <v>0.694444444444444</v>
      </c>
      <c r="GQ332" s="1" t="s">
        <v>280</v>
      </c>
      <c r="GR332" s="1">
        <v>0.36</v>
      </c>
      <c r="HB332" s="1">
        <v>1</v>
      </c>
      <c r="HC332" s="1">
        <v>65</v>
      </c>
      <c r="HD332" s="1">
        <v>95</v>
      </c>
      <c r="HE332" s="1">
        <f>(3600/HC332)*HD332*HB332/100</f>
        <v>52.6153846153846</v>
      </c>
      <c r="HF332" s="10">
        <f>AW332+AZ332+ET332+FD332+FG332+FK332+FS332-FY332+GD332+FT332+GI332+GM332+GN332+GO332+GP332+GR332+GS332-GU332</f>
        <v>67.6021718160117</v>
      </c>
      <c r="HG332" s="13">
        <v>45384</v>
      </c>
    </row>
    <row r="333" spans="1:215">
      <c r="A333" t="str">
        <f t="shared" si="92"/>
        <v>HOSN622499021480</v>
      </c>
      <c r="B333" s="1">
        <v>332</v>
      </c>
      <c r="C333" s="1" t="s">
        <v>200</v>
      </c>
      <c r="D333" s="1">
        <v>0</v>
      </c>
      <c r="E333" s="1" t="s">
        <v>247</v>
      </c>
      <c r="F333" s="1" t="s">
        <v>202</v>
      </c>
      <c r="H333" s="1" t="s">
        <v>733</v>
      </c>
      <c r="I333" s="1" t="s">
        <v>734</v>
      </c>
      <c r="M333" s="1" t="s">
        <v>205</v>
      </c>
      <c r="N333" s="1">
        <v>1</v>
      </c>
      <c r="O333" s="1" t="s">
        <v>723</v>
      </c>
      <c r="Q333" s="1" t="s">
        <v>293</v>
      </c>
      <c r="R333" t="s">
        <v>208</v>
      </c>
      <c r="S333" s="1" t="s">
        <v>724</v>
      </c>
      <c r="T333" s="1" t="s">
        <v>210</v>
      </c>
      <c r="V333" s="1" t="b">
        <v>0</v>
      </c>
      <c r="AA333" s="1">
        <v>0.126</v>
      </c>
      <c r="AC333" s="1">
        <v>0.116</v>
      </c>
      <c r="AD333" s="1">
        <v>100</v>
      </c>
      <c r="AF333" s="8">
        <v>0.00999999999999999</v>
      </c>
      <c r="AG333" s="1" t="s">
        <v>211</v>
      </c>
      <c r="AH333" s="1">
        <v>21480</v>
      </c>
      <c r="AI333" s="1">
        <v>100</v>
      </c>
      <c r="AJ333" s="1">
        <v>306</v>
      </c>
      <c r="AL333" s="1">
        <f>AK333+AJ333</f>
        <v>306</v>
      </c>
      <c r="AO333" s="1">
        <f>AL333+AM333</f>
        <v>306</v>
      </c>
      <c r="AP333" s="1">
        <v>20</v>
      </c>
      <c r="AV333" s="10">
        <f>((AO333*((100-GX333)/100)+GY333))*(AA333+AS333+AU333+AB333)-(AP333*(AA333+AS333-AC333+AB333)*AD333/100)</f>
        <v>38.356</v>
      </c>
      <c r="AW333" s="1">
        <f>(AV333)*N333</f>
        <v>38.356</v>
      </c>
      <c r="BK333" s="1">
        <v>2</v>
      </c>
      <c r="BL333" s="1">
        <v>437.5</v>
      </c>
      <c r="BM333" s="1" t="s">
        <v>212</v>
      </c>
      <c r="BN333" s="2">
        <f>BL333/HE333</f>
        <v>4.60526315789474</v>
      </c>
      <c r="BO333" s="2">
        <v>350</v>
      </c>
      <c r="BP333" s="1">
        <f>BN333+BI333</f>
        <v>4.60526315789474</v>
      </c>
      <c r="BQ333" s="1">
        <f>BP333*N333</f>
        <v>4.60526315789474</v>
      </c>
      <c r="BS333" s="1"/>
      <c r="EQ333" s="1">
        <f t="shared" si="90"/>
        <v>0</v>
      </c>
      <c r="ER333" s="1">
        <f>EQ333*N333</f>
        <v>0</v>
      </c>
      <c r="ES333" s="1">
        <f>IF(ISERROR(SEARCH("FALSE",BV333)),BU333,0)+IF(ISERROR(SEARCH("FALSE",CA333)),BZ333,0)+IF(ISERROR(SEARCH("FALSE",CF333)),CE333,0)+IF(ISERROR(SEARCH("FALSE",CK333)),CJ333,0)+IF(ISERROR(SEARCH("FALSE",CP333)),CO333,0)+IF(ISERROR(SEARCH("FALSE",CU333)),CT333,0)+IF(ISERROR(SEARCH("FALSE",CZ333)),CY333,0)+IF(ISERROR(SEARCH("FALSE",DE333)),DD333,0)+IF(ISERROR(SEARCH("FALSE",DJ333)),DI333,0)+IF(ISERROR(SEARCH("FALSE",DO333)),DN333,0)+IF(ISERROR(SEARCH("FALSE",DT333)),DS333,0)+IF(ISERROR(SEARCH("FALSE",DY333)),DX333,0)+IF(ISERROR(SEARCH("FALSE",ED333)),EC333,0)+IF(ISERROR(SEARCH("FALSE",EI333)),EH333,0)+IF(ISERROR(SEARCH("FALSE",EN333)),EM333,0)*N333</f>
        <v>0</v>
      </c>
      <c r="ET333" s="12">
        <f>ES333+ER333+BP333</f>
        <v>4.60526315789474</v>
      </c>
      <c r="FP333" s="1" t="s">
        <v>213</v>
      </c>
      <c r="FQ333" s="1">
        <v>1.25</v>
      </c>
      <c r="FR333" s="12">
        <f t="shared" si="91"/>
        <v>42.9612631578947</v>
      </c>
      <c r="FS333" s="12">
        <f>FR333*FQ333/100</f>
        <v>0.537015789473684</v>
      </c>
      <c r="GE333" s="1" t="s">
        <v>252</v>
      </c>
      <c r="GF333" s="1" t="s">
        <v>213</v>
      </c>
      <c r="GG333" s="1">
        <v>11</v>
      </c>
      <c r="GH333" s="12">
        <f>AW333+ET333-ES333+FD333+FG333</f>
        <v>42.9612631578947</v>
      </c>
      <c r="GI333" s="1">
        <f>GH333*(GG333/100)</f>
        <v>4.72573894736842</v>
      </c>
      <c r="GJ333" s="1" t="s">
        <v>215</v>
      </c>
      <c r="GM333" s="1">
        <v>0.0921052631578947</v>
      </c>
      <c r="GO333" s="1">
        <v>3.18333333333333</v>
      </c>
      <c r="GP333" s="1">
        <v>0.333333333333333</v>
      </c>
      <c r="GQ333" s="1" t="s">
        <v>280</v>
      </c>
      <c r="GR333" s="1">
        <v>0.45</v>
      </c>
      <c r="HB333" s="1">
        <v>2</v>
      </c>
      <c r="HC333" s="1">
        <v>72</v>
      </c>
      <c r="HD333" s="1">
        <v>95</v>
      </c>
      <c r="HE333" s="1">
        <f>(3600/HC333)*HD333*HB333/100</f>
        <v>95</v>
      </c>
      <c r="HF333" s="10">
        <f>AW333+AZ333+ET333+FD333+FG333+FK333+FS333-FY333+GD333+FT333+GI333+GM333+GN333+GO333+GP333+GR333+GS333-GU333</f>
        <v>52.2827898245614</v>
      </c>
      <c r="HG333" s="13">
        <v>45384</v>
      </c>
    </row>
    <row r="334" spans="1:215">
      <c r="A334" t="str">
        <f t="shared" si="92"/>
        <v>HOSN622500021480</v>
      </c>
      <c r="B334" s="1">
        <v>333</v>
      </c>
      <c r="C334" s="1" t="s">
        <v>200</v>
      </c>
      <c r="D334" s="1">
        <v>0</v>
      </c>
      <c r="E334" s="1" t="s">
        <v>247</v>
      </c>
      <c r="F334" s="1" t="s">
        <v>202</v>
      </c>
      <c r="H334" s="1" t="s">
        <v>735</v>
      </c>
      <c r="I334" s="1" t="s">
        <v>736</v>
      </c>
      <c r="M334" s="1" t="s">
        <v>205</v>
      </c>
      <c r="N334" s="1">
        <v>1</v>
      </c>
      <c r="O334" s="1" t="s">
        <v>283</v>
      </c>
      <c r="Q334" s="1" t="s">
        <v>219</v>
      </c>
      <c r="R334" t="s">
        <v>208</v>
      </c>
      <c r="S334" s="1" t="s">
        <v>284</v>
      </c>
      <c r="T334" s="1" t="s">
        <v>210</v>
      </c>
      <c r="V334" s="1" t="b">
        <v>0</v>
      </c>
      <c r="AA334" s="1">
        <v>0.021</v>
      </c>
      <c r="AC334" s="1">
        <v>0.018</v>
      </c>
      <c r="AD334" s="1">
        <v>100</v>
      </c>
      <c r="AF334" s="8">
        <v>0.003</v>
      </c>
      <c r="AG334" s="1" t="s">
        <v>211</v>
      </c>
      <c r="AH334" s="1">
        <v>21480</v>
      </c>
      <c r="AI334" s="1">
        <v>100</v>
      </c>
      <c r="AJ334" s="1">
        <v>80.98</v>
      </c>
      <c r="AL334" s="1">
        <f>AK334+AJ334</f>
        <v>80.98</v>
      </c>
      <c r="AO334" s="1">
        <f>AL334+AM334</f>
        <v>80.98</v>
      </c>
      <c r="AP334" s="1">
        <v>20</v>
      </c>
      <c r="AV334" s="10">
        <f>((AO334*((100-GX334)/100)+GY334))*(AA334+AS334+AU334+AB334)-(AP334*(AA334+AS334-AC334+AB334)*AD334/100)</f>
        <v>1.64058</v>
      </c>
      <c r="AW334" s="1">
        <f>(AV334)*N334</f>
        <v>1.64058</v>
      </c>
      <c r="AZ334" s="1">
        <f>BA334+BE334</f>
        <v>5.5002</v>
      </c>
      <c r="BA334" s="1">
        <f>AZ335*N335</f>
        <v>5.34</v>
      </c>
      <c r="BB334" s="1" t="s">
        <v>221</v>
      </c>
      <c r="BC334" s="1">
        <f>BA334</f>
        <v>5.34</v>
      </c>
      <c r="BD334" s="1">
        <v>3</v>
      </c>
      <c r="BE334" s="1">
        <f>BA334*(BD334/100)</f>
        <v>0.1602</v>
      </c>
      <c r="BK334" s="1">
        <v>2</v>
      </c>
      <c r="BL334" s="1">
        <v>187.5</v>
      </c>
      <c r="BM334" s="1" t="s">
        <v>212</v>
      </c>
      <c r="BN334" s="2">
        <f>BL334/HE334</f>
        <v>1.37061403508772</v>
      </c>
      <c r="BO334" s="2">
        <v>150</v>
      </c>
      <c r="BP334" s="1">
        <f>BN334+BI334</f>
        <v>1.37061403508772</v>
      </c>
      <c r="BQ334" s="1">
        <f>BP334*N334</f>
        <v>1.37061403508772</v>
      </c>
      <c r="BS334" s="1"/>
      <c r="EQ334" s="1">
        <f t="shared" si="90"/>
        <v>0</v>
      </c>
      <c r="ER334" s="1">
        <f>EQ334*N334</f>
        <v>0</v>
      </c>
      <c r="ES334" s="1">
        <f>IF(ISERROR(SEARCH("FALSE",BV334)),BU334,0)+IF(ISERROR(SEARCH("FALSE",CA334)),BZ334,0)+IF(ISERROR(SEARCH("FALSE",CF334)),CE334,0)+IF(ISERROR(SEARCH("FALSE",CK334)),CJ334,0)+IF(ISERROR(SEARCH("FALSE",CP334)),CO334,0)+IF(ISERROR(SEARCH("FALSE",CU334)),CT334,0)+IF(ISERROR(SEARCH("FALSE",CZ334)),CY334,0)+IF(ISERROR(SEARCH("FALSE",DE334)),DD334,0)+IF(ISERROR(SEARCH("FALSE",DJ334)),DI334,0)+IF(ISERROR(SEARCH("FALSE",DO334)),DN334,0)+IF(ISERROR(SEARCH("FALSE",DT334)),DS334,0)+IF(ISERROR(SEARCH("FALSE",DY334)),DX334,0)+IF(ISERROR(SEARCH("FALSE",ED334)),EC334,0)+IF(ISERROR(SEARCH("FALSE",EI334)),EH334,0)+IF(ISERROR(SEARCH("FALSE",EN334)),EM334,0)*N334</f>
        <v>0</v>
      </c>
      <c r="ET334" s="12">
        <f>ES334+ER334+BP334</f>
        <v>1.37061403508772</v>
      </c>
      <c r="FP334" s="1" t="s">
        <v>213</v>
      </c>
      <c r="FQ334" s="1">
        <v>1.25</v>
      </c>
      <c r="FR334" s="12">
        <f t="shared" si="91"/>
        <v>3.01119403508772</v>
      </c>
      <c r="FS334" s="12">
        <f>FR334*FQ334/100</f>
        <v>0.0376399254385965</v>
      </c>
      <c r="GE334" s="1" t="s">
        <v>252</v>
      </c>
      <c r="GF334" s="1" t="s">
        <v>213</v>
      </c>
      <c r="GG334" s="1">
        <v>11</v>
      </c>
      <c r="GH334" s="12">
        <f>AW334+ET334-ES334+FD334+FG334</f>
        <v>3.01119403508772</v>
      </c>
      <c r="GI334" s="1">
        <f>GH334*(GG334/100)</f>
        <v>0.331231343859649</v>
      </c>
      <c r="GJ334" s="1" t="s">
        <v>215</v>
      </c>
      <c r="GM334" s="1">
        <v>0.0274223034734918</v>
      </c>
      <c r="GO334" s="1">
        <v>0.515277777777778</v>
      </c>
      <c r="GP334" s="1">
        <v>0.0208333333333333</v>
      </c>
      <c r="GQ334" s="1" t="s">
        <v>280</v>
      </c>
      <c r="GS334" s="1">
        <v>0.33</v>
      </c>
      <c r="HB334" s="1">
        <v>2</v>
      </c>
      <c r="HC334" s="1">
        <v>50</v>
      </c>
      <c r="HD334" s="1">
        <v>95</v>
      </c>
      <c r="HE334" s="1">
        <f>(3600/HC334)*HD334*HB334/100</f>
        <v>136.8</v>
      </c>
      <c r="HF334" s="10">
        <f>AW334+AZ334+ET334+FD334+FG334+FK334+FS334-FY334+GD334+FT334+GI334+GM334+GN334+GO334+GP334+GR334+GS334-GU334</f>
        <v>9.77379871897057</v>
      </c>
      <c r="HG334" s="13">
        <v>45384</v>
      </c>
    </row>
    <row r="335" spans="1:215">
      <c r="A335" t="str">
        <f t="shared" si="92"/>
        <v>HOSN6225000_121480</v>
      </c>
      <c r="B335" s="1">
        <v>334</v>
      </c>
      <c r="C335" s="1" t="s">
        <v>200</v>
      </c>
      <c r="E335" s="1" t="s">
        <v>247</v>
      </c>
      <c r="F335" s="1" t="s">
        <v>222</v>
      </c>
      <c r="H335" s="1" t="s">
        <v>737</v>
      </c>
      <c r="N335" s="1">
        <v>2</v>
      </c>
      <c r="R335"/>
      <c r="AF335" s="8"/>
      <c r="AG335" s="1" t="s">
        <v>211</v>
      </c>
      <c r="AH335" s="1">
        <v>21480</v>
      </c>
      <c r="AV335" s="10"/>
      <c r="AX335" s="1" t="s">
        <v>205</v>
      </c>
      <c r="AY335" s="1" t="s">
        <v>225</v>
      </c>
      <c r="AZ335" s="1">
        <v>2.67</v>
      </c>
      <c r="BN335" s="2"/>
      <c r="BS335" s="1"/>
      <c r="ET335" s="12"/>
      <c r="FR335" s="12"/>
      <c r="FS335" s="12"/>
      <c r="GH335" s="12"/>
      <c r="HF335" s="10"/>
      <c r="HG335" s="13">
        <v>45384</v>
      </c>
    </row>
    <row r="336" spans="1:215">
      <c r="A336" t="str">
        <f t="shared" si="92"/>
        <v>HOSN622514021480</v>
      </c>
      <c r="B336" s="1">
        <v>335</v>
      </c>
      <c r="C336" s="1" t="s">
        <v>200</v>
      </c>
      <c r="D336" s="1">
        <v>0</v>
      </c>
      <c r="E336" s="1" t="s">
        <v>247</v>
      </c>
      <c r="F336" s="1" t="s">
        <v>202</v>
      </c>
      <c r="H336" s="1" t="s">
        <v>738</v>
      </c>
      <c r="I336" s="1" t="s">
        <v>739</v>
      </c>
      <c r="M336" s="1" t="s">
        <v>205</v>
      </c>
      <c r="N336" s="1">
        <v>1</v>
      </c>
      <c r="O336" s="1" t="s">
        <v>265</v>
      </c>
      <c r="Q336" s="1" t="s">
        <v>219</v>
      </c>
      <c r="R336" t="s">
        <v>208</v>
      </c>
      <c r="S336" s="1" t="s">
        <v>266</v>
      </c>
      <c r="T336" s="1" t="s">
        <v>210</v>
      </c>
      <c r="V336" s="1" t="b">
        <v>0</v>
      </c>
      <c r="AA336" s="1">
        <v>0.042</v>
      </c>
      <c r="AC336" s="1">
        <v>0.04</v>
      </c>
      <c r="AD336" s="1">
        <v>100</v>
      </c>
      <c r="AF336" s="8">
        <v>0.002</v>
      </c>
      <c r="AG336" s="1" t="s">
        <v>211</v>
      </c>
      <c r="AH336" s="1">
        <v>21480</v>
      </c>
      <c r="AI336" s="1">
        <v>100</v>
      </c>
      <c r="AJ336" s="1">
        <v>85.45</v>
      </c>
      <c r="AL336" s="1">
        <f>AK336+AJ336</f>
        <v>85.45</v>
      </c>
      <c r="AO336" s="1">
        <f>AL336+AM336</f>
        <v>85.45</v>
      </c>
      <c r="AP336" s="1">
        <v>20</v>
      </c>
      <c r="AV336" s="10">
        <f>((AO336*((100-GX336)/100)+GY336))*(AA336+AS336+AU336+AB336)-(AP336*(AA336+AS336-AC336+AB336)*AD336/100)</f>
        <v>3.5489</v>
      </c>
      <c r="AW336" s="1">
        <f>(AV336)*N336</f>
        <v>3.5489</v>
      </c>
      <c r="AZ336" s="1">
        <f>BA336+BE336</f>
        <v>3.2445</v>
      </c>
      <c r="BA336" s="1">
        <f>AZ337*N337</f>
        <v>3.15</v>
      </c>
      <c r="BB336" s="1" t="s">
        <v>221</v>
      </c>
      <c r="BC336" s="1">
        <f>BA336</f>
        <v>3.15</v>
      </c>
      <c r="BD336" s="1">
        <v>3</v>
      </c>
      <c r="BE336" s="1">
        <f>BA336*(BD336/100)</f>
        <v>0.0945</v>
      </c>
      <c r="BK336" s="1">
        <v>2</v>
      </c>
      <c r="BL336" s="1">
        <v>187.5</v>
      </c>
      <c r="BM336" s="1" t="s">
        <v>212</v>
      </c>
      <c r="BN336" s="2">
        <f>BL336/HE336</f>
        <v>1.37061403508772</v>
      </c>
      <c r="BO336" s="2">
        <v>150</v>
      </c>
      <c r="BP336" s="1">
        <f>BN336+BI336</f>
        <v>1.37061403508772</v>
      </c>
      <c r="BQ336" s="1">
        <f>BP336*N336</f>
        <v>1.37061403508772</v>
      </c>
      <c r="BS336" s="1"/>
      <c r="EQ336" s="1">
        <f t="shared" si="90"/>
        <v>0</v>
      </c>
      <c r="ER336" s="1">
        <f>EQ336*N336</f>
        <v>0</v>
      </c>
      <c r="ES336" s="1">
        <f>IF(ISERROR(SEARCH("FALSE",BV336)),BU336,0)+IF(ISERROR(SEARCH("FALSE",CA336)),BZ336,0)+IF(ISERROR(SEARCH("FALSE",CF336)),CE336,0)+IF(ISERROR(SEARCH("FALSE",CK336)),CJ336,0)+IF(ISERROR(SEARCH("FALSE",CP336)),CO336,0)+IF(ISERROR(SEARCH("FALSE",CU336)),CT336,0)+IF(ISERROR(SEARCH("FALSE",CZ336)),CY336,0)+IF(ISERROR(SEARCH("FALSE",DE336)),DD336,0)+IF(ISERROR(SEARCH("FALSE",DJ336)),DI336,0)+IF(ISERROR(SEARCH("FALSE",DO336)),DN336,0)+IF(ISERROR(SEARCH("FALSE",DT336)),DS336,0)+IF(ISERROR(SEARCH("FALSE",DY336)),DX336,0)+IF(ISERROR(SEARCH("FALSE",ED336)),EC336,0)+IF(ISERROR(SEARCH("FALSE",EI336)),EH336,0)+IF(ISERROR(SEARCH("FALSE",EN336)),EM336,0)*N336</f>
        <v>0</v>
      </c>
      <c r="ET336" s="12">
        <f>ES336+ER336+BP336</f>
        <v>1.37061403508772</v>
      </c>
      <c r="FP336" s="1" t="s">
        <v>213</v>
      </c>
      <c r="FQ336" s="1">
        <v>1.25</v>
      </c>
      <c r="FR336" s="12">
        <f t="shared" si="91"/>
        <v>4.91951403508772</v>
      </c>
      <c r="FS336" s="12">
        <f>FR336*FQ336/100</f>
        <v>0.0614939254385965</v>
      </c>
      <c r="GE336" s="1" t="s">
        <v>252</v>
      </c>
      <c r="GF336" s="1" t="s">
        <v>213</v>
      </c>
      <c r="GG336" s="1">
        <v>11</v>
      </c>
      <c r="GH336" s="12">
        <f>AW336+ET336-ES336+FD336+FG336</f>
        <v>4.91951403508772</v>
      </c>
      <c r="GI336" s="1">
        <f>GH336*(GG336/100)</f>
        <v>0.541146543859649</v>
      </c>
      <c r="GJ336" s="1" t="s">
        <v>215</v>
      </c>
      <c r="GM336" s="1">
        <v>0.0274223034734918</v>
      </c>
      <c r="GO336" s="1">
        <v>0.0366666666666667</v>
      </c>
      <c r="GP336" s="1">
        <v>0.0416666666666667</v>
      </c>
      <c r="HB336" s="1">
        <v>2</v>
      </c>
      <c r="HC336" s="1">
        <v>50</v>
      </c>
      <c r="HD336" s="1">
        <v>95</v>
      </c>
      <c r="HE336" s="1">
        <f>(3600/HC336)*HD336*HB336/100</f>
        <v>136.8</v>
      </c>
      <c r="HF336" s="10">
        <f>AW336+AZ336+ET336+FD336+FG336+FK336+FS336-FY336+GD336+FT336+GI336+GM336+GN336+GO336+GP336+GR336+GS336-GU336</f>
        <v>8.87241014119279</v>
      </c>
      <c r="HG336" s="13">
        <v>45384</v>
      </c>
    </row>
    <row r="337" spans="1:215">
      <c r="A337" t="str">
        <f t="shared" si="92"/>
        <v>HOSN6225140_121480</v>
      </c>
      <c r="B337" s="1">
        <v>336</v>
      </c>
      <c r="C337" s="1" t="s">
        <v>200</v>
      </c>
      <c r="E337" s="1" t="s">
        <v>247</v>
      </c>
      <c r="F337" s="1" t="s">
        <v>222</v>
      </c>
      <c r="H337" s="1" t="s">
        <v>740</v>
      </c>
      <c r="I337" s="1" t="s">
        <v>740</v>
      </c>
      <c r="N337" s="1">
        <v>1</v>
      </c>
      <c r="R337"/>
      <c r="AF337" s="8"/>
      <c r="AG337" s="1" t="s">
        <v>211</v>
      </c>
      <c r="AH337" s="1">
        <v>21480</v>
      </c>
      <c r="AV337" s="10"/>
      <c r="AX337" s="1" t="s">
        <v>205</v>
      </c>
      <c r="AY337" s="1" t="s">
        <v>225</v>
      </c>
      <c r="AZ337" s="1">
        <v>3.15</v>
      </c>
      <c r="BN337" s="2"/>
      <c r="BS337" s="1"/>
      <c r="ET337" s="12"/>
      <c r="FR337" s="12"/>
      <c r="FS337" s="12"/>
      <c r="GH337" s="12"/>
      <c r="HF337" s="10"/>
      <c r="HG337" s="13">
        <v>45384</v>
      </c>
    </row>
    <row r="338" spans="1:215">
      <c r="A338" t="str">
        <f t="shared" si="92"/>
        <v>HOSN622526921480</v>
      </c>
      <c r="B338" s="1">
        <v>337</v>
      </c>
      <c r="C338" s="1" t="s">
        <v>200</v>
      </c>
      <c r="D338" s="1">
        <v>0</v>
      </c>
      <c r="E338" s="1" t="s">
        <v>247</v>
      </c>
      <c r="F338" s="1" t="s">
        <v>202</v>
      </c>
      <c r="H338" s="1" t="s">
        <v>741</v>
      </c>
      <c r="I338" s="1" t="s">
        <v>730</v>
      </c>
      <c r="M338" s="1" t="s">
        <v>205</v>
      </c>
      <c r="N338" s="1">
        <v>1</v>
      </c>
      <c r="O338" s="1" t="s">
        <v>260</v>
      </c>
      <c r="Q338" s="1" t="s">
        <v>207</v>
      </c>
      <c r="R338" t="s">
        <v>208</v>
      </c>
      <c r="S338" s="1" t="s">
        <v>261</v>
      </c>
      <c r="T338" s="1" t="s">
        <v>210</v>
      </c>
      <c r="V338" s="1" t="b">
        <v>0</v>
      </c>
      <c r="AA338" s="1">
        <v>0.209</v>
      </c>
      <c r="AC338" s="1">
        <v>0.204</v>
      </c>
      <c r="AD338" s="1">
        <v>100</v>
      </c>
      <c r="AF338" s="8">
        <v>0.005</v>
      </c>
      <c r="AG338" s="1" t="s">
        <v>211</v>
      </c>
      <c r="AH338" s="1">
        <v>21480</v>
      </c>
      <c r="AI338" s="1">
        <v>100</v>
      </c>
      <c r="AJ338" s="1">
        <v>187.3</v>
      </c>
      <c r="AL338" s="1">
        <f>AK338+AJ338</f>
        <v>187.3</v>
      </c>
      <c r="AO338" s="1">
        <f>AL338+AM338</f>
        <v>187.3</v>
      </c>
      <c r="AP338" s="1">
        <v>20</v>
      </c>
      <c r="AV338" s="10">
        <f>((AO338*((100-GX338)/100)+GY338))*(AA338+AS338+AU338+AB338)-(AP338*(AA338+AS338-AC338+AB338)*AD338/100)</f>
        <v>39.0457</v>
      </c>
      <c r="AW338" s="1">
        <f>(AV338)*N338</f>
        <v>39.0457</v>
      </c>
      <c r="BK338" s="1">
        <v>1</v>
      </c>
      <c r="BL338" s="1">
        <v>437.5</v>
      </c>
      <c r="BM338" s="1" t="s">
        <v>212</v>
      </c>
      <c r="BN338" s="2">
        <f>BL338/HE338</f>
        <v>8.31505847953216</v>
      </c>
      <c r="BO338" s="2">
        <v>350</v>
      </c>
      <c r="BP338" s="1">
        <f>BN338+BI338</f>
        <v>8.31505847953216</v>
      </c>
      <c r="BQ338" s="1">
        <f>BP338*N338</f>
        <v>8.31505847953216</v>
      </c>
      <c r="BS338" s="1"/>
      <c r="EQ338" s="1">
        <f t="shared" si="90"/>
        <v>0</v>
      </c>
      <c r="ER338" s="1">
        <f>EQ338*N338</f>
        <v>0</v>
      </c>
      <c r="ES338" s="1">
        <f>IF(ISERROR(SEARCH("FALSE",BV338)),BU338,0)+IF(ISERROR(SEARCH("FALSE",CA338)),BZ338,0)+IF(ISERROR(SEARCH("FALSE",CF338)),CE338,0)+IF(ISERROR(SEARCH("FALSE",CK338)),CJ338,0)+IF(ISERROR(SEARCH("FALSE",CP338)),CO338,0)+IF(ISERROR(SEARCH("FALSE",CU338)),CT338,0)+IF(ISERROR(SEARCH("FALSE",CZ338)),CY338,0)+IF(ISERROR(SEARCH("FALSE",DE338)),DD338,0)+IF(ISERROR(SEARCH("FALSE",DJ338)),DI338,0)+IF(ISERROR(SEARCH("FALSE",DO338)),DN338,0)+IF(ISERROR(SEARCH("FALSE",DT338)),DS338,0)+IF(ISERROR(SEARCH("FALSE",DY338)),DX338,0)+IF(ISERROR(SEARCH("FALSE",ED338)),EC338,0)+IF(ISERROR(SEARCH("FALSE",EI338)),EH338,0)+IF(ISERROR(SEARCH("FALSE",EN338)),EM338,0)*N338</f>
        <v>0</v>
      </c>
      <c r="ET338" s="12">
        <f>ES338+ER338+BP338</f>
        <v>8.31505847953216</v>
      </c>
      <c r="FP338" s="1" t="s">
        <v>213</v>
      </c>
      <c r="FQ338" s="1">
        <v>1.25</v>
      </c>
      <c r="FR338" s="12">
        <f t="shared" si="91"/>
        <v>47.3607584795322</v>
      </c>
      <c r="FS338" s="12">
        <f>FR338*FQ338/100</f>
        <v>0.592009480994152</v>
      </c>
      <c r="GE338" s="1" t="s">
        <v>252</v>
      </c>
      <c r="GF338" s="1" t="s">
        <v>213</v>
      </c>
      <c r="GG338" s="1">
        <v>11</v>
      </c>
      <c r="GH338" s="12">
        <f>AW338+ET338-ES338+FD338+FG338</f>
        <v>47.3607584795322</v>
      </c>
      <c r="GI338" s="1">
        <f>GH338*(GG338/100)</f>
        <v>5.20968343274854</v>
      </c>
      <c r="GJ338" s="1" t="s">
        <v>215</v>
      </c>
      <c r="GM338" s="1">
        <v>0.166270783847981</v>
      </c>
      <c r="GO338" s="1">
        <v>1.19194444444444</v>
      </c>
      <c r="GP338" s="1">
        <v>0.694444444444444</v>
      </c>
      <c r="GQ338" s="1" t="s">
        <v>280</v>
      </c>
      <c r="GR338" s="1">
        <v>0.23</v>
      </c>
      <c r="HB338" s="1">
        <v>1</v>
      </c>
      <c r="HC338" s="1">
        <v>65</v>
      </c>
      <c r="HD338" s="1">
        <v>95</v>
      </c>
      <c r="HE338" s="1">
        <f>(3600/HC338)*HD338*HB338/100</f>
        <v>52.6153846153846</v>
      </c>
      <c r="HF338" s="10">
        <f>AW338+AZ338+ET338+FD338+FG338+FK338+FS338-FY338+GD338+FT338+GI338+GM338+GN338+GO338+GP338+GR338+GS338-GU338</f>
        <v>55.4451110660117</v>
      </c>
      <c r="HG338" s="13">
        <v>45384</v>
      </c>
    </row>
    <row r="339" spans="1:215">
      <c r="A339" t="str">
        <f t="shared" si="92"/>
        <v>HOSN622672021480</v>
      </c>
      <c r="B339" s="1">
        <v>338</v>
      </c>
      <c r="C339" s="1" t="s">
        <v>200</v>
      </c>
      <c r="D339" s="1">
        <v>0</v>
      </c>
      <c r="E339" s="1" t="s">
        <v>247</v>
      </c>
      <c r="F339" s="1" t="s">
        <v>202</v>
      </c>
      <c r="H339" s="1" t="s">
        <v>742</v>
      </c>
      <c r="I339" s="1" t="s">
        <v>743</v>
      </c>
      <c r="M339" s="1" t="s">
        <v>205</v>
      </c>
      <c r="N339" s="1">
        <v>1</v>
      </c>
      <c r="O339" s="1" t="s">
        <v>265</v>
      </c>
      <c r="Q339" s="1" t="s">
        <v>219</v>
      </c>
      <c r="R339" t="s">
        <v>208</v>
      </c>
      <c r="S339" s="1" t="s">
        <v>266</v>
      </c>
      <c r="T339" s="1" t="s">
        <v>210</v>
      </c>
      <c r="V339" s="1" t="b">
        <v>0</v>
      </c>
      <c r="AA339" s="1">
        <v>0.308</v>
      </c>
      <c r="AC339" s="1">
        <v>0.305</v>
      </c>
      <c r="AD339" s="1">
        <v>100</v>
      </c>
      <c r="AF339" s="8">
        <v>0.003</v>
      </c>
      <c r="AG339" s="1" t="s">
        <v>211</v>
      </c>
      <c r="AH339" s="1">
        <v>21480</v>
      </c>
      <c r="AI339" s="1">
        <v>100</v>
      </c>
      <c r="AJ339" s="1">
        <v>85.45</v>
      </c>
      <c r="AL339" s="1">
        <f>AK339+AJ339</f>
        <v>85.45</v>
      </c>
      <c r="AO339" s="1">
        <f>AL339+AM339</f>
        <v>85.45</v>
      </c>
      <c r="AP339" s="1">
        <v>20</v>
      </c>
      <c r="AV339" s="10">
        <f>((AO339*((100-GX339)/100)+GY339))*(AA339+AS339+AU339+AB339)-(AP339*(AA339+AS339-AC339+AB339)*AD339/100)</f>
        <v>26.2586</v>
      </c>
      <c r="AW339" s="1">
        <f>(AV339)*N339</f>
        <v>26.2586</v>
      </c>
      <c r="AZ339" s="1">
        <f>BA339+BE339</f>
        <v>13.5857</v>
      </c>
      <c r="BA339" s="1">
        <f>AZ340*N340+AZ341*N341</f>
        <v>13.19</v>
      </c>
      <c r="BB339" s="1" t="s">
        <v>221</v>
      </c>
      <c r="BC339" s="1">
        <f>BA339</f>
        <v>13.19</v>
      </c>
      <c r="BD339" s="1">
        <v>3</v>
      </c>
      <c r="BE339" s="1">
        <f>BA339*(BD339/100)</f>
        <v>0.3957</v>
      </c>
      <c r="BK339" s="1">
        <v>1</v>
      </c>
      <c r="BL339" s="1">
        <v>312.5</v>
      </c>
      <c r="BM339" s="1" t="s">
        <v>212</v>
      </c>
      <c r="BN339" s="2">
        <f>BL339/HE339</f>
        <v>5.93932748538012</v>
      </c>
      <c r="BO339" s="2">
        <v>250</v>
      </c>
      <c r="BP339" s="1">
        <f>BN339+BI339</f>
        <v>5.93932748538012</v>
      </c>
      <c r="BQ339" s="1">
        <f>BP339*N339</f>
        <v>5.93932748538012</v>
      </c>
      <c r="BR339" s="1">
        <v>1</v>
      </c>
      <c r="BS339" s="1">
        <v>0.5</v>
      </c>
      <c r="BT339" s="1" t="s">
        <v>225</v>
      </c>
      <c r="BU339" s="1">
        <f>BR339*BS339</f>
        <v>0.5</v>
      </c>
      <c r="BV339" s="1" t="b">
        <v>1</v>
      </c>
      <c r="EJ339" s="1">
        <v>1</v>
      </c>
      <c r="EK339" s="1">
        <v>0.13</v>
      </c>
      <c r="EL339" s="1" t="s">
        <v>225</v>
      </c>
      <c r="EM339" s="1">
        <f>EJ339*EK339</f>
        <v>0.13</v>
      </c>
      <c r="EN339" s="1" t="b">
        <v>1</v>
      </c>
      <c r="EQ339" s="1">
        <f t="shared" si="90"/>
        <v>0</v>
      </c>
      <c r="ER339" s="1">
        <f>EQ339*N339</f>
        <v>0</v>
      </c>
      <c r="ES339" s="1">
        <f>IF(ISERROR(SEARCH("FALSE",BV339)),BU339,0)+IF(ISERROR(SEARCH("FALSE",CA339)),BZ339,0)+IF(ISERROR(SEARCH("FALSE",CF339)),CE339,0)+IF(ISERROR(SEARCH("FALSE",CK339)),CJ339,0)+IF(ISERROR(SEARCH("FALSE",CP339)),CO339,0)+IF(ISERROR(SEARCH("FALSE",CU339)),CT339,0)+IF(ISERROR(SEARCH("FALSE",CZ339)),CY339,0)+IF(ISERROR(SEARCH("FALSE",DE339)),DD339,0)+IF(ISERROR(SEARCH("FALSE",DJ339)),DI339,0)+IF(ISERROR(SEARCH("FALSE",DO339)),DN339,0)+IF(ISERROR(SEARCH("FALSE",DT339)),DS339,0)+IF(ISERROR(SEARCH("FALSE",DY339)),DX339,0)+IF(ISERROR(SEARCH("FALSE",ED339)),EC339,0)+IF(ISERROR(SEARCH("FALSE",EI339)),EH339,0)+IF(ISERROR(SEARCH("FALSE",EN339)),EM339,0)*N339</f>
        <v>0.63</v>
      </c>
      <c r="ET339" s="12">
        <f>ES339+ER339+BP339</f>
        <v>6.56932748538012</v>
      </c>
      <c r="FP339" s="1" t="s">
        <v>213</v>
      </c>
      <c r="FQ339" s="1">
        <v>1.25</v>
      </c>
      <c r="FR339" s="12">
        <f t="shared" si="91"/>
        <v>32.1979274853801</v>
      </c>
      <c r="FS339" s="12">
        <f>FR339*FQ339/100</f>
        <v>0.402474093567251</v>
      </c>
      <c r="GE339" s="1" t="s">
        <v>252</v>
      </c>
      <c r="GF339" s="1" t="s">
        <v>213</v>
      </c>
      <c r="GG339" s="1">
        <v>11</v>
      </c>
      <c r="GH339" s="12">
        <f>AW339+ET339-ES339+FD339+FG339</f>
        <v>32.1979274853801</v>
      </c>
      <c r="GI339" s="1">
        <f>GH339*(GG339/100)</f>
        <v>3.54177202339181</v>
      </c>
      <c r="GJ339" s="1" t="s">
        <v>215</v>
      </c>
      <c r="GM339" s="1">
        <v>0.118764845605701</v>
      </c>
      <c r="GO339" s="1">
        <v>0.458333333333333</v>
      </c>
      <c r="GP339" s="1">
        <v>0.833333333333333</v>
      </c>
      <c r="HB339" s="1">
        <v>1</v>
      </c>
      <c r="HC339" s="1">
        <v>65</v>
      </c>
      <c r="HD339" s="1">
        <v>95</v>
      </c>
      <c r="HE339" s="1">
        <f>(3600/HC339)*HD339*HB339/100</f>
        <v>52.6153846153846</v>
      </c>
      <c r="HF339" s="10">
        <f>AW339+AZ339+ET339+FD339+FG339+FK339+FS339-FY339+GD339+FT339+GI339+GM339+GN339+GO339+GP339+GR339+GS339-GU339</f>
        <v>51.7683051146116</v>
      </c>
      <c r="HG339" s="13">
        <v>45384</v>
      </c>
    </row>
    <row r="340" spans="1:215">
      <c r="A340" t="str">
        <f t="shared" si="92"/>
        <v>HOSN6226720_121480</v>
      </c>
      <c r="B340" s="1">
        <v>339</v>
      </c>
      <c r="C340" s="1" t="s">
        <v>200</v>
      </c>
      <c r="E340" s="1" t="s">
        <v>247</v>
      </c>
      <c r="F340" s="1" t="s">
        <v>222</v>
      </c>
      <c r="H340" s="1" t="s">
        <v>744</v>
      </c>
      <c r="I340" s="1" t="s">
        <v>744</v>
      </c>
      <c r="N340" s="1">
        <v>1</v>
      </c>
      <c r="R340"/>
      <c r="AF340" s="8"/>
      <c r="AG340" s="1" t="s">
        <v>211</v>
      </c>
      <c r="AH340" s="1">
        <v>21480</v>
      </c>
      <c r="AV340" s="10"/>
      <c r="AX340" s="1" t="s">
        <v>205</v>
      </c>
      <c r="AY340" s="1" t="s">
        <v>225</v>
      </c>
      <c r="AZ340" s="1">
        <v>0.2</v>
      </c>
      <c r="BN340" s="2"/>
      <c r="BS340" s="1"/>
      <c r="ET340" s="12"/>
      <c r="FR340" s="12"/>
      <c r="FS340" s="12"/>
      <c r="GH340" s="12"/>
      <c r="HF340" s="10"/>
      <c r="HG340" s="13">
        <v>45384</v>
      </c>
    </row>
    <row r="341" spans="1:215">
      <c r="A341" t="str">
        <f t="shared" si="92"/>
        <v>HOSN6226720_121480</v>
      </c>
      <c r="B341" s="1">
        <v>340</v>
      </c>
      <c r="C341" s="1" t="s">
        <v>200</v>
      </c>
      <c r="E341" s="1" t="s">
        <v>247</v>
      </c>
      <c r="F341" s="1" t="s">
        <v>222</v>
      </c>
      <c r="H341" s="1" t="s">
        <v>744</v>
      </c>
      <c r="I341" s="1" t="s">
        <v>728</v>
      </c>
      <c r="N341" s="1">
        <v>1</v>
      </c>
      <c r="R341"/>
      <c r="AF341" s="8"/>
      <c r="AG341" s="1" t="s">
        <v>211</v>
      </c>
      <c r="AH341" s="1">
        <v>21480</v>
      </c>
      <c r="AV341" s="10"/>
      <c r="AX341" s="1" t="s">
        <v>205</v>
      </c>
      <c r="AY341" s="1" t="s">
        <v>225</v>
      </c>
      <c r="AZ341" s="1">
        <v>12.99</v>
      </c>
      <c r="BN341" s="2"/>
      <c r="BS341" s="1"/>
      <c r="ET341" s="12"/>
      <c r="FR341" s="12"/>
      <c r="FS341" s="12"/>
      <c r="GH341" s="12"/>
      <c r="HF341" s="10"/>
      <c r="HG341" s="13">
        <v>45384</v>
      </c>
    </row>
    <row r="342" spans="1:215">
      <c r="A342" t="str">
        <f t="shared" si="92"/>
        <v>HOSN622673021480</v>
      </c>
      <c r="B342" s="1">
        <v>341</v>
      </c>
      <c r="C342" s="1" t="s">
        <v>200</v>
      </c>
      <c r="D342" s="1">
        <v>0</v>
      </c>
      <c r="E342" s="1" t="s">
        <v>247</v>
      </c>
      <c r="F342" s="1" t="s">
        <v>202</v>
      </c>
      <c r="H342" s="1" t="s">
        <v>745</v>
      </c>
      <c r="I342" s="1" t="s">
        <v>746</v>
      </c>
      <c r="M342" s="1" t="s">
        <v>205</v>
      </c>
      <c r="N342" s="1">
        <v>1</v>
      </c>
      <c r="O342" s="1" t="s">
        <v>723</v>
      </c>
      <c r="Q342" s="1" t="s">
        <v>293</v>
      </c>
      <c r="R342" t="s">
        <v>208</v>
      </c>
      <c r="S342" s="1" t="s">
        <v>724</v>
      </c>
      <c r="T342" s="1" t="s">
        <v>210</v>
      </c>
      <c r="V342" s="1" t="b">
        <v>0</v>
      </c>
      <c r="AA342" s="1">
        <v>0.135</v>
      </c>
      <c r="AC342" s="1">
        <v>0.125</v>
      </c>
      <c r="AD342" s="1">
        <v>100</v>
      </c>
      <c r="AF342" s="8">
        <v>0.01</v>
      </c>
      <c r="AG342" s="1" t="s">
        <v>211</v>
      </c>
      <c r="AH342" s="1">
        <v>21480</v>
      </c>
      <c r="AI342" s="1">
        <v>100</v>
      </c>
      <c r="AJ342" s="1">
        <v>306</v>
      </c>
      <c r="AL342" s="1">
        <f>AK342+AJ342</f>
        <v>306</v>
      </c>
      <c r="AO342" s="1">
        <f>AL342+AM342</f>
        <v>306</v>
      </c>
      <c r="AP342" s="1">
        <v>20</v>
      </c>
      <c r="AV342" s="10">
        <f>((AO342*((100-GX342)/100)+GY342))*(AA342+AS342+AU342+AB342)-(AP342*(AA342+AS342-AC342+AB342)*AD342/100)</f>
        <v>41.11</v>
      </c>
      <c r="AW342" s="1">
        <f>(AV342)*N342</f>
        <v>41.11</v>
      </c>
      <c r="AZ342" s="1">
        <f>BA342+BE342</f>
        <v>0.206</v>
      </c>
      <c r="BA342" s="1">
        <f>AZ343*N343</f>
        <v>0.2</v>
      </c>
      <c r="BB342" s="1" t="s">
        <v>221</v>
      </c>
      <c r="BC342" s="1">
        <f>BA342</f>
        <v>0.2</v>
      </c>
      <c r="BD342" s="1">
        <v>3</v>
      </c>
      <c r="BE342" s="1">
        <f>BA342*(BD342/100)</f>
        <v>0.006</v>
      </c>
      <c r="BK342" s="1">
        <v>2</v>
      </c>
      <c r="BL342" s="1">
        <v>437.5</v>
      </c>
      <c r="BM342" s="1" t="s">
        <v>212</v>
      </c>
      <c r="BN342" s="2">
        <f>BL342/HE342</f>
        <v>4.60526315789474</v>
      </c>
      <c r="BO342" s="2">
        <v>350</v>
      </c>
      <c r="BP342" s="1">
        <f>BN342+BI342</f>
        <v>4.60526315789474</v>
      </c>
      <c r="BQ342" s="1">
        <f>BP342*N342</f>
        <v>4.60526315789474</v>
      </c>
      <c r="BS342" s="1"/>
      <c r="EQ342" s="1">
        <f t="shared" si="90"/>
        <v>0</v>
      </c>
      <c r="ER342" s="1">
        <f>EQ342*N342</f>
        <v>0</v>
      </c>
      <c r="ES342" s="1">
        <f>IF(ISERROR(SEARCH("FALSE",BV342)),BU342,0)+IF(ISERROR(SEARCH("FALSE",CA342)),BZ342,0)+IF(ISERROR(SEARCH("FALSE",CF342)),CE342,0)+IF(ISERROR(SEARCH("FALSE",CK342)),CJ342,0)+IF(ISERROR(SEARCH("FALSE",CP342)),CO342,0)+IF(ISERROR(SEARCH("FALSE",CU342)),CT342,0)+IF(ISERROR(SEARCH("FALSE",CZ342)),CY342,0)+IF(ISERROR(SEARCH("FALSE",DE342)),DD342,0)+IF(ISERROR(SEARCH("FALSE",DJ342)),DI342,0)+IF(ISERROR(SEARCH("FALSE",DO342)),DN342,0)+IF(ISERROR(SEARCH("FALSE",DT342)),DS342,0)+IF(ISERROR(SEARCH("FALSE",DY342)),DX342,0)+IF(ISERROR(SEARCH("FALSE",ED342)),EC342,0)+IF(ISERROR(SEARCH("FALSE",EI342)),EH342,0)+IF(ISERROR(SEARCH("FALSE",EN342)),EM342,0)*N342</f>
        <v>0</v>
      </c>
      <c r="ET342" s="12">
        <f>ES342+ER342+BP342</f>
        <v>4.60526315789474</v>
      </c>
      <c r="FP342" s="1" t="s">
        <v>213</v>
      </c>
      <c r="FQ342" s="1">
        <v>1.25</v>
      </c>
      <c r="FR342" s="12">
        <f t="shared" si="91"/>
        <v>45.7152631578947</v>
      </c>
      <c r="FS342" s="12">
        <f>FR342*FQ342/100</f>
        <v>0.571440789473684</v>
      </c>
      <c r="GE342" s="1" t="s">
        <v>252</v>
      </c>
      <c r="GF342" s="1" t="s">
        <v>213</v>
      </c>
      <c r="GG342" s="1">
        <v>11</v>
      </c>
      <c r="GH342" s="12">
        <f>AW342+ET342-ES342+FD342+FG342</f>
        <v>45.7152631578947</v>
      </c>
      <c r="GI342" s="1">
        <f>GH342*(GG342/100)</f>
        <v>5.02867894736842</v>
      </c>
      <c r="GJ342" s="1" t="s">
        <v>215</v>
      </c>
      <c r="GM342" s="1">
        <v>0.0921052631578947</v>
      </c>
      <c r="GO342" s="1">
        <v>3.18333333333333</v>
      </c>
      <c r="GP342" s="1">
        <v>0.333333333333333</v>
      </c>
      <c r="GQ342" s="1" t="s">
        <v>280</v>
      </c>
      <c r="GR342" s="1">
        <v>0.45</v>
      </c>
      <c r="HB342" s="1">
        <v>2</v>
      </c>
      <c r="HC342" s="1">
        <v>72</v>
      </c>
      <c r="HD342" s="1">
        <v>95</v>
      </c>
      <c r="HE342" s="1">
        <f>(3600/HC342)*HD342*HB342/100</f>
        <v>95</v>
      </c>
      <c r="HF342" s="10">
        <f>AW342+AZ342+ET342+FD342+FG342+FK342+FS342-FY342+GD342+FT342+GI342+GM342+GN342+GO342+GP342+GR342+GS342-GU342</f>
        <v>55.5801548245614</v>
      </c>
      <c r="HG342" s="13">
        <v>45384</v>
      </c>
    </row>
    <row r="343" spans="1:215">
      <c r="A343" t="str">
        <f t="shared" si="92"/>
        <v>HOSN6226730_121480</v>
      </c>
      <c r="B343" s="1">
        <v>342</v>
      </c>
      <c r="C343" s="1" t="s">
        <v>200</v>
      </c>
      <c r="E343" s="1" t="s">
        <v>247</v>
      </c>
      <c r="F343" s="1" t="s">
        <v>222</v>
      </c>
      <c r="H343" s="1" t="s">
        <v>747</v>
      </c>
      <c r="I343" s="1" t="s">
        <v>747</v>
      </c>
      <c r="N343" s="1">
        <v>1</v>
      </c>
      <c r="R343"/>
      <c r="AF343" s="8"/>
      <c r="AG343" s="1" t="s">
        <v>211</v>
      </c>
      <c r="AH343" s="1">
        <v>21480</v>
      </c>
      <c r="AV343" s="10"/>
      <c r="AX343" s="1" t="s">
        <v>205</v>
      </c>
      <c r="AY343" s="1" t="s">
        <v>225</v>
      </c>
      <c r="AZ343" s="1">
        <v>0.2</v>
      </c>
      <c r="BN343" s="2"/>
      <c r="BS343" s="1"/>
      <c r="ET343" s="12"/>
      <c r="FR343" s="12"/>
      <c r="FS343" s="12"/>
      <c r="GH343" s="12"/>
      <c r="HF343" s="10"/>
      <c r="HG343" s="13">
        <v>45384</v>
      </c>
    </row>
    <row r="344" spans="1:215">
      <c r="A344" t="str">
        <f t="shared" si="92"/>
        <v>HOSN622698021480</v>
      </c>
      <c r="B344" s="1">
        <v>343</v>
      </c>
      <c r="C344" s="1" t="s">
        <v>200</v>
      </c>
      <c r="D344" s="1">
        <v>0</v>
      </c>
      <c r="E344" s="1" t="s">
        <v>247</v>
      </c>
      <c r="F344" s="1" t="s">
        <v>202</v>
      </c>
      <c r="H344" s="1" t="s">
        <v>748</v>
      </c>
      <c r="I344" s="1" t="s">
        <v>749</v>
      </c>
      <c r="M344" s="1" t="s">
        <v>205</v>
      </c>
      <c r="N344" s="1">
        <v>1</v>
      </c>
      <c r="O344" s="1" t="s">
        <v>265</v>
      </c>
      <c r="Q344" s="1" t="s">
        <v>219</v>
      </c>
      <c r="R344" t="s">
        <v>208</v>
      </c>
      <c r="S344" s="1" t="s">
        <v>266</v>
      </c>
      <c r="T344" s="1" t="s">
        <v>210</v>
      </c>
      <c r="V344" s="1" t="b">
        <v>0</v>
      </c>
      <c r="AA344" s="1">
        <v>0.445</v>
      </c>
      <c r="AC344" s="1">
        <v>0.391</v>
      </c>
      <c r="AD344" s="1">
        <v>100</v>
      </c>
      <c r="AF344" s="8">
        <v>0.054</v>
      </c>
      <c r="AG344" s="1" t="s">
        <v>211</v>
      </c>
      <c r="AH344" s="1">
        <v>21480</v>
      </c>
      <c r="AI344" s="1">
        <v>100</v>
      </c>
      <c r="AJ344" s="1">
        <v>85.45</v>
      </c>
      <c r="AL344" s="1">
        <f>AK344+AJ344</f>
        <v>85.45</v>
      </c>
      <c r="AO344" s="1">
        <f>AL344+AM344</f>
        <v>85.45</v>
      </c>
      <c r="AP344" s="1">
        <v>80.45</v>
      </c>
      <c r="AV344" s="10">
        <f>((AO344*((100-GX344)/100)+GY344))*(AA344+AS344+AU344+AB344)-(AP344*(AA344+AS344-AC344+AB344)*AD344/100)</f>
        <v>33.68095</v>
      </c>
      <c r="AW344" s="1">
        <f>(AV344)*N344</f>
        <v>33.68095</v>
      </c>
      <c r="AZ344" s="1">
        <f>BA344+BE344</f>
        <v>6.077</v>
      </c>
      <c r="BA344" s="1">
        <f>AZ345*N345+AZ346*N346</f>
        <v>5.9</v>
      </c>
      <c r="BB344" s="1" t="s">
        <v>221</v>
      </c>
      <c r="BC344" s="1">
        <f>BA344</f>
        <v>5.9</v>
      </c>
      <c r="BD344" s="1">
        <v>3</v>
      </c>
      <c r="BE344" s="1">
        <f>BA344*(BD344/100)</f>
        <v>0.177</v>
      </c>
      <c r="BK344" s="1">
        <v>1</v>
      </c>
      <c r="BL344" s="1">
        <v>812.5</v>
      </c>
      <c r="BM344" s="1" t="s">
        <v>212</v>
      </c>
      <c r="BN344" s="2">
        <f>BL344/HE344</f>
        <v>16.6301169590643</v>
      </c>
      <c r="BO344" s="2">
        <v>650</v>
      </c>
      <c r="BP344" s="1">
        <f>BN344+BI344</f>
        <v>16.6301169590643</v>
      </c>
      <c r="BQ344" s="1">
        <f>BP344*N344</f>
        <v>16.6301169590643</v>
      </c>
      <c r="BS344" s="1"/>
      <c r="EQ344" s="1">
        <f t="shared" si="90"/>
        <v>0</v>
      </c>
      <c r="ER344" s="1">
        <f>EQ344*N344</f>
        <v>0</v>
      </c>
      <c r="ES344" s="1">
        <f>IF(ISERROR(SEARCH("FALSE",BV344)),BU344,0)+IF(ISERROR(SEARCH("FALSE",CA344)),BZ344,0)+IF(ISERROR(SEARCH("FALSE",CF344)),CE344,0)+IF(ISERROR(SEARCH("FALSE",CK344)),CJ344,0)+IF(ISERROR(SEARCH("FALSE",CP344)),CO344,0)+IF(ISERROR(SEARCH("FALSE",CU344)),CT344,0)+IF(ISERROR(SEARCH("FALSE",CZ344)),CY344,0)+IF(ISERROR(SEARCH("FALSE",DE344)),DD344,0)+IF(ISERROR(SEARCH("FALSE",DJ344)),DI344,0)+IF(ISERROR(SEARCH("FALSE",DO344)),DN344,0)+IF(ISERROR(SEARCH("FALSE",DT344)),DS344,0)+IF(ISERROR(SEARCH("FALSE",DY344)),DX344,0)+IF(ISERROR(SEARCH("FALSE",ED344)),EC344,0)+IF(ISERROR(SEARCH("FALSE",EI344)),EH344,0)+IF(ISERROR(SEARCH("FALSE",EN344)),EM344,0)*N344</f>
        <v>0</v>
      </c>
      <c r="ET344" s="12">
        <f>ES344+ER344+BP344</f>
        <v>16.6301169590643</v>
      </c>
      <c r="FP344" s="1" t="s">
        <v>213</v>
      </c>
      <c r="FQ344" s="1">
        <v>1.25</v>
      </c>
      <c r="FR344" s="12">
        <f t="shared" si="91"/>
        <v>50.3110669590643</v>
      </c>
      <c r="FS344" s="12">
        <f>FR344*FQ344/100</f>
        <v>0.628888336988304</v>
      </c>
      <c r="GE344" s="1" t="s">
        <v>252</v>
      </c>
      <c r="GF344" s="1" t="s">
        <v>213</v>
      </c>
      <c r="GG344" s="1">
        <v>11</v>
      </c>
      <c r="GH344" s="12">
        <f>AW344+ET344-ES344+FD344+FG344</f>
        <v>50.3110669590643</v>
      </c>
      <c r="GI344" s="1">
        <f>GH344*(GG344/100)</f>
        <v>5.53421736549708</v>
      </c>
      <c r="GJ344" s="1" t="s">
        <v>215</v>
      </c>
      <c r="GM344" s="1">
        <v>0.332480818414322</v>
      </c>
      <c r="GO344" s="1">
        <v>3</v>
      </c>
      <c r="GP344" s="1">
        <v>1.92901234567901</v>
      </c>
      <c r="GQ344" s="1" t="s">
        <v>280</v>
      </c>
      <c r="GS344" s="1">
        <v>16.19</v>
      </c>
      <c r="HB344" s="1">
        <v>1</v>
      </c>
      <c r="HC344" s="1">
        <v>70</v>
      </c>
      <c r="HD344" s="1">
        <v>95</v>
      </c>
      <c r="HE344" s="1">
        <f>(3600/HC344)*HD344*HB344/100</f>
        <v>48.8571428571429</v>
      </c>
      <c r="HF344" s="10">
        <f>AW344+AZ344+ET344+FD344+FG344+FK344+FS344-FY344+GD344+FT344+GI344+GM344+GN344+GO344+GP344+GR344+GS344-GU344</f>
        <v>84.002665825643</v>
      </c>
      <c r="HG344" s="13">
        <v>45384</v>
      </c>
    </row>
    <row r="345" spans="1:215">
      <c r="A345" t="str">
        <f t="shared" si="92"/>
        <v>HOSN6226980_121480</v>
      </c>
      <c r="B345" s="1">
        <v>344</v>
      </c>
      <c r="C345" s="1" t="s">
        <v>200</v>
      </c>
      <c r="E345" s="1" t="s">
        <v>247</v>
      </c>
      <c r="F345" s="1" t="s">
        <v>222</v>
      </c>
      <c r="H345" s="1" t="s">
        <v>750</v>
      </c>
      <c r="I345" s="1" t="s">
        <v>750</v>
      </c>
      <c r="N345" s="1">
        <v>1</v>
      </c>
      <c r="R345"/>
      <c r="AF345" s="8"/>
      <c r="AG345" s="1" t="s">
        <v>211</v>
      </c>
      <c r="AH345" s="1">
        <v>21480</v>
      </c>
      <c r="AV345" s="10"/>
      <c r="AX345" s="1" t="s">
        <v>205</v>
      </c>
      <c r="AY345" s="1" t="s">
        <v>225</v>
      </c>
      <c r="AZ345" s="1">
        <v>0.2</v>
      </c>
      <c r="BN345" s="2"/>
      <c r="BS345" s="1"/>
      <c r="ET345" s="12"/>
      <c r="FR345" s="12"/>
      <c r="FS345" s="12"/>
      <c r="GH345" s="12"/>
      <c r="HF345" s="10"/>
      <c r="HG345" s="13">
        <v>45384</v>
      </c>
    </row>
    <row r="346" spans="1:215">
      <c r="A346" t="str">
        <f t="shared" si="92"/>
        <v>HOSN6224229_221480</v>
      </c>
      <c r="B346" s="1">
        <v>345</v>
      </c>
      <c r="C346" s="1" t="s">
        <v>200</v>
      </c>
      <c r="E346" s="1" t="s">
        <v>247</v>
      </c>
      <c r="F346" s="1" t="s">
        <v>222</v>
      </c>
      <c r="H346" s="1" t="s">
        <v>751</v>
      </c>
      <c r="I346" s="1" t="s">
        <v>752</v>
      </c>
      <c r="N346" s="1">
        <v>1</v>
      </c>
      <c r="R346"/>
      <c r="AF346" s="8"/>
      <c r="AG346" s="1" t="s">
        <v>211</v>
      </c>
      <c r="AH346" s="1">
        <v>21480</v>
      </c>
      <c r="AV346" s="10"/>
      <c r="AX346" s="1" t="s">
        <v>205</v>
      </c>
      <c r="AY346" s="1" t="s">
        <v>225</v>
      </c>
      <c r="AZ346" s="1">
        <v>5.7</v>
      </c>
      <c r="BN346" s="2"/>
      <c r="BS346" s="1"/>
      <c r="ET346" s="12"/>
      <c r="FR346" s="12"/>
      <c r="FS346" s="12"/>
      <c r="GH346" s="12"/>
      <c r="HF346" s="10"/>
      <c r="HG346" s="13">
        <v>45384</v>
      </c>
    </row>
    <row r="347" spans="1:215">
      <c r="A347" t="str">
        <f t="shared" si="92"/>
        <v>HPNA06021021591</v>
      </c>
      <c r="B347" s="1">
        <v>346</v>
      </c>
      <c r="C347" s="1" t="s">
        <v>200</v>
      </c>
      <c r="D347" s="1">
        <v>0</v>
      </c>
      <c r="E347" s="1" t="s">
        <v>201</v>
      </c>
      <c r="F347" s="1" t="s">
        <v>202</v>
      </c>
      <c r="H347" s="1" t="s">
        <v>753</v>
      </c>
      <c r="I347" s="1" t="s">
        <v>754</v>
      </c>
      <c r="M347" s="1" t="s">
        <v>205</v>
      </c>
      <c r="N347" s="1">
        <v>1</v>
      </c>
      <c r="O347" s="1" t="s">
        <v>243</v>
      </c>
      <c r="Q347" s="1" t="s">
        <v>219</v>
      </c>
      <c r="R347" t="s">
        <v>208</v>
      </c>
      <c r="S347" s="1" t="s">
        <v>244</v>
      </c>
      <c r="T347" s="1" t="s">
        <v>210</v>
      </c>
      <c r="V347" s="1" t="b">
        <v>0</v>
      </c>
      <c r="AA347" s="1">
        <v>0.015</v>
      </c>
      <c r="AC347" s="1">
        <v>0.013</v>
      </c>
      <c r="AD347" s="1">
        <v>100</v>
      </c>
      <c r="AF347" s="8">
        <v>0.002</v>
      </c>
      <c r="AG347" s="1" t="s">
        <v>211</v>
      </c>
      <c r="AH347" s="1">
        <v>21591</v>
      </c>
      <c r="AI347" s="1">
        <v>100</v>
      </c>
      <c r="AJ347" s="1">
        <v>129.32</v>
      </c>
      <c r="AL347" s="1">
        <f>AK347+AJ347</f>
        <v>129.32</v>
      </c>
      <c r="AO347" s="1">
        <f>AL347+AM347</f>
        <v>129.32</v>
      </c>
      <c r="AP347" s="1">
        <v>124.32</v>
      </c>
      <c r="AV347" s="10">
        <f>((AO347*((100-GX347)/100)+GY347))*(AA347+AS347+AU347+AB347)-(AP347*(AA347+AS347-AC347+AB347)*AD347/100)</f>
        <v>1.69116</v>
      </c>
      <c r="AW347" s="1">
        <f>(AV347)*N347</f>
        <v>1.69116</v>
      </c>
      <c r="BK347" s="1">
        <v>2</v>
      </c>
      <c r="BL347" s="1">
        <v>150</v>
      </c>
      <c r="BM347" s="1" t="s">
        <v>212</v>
      </c>
      <c r="BN347" s="2">
        <f>BL347/HE347</f>
        <v>1.09649122807018</v>
      </c>
      <c r="BO347" s="2">
        <v>120</v>
      </c>
      <c r="BP347" s="1">
        <f>BN347+BI347</f>
        <v>1.09649122807018</v>
      </c>
      <c r="BQ347" s="1">
        <f>BP347*N347</f>
        <v>1.09649122807018</v>
      </c>
      <c r="BS347" s="1"/>
      <c r="EQ347" s="1">
        <f t="shared" si="90"/>
        <v>0</v>
      </c>
      <c r="ER347" s="1">
        <f>EQ347*N347</f>
        <v>0</v>
      </c>
      <c r="ES347" s="1">
        <f>IF(ISERROR(SEARCH("FALSE",BV347)),BU347,0)+IF(ISERROR(SEARCH("FALSE",CA347)),BZ347,0)+IF(ISERROR(SEARCH("FALSE",CF347)),CE347,0)+IF(ISERROR(SEARCH("FALSE",CK347)),CJ347,0)+IF(ISERROR(SEARCH("FALSE",CP347)),CO347,0)+IF(ISERROR(SEARCH("FALSE",CU347)),CT347,0)+IF(ISERROR(SEARCH("FALSE",CZ347)),CY347,0)+IF(ISERROR(SEARCH("FALSE",DE347)),DD347,0)+IF(ISERROR(SEARCH("FALSE",DJ347)),DI347,0)+IF(ISERROR(SEARCH("FALSE",DO347)),DN347,0)+IF(ISERROR(SEARCH("FALSE",DT347)),DS347,0)+IF(ISERROR(SEARCH("FALSE",DY347)),DX347,0)+IF(ISERROR(SEARCH("FALSE",ED347)),EC347,0)+IF(ISERROR(SEARCH("FALSE",EI347)),EH347,0)+IF(ISERROR(SEARCH("FALSE",EN347)),EM347,0)*N347</f>
        <v>0</v>
      </c>
      <c r="ET347" s="12">
        <f>ES347+ER347+BP347</f>
        <v>1.09649122807018</v>
      </c>
      <c r="FP347" s="1" t="s">
        <v>213</v>
      </c>
      <c r="FQ347" s="1">
        <v>1.25</v>
      </c>
      <c r="FR347" s="12">
        <f t="shared" si="91"/>
        <v>2.78765122807017</v>
      </c>
      <c r="FS347" s="12">
        <f>FR347*FQ347/100</f>
        <v>0.0348456403508772</v>
      </c>
      <c r="GE347" s="1" t="s">
        <v>252</v>
      </c>
      <c r="GF347" s="1" t="s">
        <v>213</v>
      </c>
      <c r="GG347" s="1">
        <v>12</v>
      </c>
      <c r="GH347" s="12">
        <f>AW347+ET347-ES347+FD347+FG347</f>
        <v>2.78765122807017</v>
      </c>
      <c r="GI347" s="1">
        <f>GH347*(GG347/100)</f>
        <v>0.334518147368421</v>
      </c>
      <c r="GJ347" s="1" t="s">
        <v>215</v>
      </c>
      <c r="GM347" s="1">
        <v>0.0219378427787934</v>
      </c>
      <c r="GO347" s="1">
        <v>0.0114583333333333</v>
      </c>
      <c r="GP347" s="1">
        <v>0.0208333333333333</v>
      </c>
      <c r="HB347" s="1">
        <v>2</v>
      </c>
      <c r="HC347" s="1">
        <v>50</v>
      </c>
      <c r="HD347" s="1">
        <v>95</v>
      </c>
      <c r="HE347" s="1">
        <f>(3600/HC347)*HD347*HB347/100</f>
        <v>136.8</v>
      </c>
      <c r="HF347" s="10">
        <f>AW347+AZ347+ET347+FD347+FG347+FK347+FS347-FY347+GD347+FT347+GI347+GM347+GN347+GO347+GP347+GR347+GS347-GU347</f>
        <v>3.21124452523493</v>
      </c>
      <c r="HG347" s="13">
        <v>44744</v>
      </c>
    </row>
    <row r="348" spans="1:215">
      <c r="A348" t="str">
        <f t="shared" si="92"/>
        <v>HPND08003021591</v>
      </c>
      <c r="B348" s="1">
        <v>347</v>
      </c>
      <c r="C348" s="1" t="s">
        <v>200</v>
      </c>
      <c r="D348" s="1">
        <v>0</v>
      </c>
      <c r="E348" s="1" t="s">
        <v>201</v>
      </c>
      <c r="F348" s="1" t="s">
        <v>202</v>
      </c>
      <c r="H348" s="1" t="s">
        <v>755</v>
      </c>
      <c r="I348" s="1" t="s">
        <v>683</v>
      </c>
      <c r="M348" s="1" t="s">
        <v>205</v>
      </c>
      <c r="N348" s="1">
        <v>1</v>
      </c>
      <c r="O348" s="1" t="s">
        <v>493</v>
      </c>
      <c r="Q348" s="1" t="s">
        <v>219</v>
      </c>
      <c r="R348" t="s">
        <v>208</v>
      </c>
      <c r="S348" s="1" t="s">
        <v>220</v>
      </c>
      <c r="T348" s="1" t="s">
        <v>210</v>
      </c>
      <c r="V348" s="1" t="b">
        <v>0</v>
      </c>
      <c r="AA348" s="1">
        <v>0.16</v>
      </c>
      <c r="AC348" s="1">
        <v>0.15</v>
      </c>
      <c r="AD348" s="1">
        <v>100</v>
      </c>
      <c r="AF348" s="8">
        <v>0.01</v>
      </c>
      <c r="AG348" s="1" t="s">
        <v>211</v>
      </c>
      <c r="AH348" s="1">
        <v>21591</v>
      </c>
      <c r="AI348" s="1">
        <v>100</v>
      </c>
      <c r="AJ348" s="1">
        <v>127.69</v>
      </c>
      <c r="AL348" s="1">
        <f>AK348+AJ348</f>
        <v>127.69</v>
      </c>
      <c r="AO348" s="1">
        <f>AL348+AM348</f>
        <v>127.69</v>
      </c>
      <c r="AP348" s="1">
        <v>122.69</v>
      </c>
      <c r="AV348" s="10">
        <f>((AO348*((100-GX348)/100)+GY348))*(AA348+AS348+AU348+AB348)-(AP348*(AA348+AS348-AC348+AB348)*AD348/100)</f>
        <v>19.2035</v>
      </c>
      <c r="AW348" s="1">
        <f>(AV348)*N348</f>
        <v>19.2035</v>
      </c>
      <c r="AZ348" s="1">
        <f>BA348+BE348</f>
        <v>9.3112</v>
      </c>
      <c r="BA348" s="1">
        <f>AZ349*N349</f>
        <v>9.04</v>
      </c>
      <c r="BB348" s="1" t="s">
        <v>221</v>
      </c>
      <c r="BC348" s="1">
        <f>BA348</f>
        <v>9.04</v>
      </c>
      <c r="BD348" s="1">
        <v>3</v>
      </c>
      <c r="BE348" s="1">
        <f>BA348*(BD348/100)</f>
        <v>0.2712</v>
      </c>
      <c r="BK348" s="1">
        <v>2</v>
      </c>
      <c r="BL348" s="1">
        <v>437.5</v>
      </c>
      <c r="BM348" s="1" t="s">
        <v>212</v>
      </c>
      <c r="BN348" s="2">
        <f>BL348/HE348</f>
        <v>4.15752923976608</v>
      </c>
      <c r="BO348" s="2">
        <v>350</v>
      </c>
      <c r="BP348" s="1">
        <f>BN348+BI348</f>
        <v>4.15752923976608</v>
      </c>
      <c r="BQ348" s="1">
        <f>BP348*N348</f>
        <v>4.15752923976608</v>
      </c>
      <c r="BS348" s="1"/>
      <c r="EQ348" s="1">
        <f t="shared" si="90"/>
        <v>0</v>
      </c>
      <c r="ER348" s="1">
        <f>EQ348*N348</f>
        <v>0</v>
      </c>
      <c r="ES348" s="1">
        <f>IF(ISERROR(SEARCH("FALSE",BV348)),BU348,0)+IF(ISERROR(SEARCH("FALSE",CA348)),BZ348,0)+IF(ISERROR(SEARCH("FALSE",CF348)),CE348,0)+IF(ISERROR(SEARCH("FALSE",CK348)),CJ348,0)+IF(ISERROR(SEARCH("FALSE",CP348)),CO348,0)+IF(ISERROR(SEARCH("FALSE",CU348)),CT348,0)+IF(ISERROR(SEARCH("FALSE",CZ348)),CY348,0)+IF(ISERROR(SEARCH("FALSE",DE348)),DD348,0)+IF(ISERROR(SEARCH("FALSE",DJ348)),DI348,0)+IF(ISERROR(SEARCH("FALSE",DO348)),DN348,0)+IF(ISERROR(SEARCH("FALSE",DT348)),DS348,0)+IF(ISERROR(SEARCH("FALSE",DY348)),DX348,0)+IF(ISERROR(SEARCH("FALSE",ED348)),EC348,0)+IF(ISERROR(SEARCH("FALSE",EI348)),EH348,0)+IF(ISERROR(SEARCH("FALSE",EN348)),EM348,0)*N348</f>
        <v>0</v>
      </c>
      <c r="ET348" s="12">
        <f>ES348+ER348+BP348</f>
        <v>4.15752923976608</v>
      </c>
      <c r="FP348" s="1" t="s">
        <v>213</v>
      </c>
      <c r="FQ348" s="1">
        <v>1.25</v>
      </c>
      <c r="FR348" s="12">
        <f t="shared" si="91"/>
        <v>23.3610292397661</v>
      </c>
      <c r="FS348" s="12">
        <f>FR348*FQ348/100</f>
        <v>0.292012865497076</v>
      </c>
      <c r="GE348" s="1" t="s">
        <v>214</v>
      </c>
      <c r="GF348" s="1" t="s">
        <v>213</v>
      </c>
      <c r="GG348" s="1">
        <v>11</v>
      </c>
      <c r="GH348" s="12">
        <f>AW348+ET348-ES348+FD348+FG348</f>
        <v>23.3610292397661</v>
      </c>
      <c r="GI348" s="1">
        <f>GH348*(GG348/100)</f>
        <v>2.56971321637427</v>
      </c>
      <c r="GJ348" s="1" t="s">
        <v>215</v>
      </c>
      <c r="GM348" s="1">
        <v>0.0831353919239905</v>
      </c>
      <c r="GO348" s="1">
        <v>0.71875</v>
      </c>
      <c r="GP348" s="1">
        <v>0.0661375661375661</v>
      </c>
      <c r="HB348" s="1">
        <v>2</v>
      </c>
      <c r="HC348" s="1">
        <v>65</v>
      </c>
      <c r="HD348" s="1">
        <v>95</v>
      </c>
      <c r="HE348" s="1">
        <f>(3600/HC348)*HD348*HB348/100</f>
        <v>105.230769230769</v>
      </c>
      <c r="HF348" s="10">
        <f>AW348+AZ348+ET348+FD348+FG348+FK348+FS348-FY348+GD348+FT348+GI348+GM348+GN348+GO348+GP348+GR348+GS348-GU348</f>
        <v>36.401978279699</v>
      </c>
      <c r="HG348" s="13">
        <v>45384</v>
      </c>
    </row>
    <row r="349" spans="1:215">
      <c r="A349" t="str">
        <f t="shared" si="92"/>
        <v>HPND080030_121591</v>
      </c>
      <c r="B349" s="1">
        <v>348</v>
      </c>
      <c r="C349" s="1" t="s">
        <v>200</v>
      </c>
      <c r="E349" s="1" t="s">
        <v>201</v>
      </c>
      <c r="F349" s="1" t="s">
        <v>222</v>
      </c>
      <c r="H349" s="1" t="s">
        <v>756</v>
      </c>
      <c r="I349" s="1" t="s">
        <v>756</v>
      </c>
      <c r="N349" s="1">
        <v>1</v>
      </c>
      <c r="R349"/>
      <c r="AF349" s="8"/>
      <c r="AG349" s="1" t="s">
        <v>211</v>
      </c>
      <c r="AH349" s="1">
        <v>21591</v>
      </c>
      <c r="AV349" s="10"/>
      <c r="AX349" s="1" t="s">
        <v>205</v>
      </c>
      <c r="AY349" s="1" t="s">
        <v>225</v>
      </c>
      <c r="AZ349" s="1">
        <v>9.04</v>
      </c>
      <c r="BN349" s="2"/>
      <c r="BS349" s="1"/>
      <c r="ET349" s="12"/>
      <c r="FR349" s="12"/>
      <c r="FS349" s="12"/>
      <c r="GH349" s="12"/>
      <c r="HF349" s="10"/>
      <c r="HG349" s="13">
        <v>45384</v>
      </c>
    </row>
    <row r="350" spans="1:215">
      <c r="A350" t="str">
        <f t="shared" si="92"/>
        <v>HPND12086021591</v>
      </c>
      <c r="B350" s="1">
        <v>349</v>
      </c>
      <c r="C350" s="1" t="s">
        <v>200</v>
      </c>
      <c r="D350" s="1">
        <v>0</v>
      </c>
      <c r="E350" s="1" t="s">
        <v>201</v>
      </c>
      <c r="F350" s="1" t="s">
        <v>202</v>
      </c>
      <c r="H350" s="1" t="s">
        <v>757</v>
      </c>
      <c r="I350" s="1" t="s">
        <v>758</v>
      </c>
      <c r="M350" s="1" t="s">
        <v>205</v>
      </c>
      <c r="N350" s="1">
        <v>1</v>
      </c>
      <c r="O350" s="1" t="s">
        <v>759</v>
      </c>
      <c r="Q350" s="1" t="s">
        <v>219</v>
      </c>
      <c r="R350" t="s">
        <v>208</v>
      </c>
      <c r="S350" s="1" t="s">
        <v>760</v>
      </c>
      <c r="T350" s="1" t="s">
        <v>210</v>
      </c>
      <c r="V350" s="1" t="b">
        <v>0</v>
      </c>
      <c r="AA350" s="1">
        <v>0.0365</v>
      </c>
      <c r="AC350" s="1">
        <v>0.032</v>
      </c>
      <c r="AD350" s="1">
        <v>100</v>
      </c>
      <c r="AF350" s="8">
        <v>0.0045</v>
      </c>
      <c r="AG350" s="1" t="s">
        <v>211</v>
      </c>
      <c r="AH350" s="1">
        <v>21591</v>
      </c>
      <c r="AI350" s="1">
        <v>100</v>
      </c>
      <c r="AJ350" s="1">
        <v>94.05</v>
      </c>
      <c r="AL350" s="1">
        <f t="shared" ref="AL350:AL355" si="93">AK350+AJ350</f>
        <v>94.05</v>
      </c>
      <c r="AO350" s="1">
        <f t="shared" ref="AO350:AO355" si="94">AL350+AM350</f>
        <v>94.05</v>
      </c>
      <c r="AP350" s="1">
        <v>89.05</v>
      </c>
      <c r="AV350" s="10">
        <f t="shared" ref="AV350:AV355" si="95">((AO350*((100-GX350)/100)+GY350))*(AA350+AS350+AU350+AB350)-(AP350*(AA350+AS350-AC350+AB350)*AD350/100)</f>
        <v>3.0321</v>
      </c>
      <c r="AW350" s="1">
        <f t="shared" ref="AW350:AW355" si="96">(AV350)*N350</f>
        <v>3.0321</v>
      </c>
      <c r="BK350" s="1">
        <v>2</v>
      </c>
      <c r="BL350" s="1">
        <v>187.5</v>
      </c>
      <c r="BM350" s="1" t="s">
        <v>212</v>
      </c>
      <c r="BN350" s="2">
        <f t="shared" ref="BN350:BN355" si="97">BL350/HE350</f>
        <v>1.50767543859649</v>
      </c>
      <c r="BO350" s="2">
        <v>150</v>
      </c>
      <c r="BP350" s="1">
        <f t="shared" ref="BP350:BP355" si="98">BN350+BI350</f>
        <v>1.50767543859649</v>
      </c>
      <c r="BQ350" s="1">
        <f t="shared" ref="BQ350:BQ355" si="99">BP350*N350</f>
        <v>1.50767543859649</v>
      </c>
      <c r="BS350" s="1"/>
      <c r="EQ350" s="1">
        <f t="shared" si="90"/>
        <v>0</v>
      </c>
      <c r="ER350" s="1">
        <f t="shared" ref="ER350:ER355" si="100">EQ350*N350</f>
        <v>0</v>
      </c>
      <c r="ES350" s="1">
        <f t="shared" ref="ES350:ES355" si="101">IF(ISERROR(SEARCH("FALSE",BV350)),BU350,0)+IF(ISERROR(SEARCH("FALSE",CA350)),BZ350,0)+IF(ISERROR(SEARCH("FALSE",CF350)),CE350,0)+IF(ISERROR(SEARCH("FALSE",CK350)),CJ350,0)+IF(ISERROR(SEARCH("FALSE",CP350)),CO350,0)+IF(ISERROR(SEARCH("FALSE",CU350)),CT350,0)+IF(ISERROR(SEARCH("FALSE",CZ350)),CY350,0)+IF(ISERROR(SEARCH("FALSE",DE350)),DD350,0)+IF(ISERROR(SEARCH("FALSE",DJ350)),DI350,0)+IF(ISERROR(SEARCH("FALSE",DO350)),DN350,0)+IF(ISERROR(SEARCH("FALSE",DT350)),DS350,0)+IF(ISERROR(SEARCH("FALSE",DY350)),DX350,0)+IF(ISERROR(SEARCH("FALSE",ED350)),EC350,0)+IF(ISERROR(SEARCH("FALSE",EI350)),EH350,0)+IF(ISERROR(SEARCH("FALSE",EN350)),EM350,0)*N350</f>
        <v>0</v>
      </c>
      <c r="ET350" s="12">
        <f t="shared" ref="ET350:ET355" si="102">ES350+ER350+BP350</f>
        <v>1.50767543859649</v>
      </c>
      <c r="FP350" s="1" t="s">
        <v>213</v>
      </c>
      <c r="FQ350" s="1">
        <v>1.25</v>
      </c>
      <c r="FR350" s="12">
        <f t="shared" si="91"/>
        <v>4.53977543859649</v>
      </c>
      <c r="FS350" s="12">
        <f t="shared" ref="FS350:FS355" si="103">FR350*FQ350/100</f>
        <v>0.0567471929824561</v>
      </c>
      <c r="GE350" s="1" t="s">
        <v>214</v>
      </c>
      <c r="GF350" s="1" t="s">
        <v>213</v>
      </c>
      <c r="GG350" s="1">
        <v>11</v>
      </c>
      <c r="GH350" s="12">
        <f t="shared" ref="GH350:GH355" si="104">AW350+ET350-ES350+FD350+FG350</f>
        <v>4.53977543859649</v>
      </c>
      <c r="GI350" s="1">
        <f t="shared" ref="GI350:GI355" si="105">GH350*(GG350/100)</f>
        <v>0.499375298245614</v>
      </c>
      <c r="GJ350" s="1" t="s">
        <v>215</v>
      </c>
      <c r="GM350" s="1">
        <v>0.0301507537688442</v>
      </c>
      <c r="GO350" s="1">
        <v>0.0158333333333333</v>
      </c>
      <c r="GP350" s="1">
        <v>0.0128600823045267</v>
      </c>
      <c r="HB350" s="1">
        <v>2</v>
      </c>
      <c r="HC350" s="1">
        <v>55</v>
      </c>
      <c r="HD350" s="1">
        <v>95</v>
      </c>
      <c r="HE350" s="1">
        <f t="shared" ref="HE350:HE355" si="106">(3600/HC350)*HD350*HB350/100</f>
        <v>124.363636363636</v>
      </c>
      <c r="HF350" s="10">
        <f t="shared" ref="HF350:HF355" si="107">AW350+AZ350+ET350+FD350+FG350+FK350+FS350-FY350+GD350+FT350+GI350+GM350+GN350+GO350+GP350+GR350+GS350-GU350</f>
        <v>5.15474209923127</v>
      </c>
      <c r="HG350" s="13">
        <v>45384</v>
      </c>
    </row>
    <row r="351" spans="1:215">
      <c r="A351" t="str">
        <f t="shared" si="92"/>
        <v>HOSND12096021480</v>
      </c>
      <c r="B351" s="1">
        <v>350</v>
      </c>
      <c r="C351" s="1" t="s">
        <v>200</v>
      </c>
      <c r="D351" s="1">
        <v>0</v>
      </c>
      <c r="E351" s="1" t="s">
        <v>247</v>
      </c>
      <c r="F351" s="1" t="s">
        <v>202</v>
      </c>
      <c r="H351" s="1" t="s">
        <v>761</v>
      </c>
      <c r="I351" s="1" t="s">
        <v>762</v>
      </c>
      <c r="M351" s="1" t="s">
        <v>205</v>
      </c>
      <c r="N351" s="1">
        <v>1</v>
      </c>
      <c r="O351" s="1" t="s">
        <v>337</v>
      </c>
      <c r="Q351" s="1" t="s">
        <v>219</v>
      </c>
      <c r="R351" t="s">
        <v>208</v>
      </c>
      <c r="S351" s="1" t="s">
        <v>338</v>
      </c>
      <c r="T351" s="1" t="s">
        <v>210</v>
      </c>
      <c r="V351" s="1" t="b">
        <v>0</v>
      </c>
      <c r="AA351" s="1">
        <v>0.033</v>
      </c>
      <c r="AC351" s="1">
        <v>0.028</v>
      </c>
      <c r="AD351" s="1">
        <v>100</v>
      </c>
      <c r="AF351" s="8">
        <v>0.005</v>
      </c>
      <c r="AG351" s="1" t="s">
        <v>211</v>
      </c>
      <c r="AH351" s="1">
        <v>21480</v>
      </c>
      <c r="AI351" s="1">
        <v>100</v>
      </c>
      <c r="AJ351" s="1">
        <v>116.34</v>
      </c>
      <c r="AL351" s="1">
        <f t="shared" si="93"/>
        <v>116.34</v>
      </c>
      <c r="AO351" s="1">
        <f t="shared" si="94"/>
        <v>116.34</v>
      </c>
      <c r="AP351" s="1">
        <v>111.34</v>
      </c>
      <c r="AV351" s="10">
        <f t="shared" si="95"/>
        <v>3.28252</v>
      </c>
      <c r="AW351" s="1">
        <f t="shared" si="96"/>
        <v>3.28252</v>
      </c>
      <c r="BK351" s="1">
        <v>2</v>
      </c>
      <c r="BL351" s="1">
        <v>250</v>
      </c>
      <c r="BM351" s="1" t="s">
        <v>212</v>
      </c>
      <c r="BN351" s="2">
        <f t="shared" si="97"/>
        <v>2.01023391812865</v>
      </c>
      <c r="BO351" s="2">
        <v>200</v>
      </c>
      <c r="BP351" s="1">
        <f t="shared" si="98"/>
        <v>2.01023391812865</v>
      </c>
      <c r="BQ351" s="1">
        <f t="shared" si="99"/>
        <v>2.01023391812865</v>
      </c>
      <c r="BS351" s="1"/>
      <c r="EQ351" s="1">
        <f t="shared" si="90"/>
        <v>0</v>
      </c>
      <c r="ER351" s="1">
        <f t="shared" si="100"/>
        <v>0</v>
      </c>
      <c r="ES351" s="1">
        <f t="shared" si="101"/>
        <v>0</v>
      </c>
      <c r="ET351" s="12">
        <f t="shared" si="102"/>
        <v>2.01023391812865</v>
      </c>
      <c r="FP351" s="1" t="s">
        <v>213</v>
      </c>
      <c r="FQ351" s="1">
        <v>1.25</v>
      </c>
      <c r="FR351" s="12">
        <f t="shared" si="91"/>
        <v>5.29275391812866</v>
      </c>
      <c r="FS351" s="12">
        <f t="shared" si="103"/>
        <v>0.0661594239766082</v>
      </c>
      <c r="GE351" s="1" t="s">
        <v>252</v>
      </c>
      <c r="GF351" s="1" t="s">
        <v>213</v>
      </c>
      <c r="GG351" s="1">
        <v>11</v>
      </c>
      <c r="GH351" s="12">
        <f t="shared" si="104"/>
        <v>5.29275391812866</v>
      </c>
      <c r="GI351" s="1">
        <f t="shared" si="105"/>
        <v>0.582202930994152</v>
      </c>
      <c r="GJ351" s="1" t="s">
        <v>215</v>
      </c>
      <c r="GM351" s="1">
        <v>0.0402010050251256</v>
      </c>
      <c r="GO351" s="1">
        <v>0.0458333333333333</v>
      </c>
      <c r="GP351" s="1">
        <v>0.0462962962962963</v>
      </c>
      <c r="HB351" s="1">
        <v>2</v>
      </c>
      <c r="HC351" s="1">
        <v>55</v>
      </c>
      <c r="HD351" s="1">
        <v>95</v>
      </c>
      <c r="HE351" s="1">
        <f t="shared" si="106"/>
        <v>124.363636363636</v>
      </c>
      <c r="HF351" s="10">
        <f t="shared" si="107"/>
        <v>6.07344690775417</v>
      </c>
      <c r="HG351" s="13">
        <v>45384</v>
      </c>
    </row>
    <row r="352" spans="1:215">
      <c r="A352" t="str">
        <f t="shared" si="92"/>
        <v>HOSND12097021480</v>
      </c>
      <c r="B352" s="1">
        <v>351</v>
      </c>
      <c r="C352" s="1" t="s">
        <v>200</v>
      </c>
      <c r="D352" s="1">
        <v>0</v>
      </c>
      <c r="E352" s="1" t="s">
        <v>247</v>
      </c>
      <c r="F352" s="1" t="s">
        <v>202</v>
      </c>
      <c r="H352" s="1" t="s">
        <v>763</v>
      </c>
      <c r="I352" s="1" t="s">
        <v>762</v>
      </c>
      <c r="M352" s="1" t="s">
        <v>205</v>
      </c>
      <c r="N352" s="1">
        <v>1</v>
      </c>
      <c r="O352" s="1" t="s">
        <v>337</v>
      </c>
      <c r="Q352" s="1" t="s">
        <v>219</v>
      </c>
      <c r="R352" t="s">
        <v>208</v>
      </c>
      <c r="S352" s="1" t="s">
        <v>338</v>
      </c>
      <c r="T352" s="1" t="s">
        <v>210</v>
      </c>
      <c r="V352" s="1" t="b">
        <v>0</v>
      </c>
      <c r="AA352" s="1">
        <v>0.032</v>
      </c>
      <c r="AC352" s="1">
        <v>0.027</v>
      </c>
      <c r="AD352" s="1">
        <v>100</v>
      </c>
      <c r="AF352" s="8">
        <v>0.005</v>
      </c>
      <c r="AG352" s="1" t="s">
        <v>211</v>
      </c>
      <c r="AH352" s="1">
        <v>21480</v>
      </c>
      <c r="AI352" s="1">
        <v>100</v>
      </c>
      <c r="AJ352" s="1">
        <v>116.34</v>
      </c>
      <c r="AL352" s="1">
        <f t="shared" si="93"/>
        <v>116.34</v>
      </c>
      <c r="AO352" s="1">
        <f t="shared" si="94"/>
        <v>116.34</v>
      </c>
      <c r="AP352" s="1">
        <v>111.34</v>
      </c>
      <c r="AV352" s="10">
        <f t="shared" si="95"/>
        <v>3.16618</v>
      </c>
      <c r="AW352" s="1">
        <f t="shared" si="96"/>
        <v>3.16618</v>
      </c>
      <c r="BK352" s="1">
        <v>2</v>
      </c>
      <c r="BL352" s="1">
        <v>250</v>
      </c>
      <c r="BM352" s="1" t="s">
        <v>212</v>
      </c>
      <c r="BN352" s="2">
        <f t="shared" si="97"/>
        <v>2.01023391812865</v>
      </c>
      <c r="BO352" s="2">
        <v>200</v>
      </c>
      <c r="BP352" s="1">
        <f t="shared" si="98"/>
        <v>2.01023391812865</v>
      </c>
      <c r="BQ352" s="1">
        <f t="shared" si="99"/>
        <v>2.01023391812865</v>
      </c>
      <c r="BS352" s="1"/>
      <c r="EQ352" s="1">
        <f t="shared" si="90"/>
        <v>0</v>
      </c>
      <c r="ER352" s="1">
        <f t="shared" si="100"/>
        <v>0</v>
      </c>
      <c r="ES352" s="1">
        <f t="shared" si="101"/>
        <v>0</v>
      </c>
      <c r="ET352" s="12">
        <f t="shared" si="102"/>
        <v>2.01023391812865</v>
      </c>
      <c r="FP352" s="1" t="s">
        <v>213</v>
      </c>
      <c r="FQ352" s="1">
        <v>1.25</v>
      </c>
      <c r="FR352" s="12">
        <f t="shared" si="91"/>
        <v>5.17641391812865</v>
      </c>
      <c r="FS352" s="12">
        <f t="shared" si="103"/>
        <v>0.0647051739766082</v>
      </c>
      <c r="GE352" s="1" t="s">
        <v>252</v>
      </c>
      <c r="GF352" s="1" t="s">
        <v>213</v>
      </c>
      <c r="GG352" s="1">
        <v>11</v>
      </c>
      <c r="GH352" s="12">
        <f t="shared" si="104"/>
        <v>5.17641391812865</v>
      </c>
      <c r="GI352" s="1">
        <f t="shared" si="105"/>
        <v>0.569405530994152</v>
      </c>
      <c r="GJ352" s="1" t="s">
        <v>215</v>
      </c>
      <c r="GM352" s="1">
        <v>0.0402010050251256</v>
      </c>
      <c r="GO352" s="1">
        <v>0.0458333333333333</v>
      </c>
      <c r="GP352" s="1">
        <v>0.0462962962962963</v>
      </c>
      <c r="HB352" s="1">
        <v>2</v>
      </c>
      <c r="HC352" s="1">
        <v>55</v>
      </c>
      <c r="HD352" s="1">
        <v>95</v>
      </c>
      <c r="HE352" s="1">
        <f t="shared" si="106"/>
        <v>124.363636363636</v>
      </c>
      <c r="HF352" s="10">
        <f t="shared" si="107"/>
        <v>5.94285525775417</v>
      </c>
      <c r="HG352" s="13">
        <v>43740</v>
      </c>
    </row>
    <row r="353" spans="1:215">
      <c r="A353" t="str">
        <f t="shared" si="92"/>
        <v>HOSND12098021480</v>
      </c>
      <c r="B353" s="1">
        <v>352</v>
      </c>
      <c r="C353" s="1" t="s">
        <v>200</v>
      </c>
      <c r="D353" s="1">
        <v>0</v>
      </c>
      <c r="E353" s="1" t="s">
        <v>247</v>
      </c>
      <c r="F353" s="1" t="s">
        <v>202</v>
      </c>
      <c r="H353" s="1" t="s">
        <v>764</v>
      </c>
      <c r="I353" s="1" t="s">
        <v>765</v>
      </c>
      <c r="M353" s="1" t="s">
        <v>205</v>
      </c>
      <c r="N353" s="1">
        <v>1</v>
      </c>
      <c r="O353" s="1" t="s">
        <v>260</v>
      </c>
      <c r="Q353" s="1" t="s">
        <v>207</v>
      </c>
      <c r="R353" t="s">
        <v>208</v>
      </c>
      <c r="S353" s="1" t="s">
        <v>261</v>
      </c>
      <c r="T353" s="1" t="s">
        <v>210</v>
      </c>
      <c r="V353" s="1" t="b">
        <v>0</v>
      </c>
      <c r="AA353" s="1">
        <v>0.015</v>
      </c>
      <c r="AC353" s="1">
        <v>0.012</v>
      </c>
      <c r="AD353" s="1">
        <v>100</v>
      </c>
      <c r="AF353" s="8">
        <v>0.003</v>
      </c>
      <c r="AG353" s="1" t="s">
        <v>211</v>
      </c>
      <c r="AH353" s="1">
        <v>21480</v>
      </c>
      <c r="AI353" s="1">
        <v>100</v>
      </c>
      <c r="AJ353" s="1">
        <v>187.3</v>
      </c>
      <c r="AL353" s="1">
        <f t="shared" si="93"/>
        <v>187.3</v>
      </c>
      <c r="AO353" s="1">
        <f t="shared" si="94"/>
        <v>187.3</v>
      </c>
      <c r="AP353" s="1">
        <v>0.003</v>
      </c>
      <c r="AV353" s="10">
        <f t="shared" si="95"/>
        <v>2.809491</v>
      </c>
      <c r="AW353" s="1">
        <f t="shared" si="96"/>
        <v>2.809491</v>
      </c>
      <c r="BK353" s="1">
        <v>2</v>
      </c>
      <c r="BL353" s="1">
        <v>150</v>
      </c>
      <c r="BM353" s="1" t="s">
        <v>212</v>
      </c>
      <c r="BN353" s="2">
        <f t="shared" si="97"/>
        <v>1.09649122807018</v>
      </c>
      <c r="BO353" s="2">
        <v>120</v>
      </c>
      <c r="BP353" s="1">
        <f t="shared" si="98"/>
        <v>1.09649122807018</v>
      </c>
      <c r="BQ353" s="1">
        <f t="shared" si="99"/>
        <v>1.09649122807018</v>
      </c>
      <c r="BS353" s="1"/>
      <c r="EQ353" s="1">
        <f t="shared" si="90"/>
        <v>0</v>
      </c>
      <c r="ER353" s="1">
        <f t="shared" si="100"/>
        <v>0</v>
      </c>
      <c r="ES353" s="1">
        <f t="shared" si="101"/>
        <v>0</v>
      </c>
      <c r="ET353" s="12">
        <f t="shared" si="102"/>
        <v>1.09649122807018</v>
      </c>
      <c r="FP353" s="1" t="s">
        <v>213</v>
      </c>
      <c r="FQ353" s="1">
        <v>1.25</v>
      </c>
      <c r="FR353" s="12">
        <f t="shared" si="91"/>
        <v>3.90598222807017</v>
      </c>
      <c r="FS353" s="12">
        <f t="shared" si="103"/>
        <v>0.0488247778508772</v>
      </c>
      <c r="GE353" s="1" t="s">
        <v>252</v>
      </c>
      <c r="GF353" s="1" t="s">
        <v>213</v>
      </c>
      <c r="GG353" s="1">
        <v>11</v>
      </c>
      <c r="GH353" s="12">
        <f t="shared" si="104"/>
        <v>3.90598222807017</v>
      </c>
      <c r="GI353" s="1">
        <f t="shared" si="105"/>
        <v>0.429658045087719</v>
      </c>
      <c r="GJ353" s="1" t="s">
        <v>215</v>
      </c>
      <c r="GM353" s="1">
        <v>0.0219378427787934</v>
      </c>
      <c r="GO353" s="1">
        <v>0.0141666666666667</v>
      </c>
      <c r="GP353" s="1">
        <v>0.0395694840139285</v>
      </c>
      <c r="HB353" s="1">
        <v>2</v>
      </c>
      <c r="HC353" s="1">
        <v>50</v>
      </c>
      <c r="HD353" s="1">
        <v>95</v>
      </c>
      <c r="HE353" s="1">
        <f t="shared" si="106"/>
        <v>136.8</v>
      </c>
      <c r="HF353" s="10">
        <f t="shared" si="107"/>
        <v>4.46013904446816</v>
      </c>
      <c r="HG353" s="13">
        <v>45384</v>
      </c>
    </row>
    <row r="354" spans="1:215">
      <c r="A354" t="str">
        <f t="shared" si="92"/>
        <v>HOSND12101021480</v>
      </c>
      <c r="B354" s="1">
        <v>353</v>
      </c>
      <c r="C354" s="1" t="s">
        <v>200</v>
      </c>
      <c r="D354" s="1">
        <v>0</v>
      </c>
      <c r="E354" s="1" t="s">
        <v>247</v>
      </c>
      <c r="F354" s="1" t="s">
        <v>202</v>
      </c>
      <c r="H354" s="1" t="s">
        <v>766</v>
      </c>
      <c r="I354" s="1" t="s">
        <v>762</v>
      </c>
      <c r="M354" s="1" t="s">
        <v>205</v>
      </c>
      <c r="N354" s="1">
        <v>1</v>
      </c>
      <c r="O354" s="1" t="s">
        <v>337</v>
      </c>
      <c r="Q354" s="1" t="s">
        <v>219</v>
      </c>
      <c r="R354" t="s">
        <v>208</v>
      </c>
      <c r="S354" s="1" t="s">
        <v>338</v>
      </c>
      <c r="T354" s="1" t="s">
        <v>210</v>
      </c>
      <c r="V354" s="1" t="b">
        <v>0</v>
      </c>
      <c r="AA354" s="1">
        <v>0.0305</v>
      </c>
      <c r="AC354" s="1">
        <v>0.028</v>
      </c>
      <c r="AD354" s="1">
        <v>100</v>
      </c>
      <c r="AF354" s="8">
        <v>0.0025</v>
      </c>
      <c r="AG354" s="1" t="s">
        <v>211</v>
      </c>
      <c r="AH354" s="1">
        <v>21480</v>
      </c>
      <c r="AI354" s="1">
        <v>100</v>
      </c>
      <c r="AJ354" s="1">
        <v>94.62</v>
      </c>
      <c r="AL354" s="1">
        <f t="shared" si="93"/>
        <v>94.62</v>
      </c>
      <c r="AO354" s="1">
        <f t="shared" si="94"/>
        <v>94.62</v>
      </c>
      <c r="AP354" s="1">
        <v>20</v>
      </c>
      <c r="AV354" s="10">
        <f t="shared" si="95"/>
        <v>2.83591</v>
      </c>
      <c r="AW354" s="1">
        <f t="shared" si="96"/>
        <v>2.83591</v>
      </c>
      <c r="BK354" s="1">
        <v>2</v>
      </c>
      <c r="BL354" s="1">
        <v>187.5</v>
      </c>
      <c r="BM354" s="1" t="s">
        <v>212</v>
      </c>
      <c r="BN354" s="2">
        <f t="shared" si="97"/>
        <v>1.48026315789474</v>
      </c>
      <c r="BO354" s="2">
        <v>150</v>
      </c>
      <c r="BP354" s="1">
        <f t="shared" si="98"/>
        <v>1.48026315789474</v>
      </c>
      <c r="BQ354" s="1">
        <f t="shared" si="99"/>
        <v>1.48026315789474</v>
      </c>
      <c r="BS354" s="1"/>
      <c r="EQ354" s="1">
        <f t="shared" si="90"/>
        <v>0</v>
      </c>
      <c r="ER354" s="1">
        <f t="shared" si="100"/>
        <v>0</v>
      </c>
      <c r="ES354" s="1">
        <f t="shared" si="101"/>
        <v>0</v>
      </c>
      <c r="ET354" s="12">
        <f t="shared" si="102"/>
        <v>1.48026315789474</v>
      </c>
      <c r="FP354" s="1" t="s">
        <v>213</v>
      </c>
      <c r="FQ354" s="1">
        <v>1.25</v>
      </c>
      <c r="FR354" s="12">
        <f t="shared" si="91"/>
        <v>4.31617315789474</v>
      </c>
      <c r="FS354" s="12">
        <f t="shared" si="103"/>
        <v>0.0539521644736842</v>
      </c>
      <c r="GE354" s="1" t="s">
        <v>252</v>
      </c>
      <c r="GF354" s="1" t="s">
        <v>213</v>
      </c>
      <c r="GG354" s="1">
        <v>11</v>
      </c>
      <c r="GH354" s="12">
        <f t="shared" si="104"/>
        <v>4.31617315789474</v>
      </c>
      <c r="GI354" s="1">
        <f t="shared" si="105"/>
        <v>0.474779047368421</v>
      </c>
      <c r="GJ354" s="1" t="s">
        <v>215</v>
      </c>
      <c r="GM354" s="1">
        <v>0.0296150049358342</v>
      </c>
      <c r="GO354" s="1">
        <v>0.0305555555555556</v>
      </c>
      <c r="GP354" s="1">
        <v>0.0416666666666667</v>
      </c>
      <c r="HB354" s="1">
        <v>2</v>
      </c>
      <c r="HC354" s="1">
        <v>54</v>
      </c>
      <c r="HD354" s="1">
        <v>95</v>
      </c>
      <c r="HE354" s="1">
        <f t="shared" si="106"/>
        <v>126.666666666667</v>
      </c>
      <c r="HF354" s="10">
        <f t="shared" si="107"/>
        <v>4.9467415968949</v>
      </c>
      <c r="HG354" s="13">
        <v>45384</v>
      </c>
    </row>
    <row r="355" spans="1:215">
      <c r="A355" t="str">
        <f t="shared" si="92"/>
        <v>HPND22009921591</v>
      </c>
      <c r="B355" s="1">
        <v>354</v>
      </c>
      <c r="C355" s="1" t="s">
        <v>200</v>
      </c>
      <c r="D355" s="1">
        <v>0</v>
      </c>
      <c r="E355" s="1" t="s">
        <v>201</v>
      </c>
      <c r="F355" s="1" t="s">
        <v>202</v>
      </c>
      <c r="H355" s="1" t="s">
        <v>767</v>
      </c>
      <c r="I355" s="1" t="s">
        <v>358</v>
      </c>
      <c r="M355" s="1" t="s">
        <v>205</v>
      </c>
      <c r="N355" s="1">
        <v>1</v>
      </c>
      <c r="O355" s="1" t="s">
        <v>270</v>
      </c>
      <c r="Q355" s="1" t="s">
        <v>271</v>
      </c>
      <c r="R355" t="s">
        <v>208</v>
      </c>
      <c r="S355" s="1" t="s">
        <v>272</v>
      </c>
      <c r="T355" s="1" t="s">
        <v>210</v>
      </c>
      <c r="V355" s="1" t="b">
        <v>0</v>
      </c>
      <c r="AA355" s="1">
        <v>0.465</v>
      </c>
      <c r="AC355" s="1">
        <v>0.445</v>
      </c>
      <c r="AD355" s="1">
        <v>100</v>
      </c>
      <c r="AF355" s="8">
        <v>0.02</v>
      </c>
      <c r="AG355" s="1" t="s">
        <v>211</v>
      </c>
      <c r="AH355" s="1">
        <v>21591</v>
      </c>
      <c r="AI355" s="1">
        <v>100</v>
      </c>
      <c r="AJ355" s="1">
        <v>172.77</v>
      </c>
      <c r="AL355" s="1">
        <f t="shared" si="93"/>
        <v>172.77</v>
      </c>
      <c r="AO355" s="1">
        <f t="shared" si="94"/>
        <v>172.77</v>
      </c>
      <c r="AP355" s="1">
        <v>167.77</v>
      </c>
      <c r="AV355" s="10">
        <f t="shared" si="95"/>
        <v>76.98265</v>
      </c>
      <c r="AW355" s="1">
        <f t="shared" si="96"/>
        <v>76.98265</v>
      </c>
      <c r="AZ355" s="1">
        <f>BA355+BE355</f>
        <v>7.725</v>
      </c>
      <c r="BA355" s="1">
        <f>AZ356*N356</f>
        <v>7.5</v>
      </c>
      <c r="BB355" s="1" t="s">
        <v>221</v>
      </c>
      <c r="BC355" s="1">
        <f>BA355</f>
        <v>7.5</v>
      </c>
      <c r="BD355" s="1">
        <v>3</v>
      </c>
      <c r="BE355" s="1">
        <f>BA355*(BD355/100)</f>
        <v>0.225</v>
      </c>
      <c r="BK355" s="1">
        <v>1</v>
      </c>
      <c r="BL355" s="1">
        <v>687.5</v>
      </c>
      <c r="BM355" s="1" t="s">
        <v>212</v>
      </c>
      <c r="BN355" s="2">
        <f t="shared" si="97"/>
        <v>12.0614035087719</v>
      </c>
      <c r="BO355" s="2">
        <v>550</v>
      </c>
      <c r="BP355" s="1">
        <f t="shared" si="98"/>
        <v>12.0614035087719</v>
      </c>
      <c r="BQ355" s="1">
        <f t="shared" si="99"/>
        <v>12.0614035087719</v>
      </c>
      <c r="BS355" s="1"/>
      <c r="EQ355" s="1">
        <f t="shared" si="90"/>
        <v>0</v>
      </c>
      <c r="ER355" s="1">
        <f t="shared" si="100"/>
        <v>0</v>
      </c>
      <c r="ES355" s="1">
        <f t="shared" si="101"/>
        <v>0</v>
      </c>
      <c r="ET355" s="12">
        <f t="shared" si="102"/>
        <v>12.0614035087719</v>
      </c>
      <c r="FP355" s="1" t="s">
        <v>213</v>
      </c>
      <c r="FQ355" s="1">
        <v>1.25</v>
      </c>
      <c r="FR355" s="12">
        <f t="shared" si="91"/>
        <v>89.0440535087719</v>
      </c>
      <c r="FS355" s="12">
        <f t="shared" si="103"/>
        <v>1.11305066885965</v>
      </c>
      <c r="GE355" s="1" t="s">
        <v>214</v>
      </c>
      <c r="GF355" s="1" t="s">
        <v>213</v>
      </c>
      <c r="GG355" s="1">
        <v>11</v>
      </c>
      <c r="GH355" s="12">
        <f t="shared" si="104"/>
        <v>89.0440535087719</v>
      </c>
      <c r="GI355" s="1">
        <f t="shared" si="105"/>
        <v>9.79484588596491</v>
      </c>
      <c r="GJ355" s="1" t="s">
        <v>215</v>
      </c>
      <c r="GM355" s="1">
        <v>0.241228070175439</v>
      </c>
      <c r="GO355" s="1">
        <v>3.41666666666667</v>
      </c>
      <c r="GP355" s="1">
        <v>0.925925925925926</v>
      </c>
      <c r="HB355" s="1">
        <v>1</v>
      </c>
      <c r="HC355" s="1">
        <v>60</v>
      </c>
      <c r="HD355" s="1">
        <v>95</v>
      </c>
      <c r="HE355" s="1">
        <f t="shared" si="106"/>
        <v>57</v>
      </c>
      <c r="HF355" s="10">
        <f t="shared" si="107"/>
        <v>112.260770726365</v>
      </c>
      <c r="HG355" s="13">
        <v>45384</v>
      </c>
    </row>
    <row r="356" spans="1:215">
      <c r="A356" t="str">
        <f t="shared" si="92"/>
        <v>HPND220099_121591</v>
      </c>
      <c r="B356" s="1">
        <v>355</v>
      </c>
      <c r="C356" s="1" t="s">
        <v>200</v>
      </c>
      <c r="E356" s="1" t="s">
        <v>201</v>
      </c>
      <c r="F356" s="1" t="s">
        <v>222</v>
      </c>
      <c r="H356" s="1" t="s">
        <v>768</v>
      </c>
      <c r="I356" s="1" t="s">
        <v>768</v>
      </c>
      <c r="N356" s="1">
        <v>2</v>
      </c>
      <c r="R356"/>
      <c r="AF356" s="8"/>
      <c r="AG356" s="1" t="s">
        <v>211</v>
      </c>
      <c r="AH356" s="1">
        <v>21591</v>
      </c>
      <c r="AV356" s="10"/>
      <c r="AX356" s="1" t="s">
        <v>205</v>
      </c>
      <c r="AY356" s="1" t="s">
        <v>225</v>
      </c>
      <c r="AZ356" s="1">
        <v>3.75</v>
      </c>
      <c r="BN356" s="2"/>
      <c r="BS356" s="1"/>
      <c r="ET356" s="12"/>
      <c r="FR356" s="12"/>
      <c r="FS356" s="12"/>
      <c r="GH356" s="12"/>
      <c r="HF356" s="10"/>
      <c r="HG356" s="13">
        <v>45384</v>
      </c>
    </row>
    <row r="357" spans="1:215">
      <c r="A357" t="str">
        <f t="shared" si="92"/>
        <v>HPND22012021591</v>
      </c>
      <c r="B357" s="1">
        <v>356</v>
      </c>
      <c r="C357" s="1" t="s">
        <v>200</v>
      </c>
      <c r="D357" s="1">
        <v>0</v>
      </c>
      <c r="E357" s="1" t="s">
        <v>201</v>
      </c>
      <c r="F357" s="1" t="s">
        <v>202</v>
      </c>
      <c r="H357" s="1" t="s">
        <v>769</v>
      </c>
      <c r="I357" s="1" t="s">
        <v>770</v>
      </c>
      <c r="M357" s="1" t="s">
        <v>205</v>
      </c>
      <c r="N357" s="1">
        <v>1</v>
      </c>
      <c r="O357" s="1" t="s">
        <v>265</v>
      </c>
      <c r="Q357" s="1" t="s">
        <v>219</v>
      </c>
      <c r="R357" t="s">
        <v>208</v>
      </c>
      <c r="S357" s="1" t="s">
        <v>266</v>
      </c>
      <c r="T357" s="1" t="s">
        <v>210</v>
      </c>
      <c r="V357" s="1" t="b">
        <v>0</v>
      </c>
      <c r="AA357" s="1">
        <v>0.092</v>
      </c>
      <c r="AC357" s="1">
        <v>0.08</v>
      </c>
      <c r="AD357" s="1">
        <v>100</v>
      </c>
      <c r="AF357" s="8">
        <v>0.012</v>
      </c>
      <c r="AG357" s="1" t="s">
        <v>211</v>
      </c>
      <c r="AH357" s="1">
        <v>21591</v>
      </c>
      <c r="AI357" s="1">
        <v>100</v>
      </c>
      <c r="AJ357" s="1">
        <v>117.53</v>
      </c>
      <c r="AL357" s="1">
        <f t="shared" ref="AL357:AL366" si="108">AK357+AJ357</f>
        <v>117.53</v>
      </c>
      <c r="AO357" s="1">
        <f t="shared" ref="AO357:AO366" si="109">AL357+AM357</f>
        <v>117.53</v>
      </c>
      <c r="AP357" s="1">
        <v>112.53</v>
      </c>
      <c r="AV357" s="10">
        <f t="shared" ref="AV357:AV366" si="110">((AO357*((100-GX357)/100)+GY357))*(AA357+AS357+AU357+AB357)-(AP357*(AA357+AS357-AC357+AB357)*AD357/100)</f>
        <v>9.4624</v>
      </c>
      <c r="AW357" s="1">
        <f t="shared" ref="AW357:AW366" si="111">(AV357)*N357</f>
        <v>9.4624</v>
      </c>
      <c r="BK357" s="1">
        <v>2</v>
      </c>
      <c r="BL357" s="1">
        <v>437.5</v>
      </c>
      <c r="BM357" s="1" t="s">
        <v>212</v>
      </c>
      <c r="BN357" s="2">
        <f t="shared" ref="BN357:BN366" si="112">BL357/HE357</f>
        <v>3.07017543859649</v>
      </c>
      <c r="BO357" s="2">
        <v>350</v>
      </c>
      <c r="BP357" s="1">
        <f t="shared" ref="BP357:BP366" si="113">BN357+BI357</f>
        <v>3.07017543859649</v>
      </c>
      <c r="BQ357" s="1">
        <f t="shared" ref="BQ357:BQ366" si="114">BP357*N357</f>
        <v>3.07017543859649</v>
      </c>
      <c r="BS357" s="1"/>
      <c r="EQ357" s="1">
        <f t="shared" si="90"/>
        <v>0</v>
      </c>
      <c r="ER357" s="1">
        <f t="shared" ref="ER357:ER366" si="115">EQ357*N357</f>
        <v>0</v>
      </c>
      <c r="ES357" s="1">
        <f t="shared" ref="ES357:ES366" si="116">IF(ISERROR(SEARCH("FALSE",BV357)),BU357,0)+IF(ISERROR(SEARCH("FALSE",CA357)),BZ357,0)+IF(ISERROR(SEARCH("FALSE",CF357)),CE357,0)+IF(ISERROR(SEARCH("FALSE",CK357)),CJ357,0)+IF(ISERROR(SEARCH("FALSE",CP357)),CO357,0)+IF(ISERROR(SEARCH("FALSE",CU357)),CT357,0)+IF(ISERROR(SEARCH("FALSE",CZ357)),CY357,0)+IF(ISERROR(SEARCH("FALSE",DE357)),DD357,0)+IF(ISERROR(SEARCH("FALSE",DJ357)),DI357,0)+IF(ISERROR(SEARCH("FALSE",DO357)),DN357,0)+IF(ISERROR(SEARCH("FALSE",DT357)),DS357,0)+IF(ISERROR(SEARCH("FALSE",DY357)),DX357,0)+IF(ISERROR(SEARCH("FALSE",ED357)),EC357,0)+IF(ISERROR(SEARCH("FALSE",EI357)),EH357,0)+IF(ISERROR(SEARCH("FALSE",EN357)),EM357,0)*N357</f>
        <v>0</v>
      </c>
      <c r="ET357" s="12">
        <f t="shared" ref="ET357:ET366" si="117">ES357+ER357+BP357</f>
        <v>3.07017543859649</v>
      </c>
      <c r="FP357" s="1" t="s">
        <v>213</v>
      </c>
      <c r="FQ357" s="1">
        <v>1.25</v>
      </c>
      <c r="FR357" s="12">
        <f t="shared" si="91"/>
        <v>12.5325754385965</v>
      </c>
      <c r="FS357" s="12">
        <f t="shared" ref="FS357:FS366" si="118">FR357*FQ357/100</f>
        <v>0.156657192982456</v>
      </c>
      <c r="GE357" s="1" t="s">
        <v>214</v>
      </c>
      <c r="GF357" s="1" t="s">
        <v>213</v>
      </c>
      <c r="GG357" s="1">
        <v>11</v>
      </c>
      <c r="GH357" s="12">
        <f t="shared" ref="GH357:GH366" si="119">AW357+ET357-ES357+FD357+FG357</f>
        <v>12.5325754385965</v>
      </c>
      <c r="GI357" s="1">
        <f t="shared" ref="GI357:GI366" si="120">GH357*(GG357/100)</f>
        <v>1.37858329824561</v>
      </c>
      <c r="GJ357" s="1" t="s">
        <v>215</v>
      </c>
      <c r="GM357" s="1">
        <v>0.0614035087719298</v>
      </c>
      <c r="GO357" s="1">
        <v>0.873958333333333</v>
      </c>
      <c r="GP357" s="1">
        <v>0.154320987654321</v>
      </c>
      <c r="HB357" s="1">
        <v>2</v>
      </c>
      <c r="HC357" s="1">
        <v>48</v>
      </c>
      <c r="HD357" s="1">
        <v>95</v>
      </c>
      <c r="HE357" s="1">
        <f t="shared" ref="HE357:HE366" si="121">(3600/HC357)*HD357*HB357/100</f>
        <v>142.5</v>
      </c>
      <c r="HF357" s="10">
        <f t="shared" ref="HF357:HF366" si="122">AW357+AZ357+ET357+FD357+FG357+FK357+FS357-FY357+GD357+FT357+GI357+GM357+GN357+GO357+GP357+GR357+GS357-GU357</f>
        <v>15.1574987595841</v>
      </c>
      <c r="HG357" s="13">
        <v>45384</v>
      </c>
    </row>
    <row r="358" spans="1:215">
      <c r="A358" t="str">
        <f t="shared" si="92"/>
        <v>HPND22014921591</v>
      </c>
      <c r="B358" s="1">
        <v>357</v>
      </c>
      <c r="C358" s="1" t="s">
        <v>200</v>
      </c>
      <c r="D358" s="1">
        <v>0</v>
      </c>
      <c r="E358" s="1" t="s">
        <v>201</v>
      </c>
      <c r="F358" s="1" t="s">
        <v>202</v>
      </c>
      <c r="H358" s="1" t="s">
        <v>771</v>
      </c>
      <c r="I358" s="1" t="s">
        <v>772</v>
      </c>
      <c r="M358" s="1" t="s">
        <v>205</v>
      </c>
      <c r="N358" s="1">
        <v>1</v>
      </c>
      <c r="O358" s="1" t="s">
        <v>270</v>
      </c>
      <c r="Q358" s="1" t="s">
        <v>271</v>
      </c>
      <c r="R358" t="s">
        <v>208</v>
      </c>
      <c r="S358" s="1" t="s">
        <v>272</v>
      </c>
      <c r="T358" s="1" t="s">
        <v>210</v>
      </c>
      <c r="V358" s="1" t="b">
        <v>0</v>
      </c>
      <c r="AA358" s="1">
        <v>0.217</v>
      </c>
      <c r="AC358" s="1">
        <v>0.192</v>
      </c>
      <c r="AD358" s="1">
        <v>100</v>
      </c>
      <c r="AF358" s="8">
        <v>0.025</v>
      </c>
      <c r="AG358" s="1" t="s">
        <v>211</v>
      </c>
      <c r="AH358" s="1">
        <v>21591</v>
      </c>
      <c r="AI358" s="1">
        <v>100</v>
      </c>
      <c r="AJ358" s="1">
        <v>172.77</v>
      </c>
      <c r="AL358" s="1">
        <f t="shared" si="108"/>
        <v>172.77</v>
      </c>
      <c r="AO358" s="1">
        <f t="shared" si="109"/>
        <v>172.77</v>
      </c>
      <c r="AP358" s="1">
        <v>167.77</v>
      </c>
      <c r="AV358" s="10">
        <f t="shared" si="110"/>
        <v>33.29684</v>
      </c>
      <c r="AW358" s="1">
        <f t="shared" si="111"/>
        <v>33.29684</v>
      </c>
      <c r="BK358" s="1">
        <v>2</v>
      </c>
      <c r="BL358" s="1">
        <v>687.5</v>
      </c>
      <c r="BM358" s="1" t="s">
        <v>212</v>
      </c>
      <c r="BN358" s="2">
        <f t="shared" si="112"/>
        <v>5.8296783625731</v>
      </c>
      <c r="BO358" s="2">
        <v>550</v>
      </c>
      <c r="BP358" s="1">
        <f t="shared" si="113"/>
        <v>5.8296783625731</v>
      </c>
      <c r="BQ358" s="1">
        <f t="shared" si="114"/>
        <v>5.8296783625731</v>
      </c>
      <c r="BS358" s="1"/>
      <c r="EQ358" s="1">
        <f t="shared" si="90"/>
        <v>0</v>
      </c>
      <c r="ER358" s="1">
        <f t="shared" si="115"/>
        <v>0</v>
      </c>
      <c r="ES358" s="1">
        <f t="shared" si="116"/>
        <v>0</v>
      </c>
      <c r="ET358" s="12">
        <f t="shared" si="117"/>
        <v>5.8296783625731</v>
      </c>
      <c r="FP358" s="1" t="s">
        <v>213</v>
      </c>
      <c r="FQ358" s="1">
        <v>1.25</v>
      </c>
      <c r="FR358" s="12">
        <f t="shared" si="91"/>
        <v>39.1265183625731</v>
      </c>
      <c r="FS358" s="12">
        <f t="shared" si="118"/>
        <v>0.489081479532164</v>
      </c>
      <c r="GE358" s="1" t="s">
        <v>214</v>
      </c>
      <c r="GF358" s="1" t="s">
        <v>213</v>
      </c>
      <c r="GG358" s="1">
        <v>11</v>
      </c>
      <c r="GH358" s="12">
        <f t="shared" si="119"/>
        <v>39.1265183625731</v>
      </c>
      <c r="GI358" s="1">
        <f t="shared" si="120"/>
        <v>4.30391701988304</v>
      </c>
      <c r="GJ358" s="1" t="s">
        <v>215</v>
      </c>
      <c r="GM358" s="1">
        <v>0.116648992576882</v>
      </c>
      <c r="GO358" s="1">
        <v>1.93333333333333</v>
      </c>
      <c r="GP358" s="1">
        <v>0.232558139534884</v>
      </c>
      <c r="HB358" s="1">
        <v>2</v>
      </c>
      <c r="HC358" s="1">
        <v>58</v>
      </c>
      <c r="HD358" s="1">
        <v>95</v>
      </c>
      <c r="HE358" s="1">
        <f t="shared" si="121"/>
        <v>117.931034482759</v>
      </c>
      <c r="HF358" s="10">
        <f t="shared" si="122"/>
        <v>46.2020573274334</v>
      </c>
      <c r="HG358" s="13">
        <v>45384</v>
      </c>
    </row>
    <row r="359" spans="1:215">
      <c r="A359" t="str">
        <f t="shared" si="92"/>
        <v>HPND22015921591</v>
      </c>
      <c r="B359" s="1">
        <v>358</v>
      </c>
      <c r="C359" s="1" t="s">
        <v>200</v>
      </c>
      <c r="D359" s="1">
        <v>0</v>
      </c>
      <c r="E359" s="1" t="s">
        <v>201</v>
      </c>
      <c r="F359" s="1" t="s">
        <v>202</v>
      </c>
      <c r="H359" s="1" t="s">
        <v>773</v>
      </c>
      <c r="I359" s="1" t="s">
        <v>774</v>
      </c>
      <c r="M359" s="1" t="s">
        <v>205</v>
      </c>
      <c r="N359" s="1">
        <v>1</v>
      </c>
      <c r="O359" s="1" t="s">
        <v>270</v>
      </c>
      <c r="Q359" s="1" t="s">
        <v>271</v>
      </c>
      <c r="R359" t="s">
        <v>208</v>
      </c>
      <c r="S359" s="1" t="s">
        <v>272</v>
      </c>
      <c r="T359" s="1" t="s">
        <v>210</v>
      </c>
      <c r="V359" s="1" t="b">
        <v>0</v>
      </c>
      <c r="AA359" s="1">
        <v>0.217</v>
      </c>
      <c r="AC359" s="1">
        <v>0.192</v>
      </c>
      <c r="AD359" s="1">
        <v>100</v>
      </c>
      <c r="AF359" s="8">
        <v>0.025</v>
      </c>
      <c r="AG359" s="1" t="s">
        <v>211</v>
      </c>
      <c r="AH359" s="1">
        <v>21591</v>
      </c>
      <c r="AI359" s="1">
        <v>100</v>
      </c>
      <c r="AJ359" s="1">
        <v>172.77</v>
      </c>
      <c r="AL359" s="1">
        <f t="shared" si="108"/>
        <v>172.77</v>
      </c>
      <c r="AO359" s="1">
        <f t="shared" si="109"/>
        <v>172.77</v>
      </c>
      <c r="AP359" s="1">
        <v>167.77</v>
      </c>
      <c r="AV359" s="10">
        <f t="shared" si="110"/>
        <v>33.29684</v>
      </c>
      <c r="AW359" s="1">
        <f t="shared" si="111"/>
        <v>33.29684</v>
      </c>
      <c r="BK359" s="1">
        <v>2</v>
      </c>
      <c r="BL359" s="1">
        <v>687.5</v>
      </c>
      <c r="BM359" s="1" t="s">
        <v>212</v>
      </c>
      <c r="BN359" s="2">
        <f t="shared" si="112"/>
        <v>5.8296783625731</v>
      </c>
      <c r="BO359" s="2">
        <v>550</v>
      </c>
      <c r="BP359" s="1">
        <f t="shared" si="113"/>
        <v>5.8296783625731</v>
      </c>
      <c r="BQ359" s="1">
        <f t="shared" si="114"/>
        <v>5.8296783625731</v>
      </c>
      <c r="BS359" s="1"/>
      <c r="EQ359" s="1">
        <f t="shared" si="90"/>
        <v>0</v>
      </c>
      <c r="ER359" s="1">
        <f t="shared" si="115"/>
        <v>0</v>
      </c>
      <c r="ES359" s="1">
        <f t="shared" si="116"/>
        <v>0</v>
      </c>
      <c r="ET359" s="12">
        <f t="shared" si="117"/>
        <v>5.8296783625731</v>
      </c>
      <c r="FP359" s="1" t="s">
        <v>213</v>
      </c>
      <c r="FQ359" s="1">
        <v>1.25</v>
      </c>
      <c r="FR359" s="12">
        <f t="shared" si="91"/>
        <v>39.1265183625731</v>
      </c>
      <c r="FS359" s="12">
        <f t="shared" si="118"/>
        <v>0.489081479532164</v>
      </c>
      <c r="GE359" s="1" t="s">
        <v>214</v>
      </c>
      <c r="GF359" s="1" t="s">
        <v>213</v>
      </c>
      <c r="GG359" s="1">
        <v>11</v>
      </c>
      <c r="GH359" s="12">
        <f t="shared" si="119"/>
        <v>39.1265183625731</v>
      </c>
      <c r="GI359" s="1">
        <f t="shared" si="120"/>
        <v>4.30391701988304</v>
      </c>
      <c r="GJ359" s="1" t="s">
        <v>215</v>
      </c>
      <c r="GM359" s="1">
        <v>0.116648992576882</v>
      </c>
      <c r="GO359" s="1">
        <v>1.93333333333333</v>
      </c>
      <c r="GP359" s="1">
        <v>0.232558139534884</v>
      </c>
      <c r="HB359" s="1">
        <v>2</v>
      </c>
      <c r="HC359" s="1">
        <v>58</v>
      </c>
      <c r="HD359" s="1">
        <v>95</v>
      </c>
      <c r="HE359" s="1">
        <f t="shared" si="121"/>
        <v>117.931034482759</v>
      </c>
      <c r="HF359" s="10">
        <f t="shared" si="122"/>
        <v>46.2020573274334</v>
      </c>
      <c r="HG359" s="13">
        <v>45384</v>
      </c>
    </row>
    <row r="360" spans="1:215">
      <c r="A360" t="str">
        <f t="shared" si="92"/>
        <v>HPND22016921591</v>
      </c>
      <c r="B360" s="1">
        <v>359</v>
      </c>
      <c r="C360" s="1" t="s">
        <v>200</v>
      </c>
      <c r="D360" s="1">
        <v>0</v>
      </c>
      <c r="E360" s="1" t="s">
        <v>201</v>
      </c>
      <c r="F360" s="1" t="s">
        <v>202</v>
      </c>
      <c r="H360" s="1" t="s">
        <v>775</v>
      </c>
      <c r="I360" s="1" t="s">
        <v>369</v>
      </c>
      <c r="M360" s="1" t="s">
        <v>205</v>
      </c>
      <c r="N360" s="1">
        <v>1</v>
      </c>
      <c r="O360" s="1" t="s">
        <v>270</v>
      </c>
      <c r="Q360" s="1" t="s">
        <v>271</v>
      </c>
      <c r="R360" t="s">
        <v>208</v>
      </c>
      <c r="S360" s="1" t="s">
        <v>272</v>
      </c>
      <c r="T360" s="1" t="s">
        <v>210</v>
      </c>
      <c r="V360" s="1" t="b">
        <v>0</v>
      </c>
      <c r="AA360" s="1">
        <v>0.06</v>
      </c>
      <c r="AC360" s="1">
        <v>0.05</v>
      </c>
      <c r="AD360" s="1">
        <v>100</v>
      </c>
      <c r="AF360" s="8">
        <v>0.00999999999999999</v>
      </c>
      <c r="AG360" s="1" t="s">
        <v>211</v>
      </c>
      <c r="AH360" s="1">
        <v>21591</v>
      </c>
      <c r="AI360" s="1">
        <v>100</v>
      </c>
      <c r="AJ360" s="1">
        <v>172.77</v>
      </c>
      <c r="AL360" s="1">
        <f t="shared" si="108"/>
        <v>172.77</v>
      </c>
      <c r="AO360" s="1">
        <f t="shared" si="109"/>
        <v>172.77</v>
      </c>
      <c r="AP360" s="1">
        <v>167.77</v>
      </c>
      <c r="AV360" s="10">
        <f t="shared" si="110"/>
        <v>8.6885</v>
      </c>
      <c r="AW360" s="1">
        <f t="shared" si="111"/>
        <v>8.6885</v>
      </c>
      <c r="BK360" s="1">
        <v>2</v>
      </c>
      <c r="BL360" s="1">
        <v>225</v>
      </c>
      <c r="BM360" s="1" t="s">
        <v>212</v>
      </c>
      <c r="BN360" s="2">
        <f t="shared" si="112"/>
        <v>1.48026315789474</v>
      </c>
      <c r="BO360" s="2">
        <v>160</v>
      </c>
      <c r="BP360" s="1">
        <f t="shared" si="113"/>
        <v>1.48026315789474</v>
      </c>
      <c r="BQ360" s="1">
        <f t="shared" si="114"/>
        <v>1.48026315789474</v>
      </c>
      <c r="BS360" s="1"/>
      <c r="EQ360" s="1">
        <f t="shared" si="90"/>
        <v>0</v>
      </c>
      <c r="ER360" s="1">
        <f t="shared" si="115"/>
        <v>0</v>
      </c>
      <c r="ES360" s="1">
        <f t="shared" si="116"/>
        <v>0</v>
      </c>
      <c r="ET360" s="12">
        <f t="shared" si="117"/>
        <v>1.48026315789474</v>
      </c>
      <c r="FP360" s="1" t="s">
        <v>213</v>
      </c>
      <c r="FQ360" s="1">
        <v>1.25</v>
      </c>
      <c r="FR360" s="12">
        <f t="shared" si="91"/>
        <v>10.1687631578947</v>
      </c>
      <c r="FS360" s="12">
        <f t="shared" si="118"/>
        <v>0.127109539473684</v>
      </c>
      <c r="GE360" s="1" t="s">
        <v>214</v>
      </c>
      <c r="GF360" s="1" t="s">
        <v>213</v>
      </c>
      <c r="GG360" s="1">
        <v>11</v>
      </c>
      <c r="GH360" s="12">
        <f t="shared" si="119"/>
        <v>10.1687631578947</v>
      </c>
      <c r="GI360" s="1">
        <f t="shared" si="120"/>
        <v>1.11856394736842</v>
      </c>
      <c r="GJ360" s="1" t="s">
        <v>215</v>
      </c>
      <c r="GM360" s="1">
        <v>0.0296052631578947</v>
      </c>
      <c r="GO360" s="1">
        <v>0.588541666666667</v>
      </c>
      <c r="GP360" s="1">
        <v>0.115740740740741</v>
      </c>
      <c r="HB360" s="1">
        <v>2</v>
      </c>
      <c r="HC360" s="1">
        <v>45</v>
      </c>
      <c r="HD360" s="1">
        <v>95</v>
      </c>
      <c r="HE360" s="1">
        <f t="shared" si="121"/>
        <v>152</v>
      </c>
      <c r="HF360" s="10">
        <f t="shared" si="122"/>
        <v>12.1483243153021</v>
      </c>
      <c r="HG360" s="13">
        <v>45384</v>
      </c>
    </row>
    <row r="361" spans="1:215">
      <c r="A361" t="str">
        <f t="shared" si="92"/>
        <v>HPND22057021591</v>
      </c>
      <c r="B361" s="1">
        <v>360</v>
      </c>
      <c r="C361" s="1" t="s">
        <v>200</v>
      </c>
      <c r="D361" s="1">
        <v>0</v>
      </c>
      <c r="E361" s="1" t="s">
        <v>201</v>
      </c>
      <c r="F361" s="1" t="s">
        <v>202</v>
      </c>
      <c r="H361" s="1" t="s">
        <v>776</v>
      </c>
      <c r="I361" s="1" t="s">
        <v>777</v>
      </c>
      <c r="M361" s="1" t="s">
        <v>205</v>
      </c>
      <c r="N361" s="1">
        <v>1</v>
      </c>
      <c r="O361" s="1" t="s">
        <v>243</v>
      </c>
      <c r="Q361" s="1" t="s">
        <v>219</v>
      </c>
      <c r="R361" t="s">
        <v>208</v>
      </c>
      <c r="S361" s="1" t="s">
        <v>244</v>
      </c>
      <c r="T361" s="1" t="s">
        <v>210</v>
      </c>
      <c r="V361" s="1" t="b">
        <v>0</v>
      </c>
      <c r="AA361" s="1">
        <v>0.202</v>
      </c>
      <c r="AC361" s="1">
        <v>0.198</v>
      </c>
      <c r="AD361" s="1">
        <v>100</v>
      </c>
      <c r="AF361" s="8">
        <v>0.004</v>
      </c>
      <c r="AG361" s="1" t="s">
        <v>211</v>
      </c>
      <c r="AH361" s="1">
        <v>21591</v>
      </c>
      <c r="AI361" s="1">
        <v>100</v>
      </c>
      <c r="AJ361" s="1">
        <v>105.57</v>
      </c>
      <c r="AL361" s="1">
        <f t="shared" si="108"/>
        <v>105.57</v>
      </c>
      <c r="AO361" s="1">
        <f t="shared" si="109"/>
        <v>105.57</v>
      </c>
      <c r="AP361" s="1">
        <v>100.57</v>
      </c>
      <c r="AV361" s="10">
        <f t="shared" si="110"/>
        <v>20.92286</v>
      </c>
      <c r="AW361" s="1">
        <f t="shared" si="111"/>
        <v>20.92286</v>
      </c>
      <c r="BK361" s="1">
        <v>1</v>
      </c>
      <c r="BL361" s="1">
        <v>437.5</v>
      </c>
      <c r="BM361" s="1" t="s">
        <v>212</v>
      </c>
      <c r="BN361" s="2">
        <f t="shared" si="112"/>
        <v>5.75657894736842</v>
      </c>
      <c r="BO361" s="2">
        <v>350</v>
      </c>
      <c r="BP361" s="1">
        <f t="shared" si="113"/>
        <v>5.75657894736842</v>
      </c>
      <c r="BQ361" s="1">
        <f t="shared" si="114"/>
        <v>5.75657894736842</v>
      </c>
      <c r="BS361" s="1"/>
      <c r="EQ361" s="1">
        <f t="shared" si="90"/>
        <v>0</v>
      </c>
      <c r="ER361" s="1">
        <f t="shared" si="115"/>
        <v>0</v>
      </c>
      <c r="ES361" s="1">
        <f t="shared" si="116"/>
        <v>0</v>
      </c>
      <c r="ET361" s="12">
        <f t="shared" si="117"/>
        <v>5.75657894736842</v>
      </c>
      <c r="FP361" s="1" t="s">
        <v>213</v>
      </c>
      <c r="FQ361" s="1">
        <v>1.25</v>
      </c>
      <c r="FR361" s="12">
        <f t="shared" si="91"/>
        <v>26.6794389473684</v>
      </c>
      <c r="FS361" s="12">
        <f t="shared" si="118"/>
        <v>0.333492986842105</v>
      </c>
      <c r="GE361" s="1" t="s">
        <v>214</v>
      </c>
      <c r="GF361" s="1" t="s">
        <v>213</v>
      </c>
      <c r="GG361" s="1">
        <v>11</v>
      </c>
      <c r="GH361" s="12">
        <f t="shared" si="119"/>
        <v>26.6794389473684</v>
      </c>
      <c r="GI361" s="1">
        <f t="shared" si="120"/>
        <v>2.93473828421053</v>
      </c>
      <c r="GJ361" s="1" t="s">
        <v>215</v>
      </c>
      <c r="GM361" s="1">
        <v>0.115131578947368</v>
      </c>
      <c r="GO361" s="1">
        <v>0.183333333333333</v>
      </c>
      <c r="GP361" s="1">
        <v>0.232558139534884</v>
      </c>
      <c r="HB361" s="1">
        <v>1</v>
      </c>
      <c r="HC361" s="1">
        <v>45</v>
      </c>
      <c r="HD361" s="1">
        <v>95</v>
      </c>
      <c r="HE361" s="1">
        <f t="shared" si="121"/>
        <v>76</v>
      </c>
      <c r="HF361" s="10">
        <f t="shared" si="122"/>
        <v>30.4786932702366</v>
      </c>
      <c r="HG361" s="13">
        <v>45384</v>
      </c>
    </row>
    <row r="362" spans="1:215">
      <c r="A362" t="str">
        <f t="shared" si="92"/>
        <v>HPND22058921591</v>
      </c>
      <c r="B362" s="1">
        <v>361</v>
      </c>
      <c r="C362" s="1" t="s">
        <v>200</v>
      </c>
      <c r="D362" s="1">
        <v>0</v>
      </c>
      <c r="E362" s="1" t="s">
        <v>201</v>
      </c>
      <c r="F362" s="1" t="s">
        <v>202</v>
      </c>
      <c r="H362" s="1" t="s">
        <v>778</v>
      </c>
      <c r="I362" s="1" t="s">
        <v>779</v>
      </c>
      <c r="M362" s="1" t="s">
        <v>205</v>
      </c>
      <c r="N362" s="1">
        <v>1</v>
      </c>
      <c r="O362" s="1" t="s">
        <v>270</v>
      </c>
      <c r="Q362" s="1" t="s">
        <v>271</v>
      </c>
      <c r="R362" t="s">
        <v>208</v>
      </c>
      <c r="S362" s="1" t="s">
        <v>272</v>
      </c>
      <c r="T362" s="1" t="s">
        <v>210</v>
      </c>
      <c r="V362" s="1" t="b">
        <v>0</v>
      </c>
      <c r="AA362" s="1">
        <v>0.408</v>
      </c>
      <c r="AC362" s="1">
        <v>0.405</v>
      </c>
      <c r="AD362" s="1">
        <v>100</v>
      </c>
      <c r="AF362" s="8">
        <v>0.00299999999999995</v>
      </c>
      <c r="AG362" s="1" t="s">
        <v>211</v>
      </c>
      <c r="AH362" s="1">
        <v>21591</v>
      </c>
      <c r="AI362" s="1">
        <v>100</v>
      </c>
      <c r="AJ362" s="1">
        <v>172.77</v>
      </c>
      <c r="AL362" s="1">
        <f t="shared" si="108"/>
        <v>172.77</v>
      </c>
      <c r="AO362" s="1">
        <f t="shared" si="109"/>
        <v>172.77</v>
      </c>
      <c r="AP362" s="1">
        <v>167.77</v>
      </c>
      <c r="AV362" s="10">
        <f t="shared" si="110"/>
        <v>69.98685</v>
      </c>
      <c r="AW362" s="1">
        <f t="shared" si="111"/>
        <v>69.98685</v>
      </c>
      <c r="BK362" s="1">
        <v>1</v>
      </c>
      <c r="BL362" s="1">
        <v>687.5</v>
      </c>
      <c r="BM362" s="1" t="s">
        <v>212</v>
      </c>
      <c r="BN362" s="2">
        <f t="shared" si="112"/>
        <v>12.0614035087719</v>
      </c>
      <c r="BO362" s="2">
        <v>550</v>
      </c>
      <c r="BP362" s="1">
        <f t="shared" si="113"/>
        <v>12.0614035087719</v>
      </c>
      <c r="BQ362" s="1">
        <f t="shared" si="114"/>
        <v>12.0614035087719</v>
      </c>
      <c r="BS362" s="1"/>
      <c r="EQ362" s="1">
        <f t="shared" si="90"/>
        <v>0</v>
      </c>
      <c r="ER362" s="1">
        <f t="shared" si="115"/>
        <v>0</v>
      </c>
      <c r="ES362" s="1">
        <f t="shared" si="116"/>
        <v>0</v>
      </c>
      <c r="ET362" s="12">
        <f t="shared" si="117"/>
        <v>12.0614035087719</v>
      </c>
      <c r="FP362" s="1" t="s">
        <v>213</v>
      </c>
      <c r="FQ362" s="1">
        <v>1.25</v>
      </c>
      <c r="FR362" s="12">
        <f t="shared" si="91"/>
        <v>82.0482535087719</v>
      </c>
      <c r="FS362" s="12">
        <f t="shared" si="118"/>
        <v>1.02560316885965</v>
      </c>
      <c r="GE362" s="1" t="s">
        <v>214</v>
      </c>
      <c r="GF362" s="1" t="s">
        <v>213</v>
      </c>
      <c r="GG362" s="1">
        <v>11</v>
      </c>
      <c r="GH362" s="12">
        <f t="shared" si="119"/>
        <v>82.0482535087719</v>
      </c>
      <c r="GI362" s="1">
        <f t="shared" si="120"/>
        <v>9.02530788596492</v>
      </c>
      <c r="GJ362" s="1" t="s">
        <v>215</v>
      </c>
      <c r="GM362" s="1">
        <v>0.241228070175439</v>
      </c>
      <c r="GO362" s="1">
        <v>2.95833333333333</v>
      </c>
      <c r="GP362" s="1">
        <v>0.925925925925926</v>
      </c>
      <c r="HB362" s="1">
        <v>1</v>
      </c>
      <c r="HC362" s="1">
        <v>60</v>
      </c>
      <c r="HD362" s="1">
        <v>95</v>
      </c>
      <c r="HE362" s="1">
        <f t="shared" si="121"/>
        <v>57</v>
      </c>
      <c r="HF362" s="10">
        <f t="shared" si="122"/>
        <v>96.2246518930312</v>
      </c>
      <c r="HG362" s="13">
        <v>45384</v>
      </c>
    </row>
    <row r="363" spans="1:215">
      <c r="A363" t="str">
        <f t="shared" si="92"/>
        <v>HPND22076021591</v>
      </c>
      <c r="B363" s="1">
        <v>362</v>
      </c>
      <c r="C363" s="1" t="s">
        <v>200</v>
      </c>
      <c r="D363" s="1">
        <v>0</v>
      </c>
      <c r="E363" s="1" t="s">
        <v>201</v>
      </c>
      <c r="F363" s="1" t="s">
        <v>202</v>
      </c>
      <c r="H363" s="1" t="s">
        <v>780</v>
      </c>
      <c r="I363" s="1" t="s">
        <v>781</v>
      </c>
      <c r="M363" s="1" t="s">
        <v>205</v>
      </c>
      <c r="N363" s="1">
        <v>1</v>
      </c>
      <c r="O363" s="1" t="s">
        <v>270</v>
      </c>
      <c r="Q363" s="1" t="s">
        <v>271</v>
      </c>
      <c r="R363" t="s">
        <v>208</v>
      </c>
      <c r="S363" s="1" t="s">
        <v>272</v>
      </c>
      <c r="T363" s="1" t="s">
        <v>210</v>
      </c>
      <c r="V363" s="1" t="b">
        <v>0</v>
      </c>
      <c r="AA363" s="1">
        <v>0.014</v>
      </c>
      <c r="AC363" s="1">
        <v>0.01</v>
      </c>
      <c r="AD363" s="1">
        <v>0</v>
      </c>
      <c r="AF363" s="8">
        <v>0</v>
      </c>
      <c r="AG363" s="1" t="s">
        <v>211</v>
      </c>
      <c r="AH363" s="1">
        <v>21591</v>
      </c>
      <c r="AI363" s="1">
        <v>100</v>
      </c>
      <c r="AJ363" s="1">
        <v>125</v>
      </c>
      <c r="AL363" s="1">
        <f t="shared" si="108"/>
        <v>125</v>
      </c>
      <c r="AO363" s="1">
        <f t="shared" si="109"/>
        <v>125</v>
      </c>
      <c r="AP363" s="1">
        <v>0</v>
      </c>
      <c r="AV363" s="10">
        <f t="shared" si="110"/>
        <v>1.75</v>
      </c>
      <c r="AW363" s="1">
        <f t="shared" si="111"/>
        <v>1.75</v>
      </c>
      <c r="BK363" s="1">
        <v>2</v>
      </c>
      <c r="BL363" s="1">
        <v>137.5</v>
      </c>
      <c r="BM363" s="1" t="s">
        <v>212</v>
      </c>
      <c r="BN363" s="2">
        <f t="shared" si="112"/>
        <v>1.20614035087719</v>
      </c>
      <c r="BO363" s="2">
        <v>110</v>
      </c>
      <c r="BP363" s="1">
        <f t="shared" si="113"/>
        <v>1.20614035087719</v>
      </c>
      <c r="BQ363" s="1">
        <f t="shared" si="114"/>
        <v>1.20614035087719</v>
      </c>
      <c r="BS363" s="1"/>
      <c r="CB363" s="1">
        <v>1</v>
      </c>
      <c r="CC363" s="1">
        <v>11.02</v>
      </c>
      <c r="CD363" s="1" t="s">
        <v>225</v>
      </c>
      <c r="CE363" s="1">
        <f>CC363*CB363</f>
        <v>11.02</v>
      </c>
      <c r="CF363" s="1" t="b">
        <v>0</v>
      </c>
      <c r="EQ363" s="1">
        <f t="shared" si="90"/>
        <v>11.02</v>
      </c>
      <c r="ER363" s="1">
        <f t="shared" si="115"/>
        <v>11.02</v>
      </c>
      <c r="ES363" s="1">
        <f t="shared" si="116"/>
        <v>0</v>
      </c>
      <c r="ET363" s="12">
        <f t="shared" si="117"/>
        <v>12.2261403508772</v>
      </c>
      <c r="FP363" s="1" t="s">
        <v>213</v>
      </c>
      <c r="FQ363" s="1">
        <v>1.25</v>
      </c>
      <c r="FR363" s="12">
        <f t="shared" si="91"/>
        <v>13.9761403508772</v>
      </c>
      <c r="FS363" s="12">
        <f t="shared" si="118"/>
        <v>0.174701754385965</v>
      </c>
      <c r="GE363" s="1" t="s">
        <v>214</v>
      </c>
      <c r="GF363" s="1" t="s">
        <v>213</v>
      </c>
      <c r="GG363" s="1">
        <v>11</v>
      </c>
      <c r="GH363" s="12">
        <f t="shared" si="119"/>
        <v>13.9761403508772</v>
      </c>
      <c r="GI363" s="1">
        <f t="shared" si="120"/>
        <v>1.53737543859649</v>
      </c>
      <c r="GJ363" s="1" t="s">
        <v>215</v>
      </c>
      <c r="GM363" s="1">
        <v>0.0241228070175439</v>
      </c>
      <c r="GO363" s="1">
        <v>0.2671875</v>
      </c>
      <c r="GP363" s="1">
        <v>0.0964506172839506</v>
      </c>
      <c r="HB363" s="1">
        <v>2</v>
      </c>
      <c r="HC363" s="1">
        <v>60</v>
      </c>
      <c r="HD363" s="1">
        <v>95</v>
      </c>
      <c r="HE363" s="1">
        <f t="shared" si="121"/>
        <v>114</v>
      </c>
      <c r="HF363" s="10">
        <f t="shared" si="122"/>
        <v>16.0759784681611</v>
      </c>
      <c r="HG363" s="13">
        <v>43923</v>
      </c>
    </row>
    <row r="364" spans="1:215">
      <c r="A364" t="str">
        <f t="shared" si="92"/>
        <v>HPND22091921591</v>
      </c>
      <c r="B364" s="1">
        <v>363</v>
      </c>
      <c r="C364" s="1" t="s">
        <v>200</v>
      </c>
      <c r="D364" s="1">
        <v>0</v>
      </c>
      <c r="E364" s="1" t="s">
        <v>201</v>
      </c>
      <c r="F364" s="1" t="s">
        <v>202</v>
      </c>
      <c r="H364" s="1" t="s">
        <v>782</v>
      </c>
      <c r="I364" s="1" t="s">
        <v>783</v>
      </c>
      <c r="M364" s="1" t="s">
        <v>205</v>
      </c>
      <c r="N364" s="1">
        <v>1</v>
      </c>
      <c r="O364" s="1" t="s">
        <v>270</v>
      </c>
      <c r="Q364" s="1" t="s">
        <v>271</v>
      </c>
      <c r="R364" t="s">
        <v>208</v>
      </c>
      <c r="S364" s="1" t="s">
        <v>272</v>
      </c>
      <c r="T364" s="1" t="s">
        <v>210</v>
      </c>
      <c r="V364" s="1" t="b">
        <v>0</v>
      </c>
      <c r="AA364" s="1">
        <v>0.22</v>
      </c>
      <c r="AC364" s="1">
        <v>0.195</v>
      </c>
      <c r="AD364" s="1">
        <v>100</v>
      </c>
      <c r="AF364" s="8">
        <v>0.025</v>
      </c>
      <c r="AG364" s="1" t="s">
        <v>211</v>
      </c>
      <c r="AH364" s="1">
        <v>21591</v>
      </c>
      <c r="AI364" s="1">
        <v>100</v>
      </c>
      <c r="AJ364" s="1">
        <v>172.77</v>
      </c>
      <c r="AL364" s="1">
        <f t="shared" si="108"/>
        <v>172.77</v>
      </c>
      <c r="AO364" s="1">
        <f t="shared" si="109"/>
        <v>172.77</v>
      </c>
      <c r="AP364" s="1">
        <v>167.77</v>
      </c>
      <c r="AV364" s="10">
        <f t="shared" si="110"/>
        <v>33.81515</v>
      </c>
      <c r="AW364" s="1">
        <f t="shared" si="111"/>
        <v>33.81515</v>
      </c>
      <c r="BK364" s="1">
        <v>2</v>
      </c>
      <c r="BL364" s="1">
        <v>562.5</v>
      </c>
      <c r="BM364" s="1" t="s">
        <v>212</v>
      </c>
      <c r="BN364" s="2">
        <f t="shared" si="112"/>
        <v>4.76973684210526</v>
      </c>
      <c r="BO364" s="2">
        <v>450</v>
      </c>
      <c r="BP364" s="1">
        <f t="shared" si="113"/>
        <v>4.76973684210526</v>
      </c>
      <c r="BQ364" s="1">
        <f t="shared" si="114"/>
        <v>4.76973684210526</v>
      </c>
      <c r="BS364" s="1"/>
      <c r="EQ364" s="1">
        <f t="shared" si="90"/>
        <v>0</v>
      </c>
      <c r="ER364" s="1">
        <f t="shared" si="115"/>
        <v>0</v>
      </c>
      <c r="ES364" s="1">
        <f t="shared" si="116"/>
        <v>0</v>
      </c>
      <c r="ET364" s="12">
        <f t="shared" si="117"/>
        <v>4.76973684210526</v>
      </c>
      <c r="FP364" s="1" t="s">
        <v>213</v>
      </c>
      <c r="FQ364" s="1">
        <v>1.25</v>
      </c>
      <c r="FR364" s="12">
        <f t="shared" si="91"/>
        <v>38.5848868421053</v>
      </c>
      <c r="FS364" s="12">
        <f t="shared" si="118"/>
        <v>0.482311085526316</v>
      </c>
      <c r="GE364" s="1" t="s">
        <v>214</v>
      </c>
      <c r="GF364" s="1" t="s">
        <v>213</v>
      </c>
      <c r="GG364" s="1">
        <v>11</v>
      </c>
      <c r="GH364" s="12">
        <f t="shared" si="119"/>
        <v>38.5848868421053</v>
      </c>
      <c r="GI364" s="1">
        <f t="shared" si="120"/>
        <v>4.24433755263158</v>
      </c>
      <c r="GJ364" s="1" t="s">
        <v>215</v>
      </c>
      <c r="GM364" s="1">
        <v>0.095440084835631</v>
      </c>
      <c r="GO364" s="1">
        <v>1.18333333333333</v>
      </c>
      <c r="GP364" s="1">
        <v>0.185185185185185</v>
      </c>
      <c r="HB364" s="1">
        <v>2</v>
      </c>
      <c r="HC364" s="1">
        <v>58</v>
      </c>
      <c r="HD364" s="1">
        <v>95</v>
      </c>
      <c r="HE364" s="1">
        <f t="shared" si="121"/>
        <v>117.931034482759</v>
      </c>
      <c r="HF364" s="10">
        <f t="shared" si="122"/>
        <v>44.7754940836173</v>
      </c>
      <c r="HG364" s="13">
        <v>45384</v>
      </c>
    </row>
    <row r="365" spans="1:215">
      <c r="A365" t="str">
        <f t="shared" si="92"/>
        <v>HPND22092921591</v>
      </c>
      <c r="B365" s="1">
        <v>364</v>
      </c>
      <c r="C365" s="1" t="s">
        <v>200</v>
      </c>
      <c r="D365" s="1">
        <v>0</v>
      </c>
      <c r="E365" s="1" t="s">
        <v>201</v>
      </c>
      <c r="F365" s="1" t="s">
        <v>202</v>
      </c>
      <c r="H365" s="1" t="s">
        <v>784</v>
      </c>
      <c r="I365" s="1" t="s">
        <v>785</v>
      </c>
      <c r="M365" s="1" t="s">
        <v>205</v>
      </c>
      <c r="N365" s="1">
        <v>1</v>
      </c>
      <c r="O365" s="1" t="s">
        <v>270</v>
      </c>
      <c r="Q365" s="1" t="s">
        <v>271</v>
      </c>
      <c r="R365" t="s">
        <v>208</v>
      </c>
      <c r="S365" s="1" t="s">
        <v>272</v>
      </c>
      <c r="T365" s="1" t="s">
        <v>210</v>
      </c>
      <c r="V365" s="1" t="b">
        <v>0</v>
      </c>
      <c r="AA365" s="1">
        <v>0.22</v>
      </c>
      <c r="AC365" s="1">
        <v>0.195</v>
      </c>
      <c r="AD365" s="1">
        <v>100</v>
      </c>
      <c r="AF365" s="8">
        <v>0.025</v>
      </c>
      <c r="AG365" s="1" t="s">
        <v>211</v>
      </c>
      <c r="AH365" s="1">
        <v>21591</v>
      </c>
      <c r="AI365" s="1">
        <v>100</v>
      </c>
      <c r="AJ365" s="1">
        <v>172.77</v>
      </c>
      <c r="AL365" s="1">
        <f t="shared" si="108"/>
        <v>172.77</v>
      </c>
      <c r="AO365" s="1">
        <f t="shared" si="109"/>
        <v>172.77</v>
      </c>
      <c r="AP365" s="1">
        <v>167.77</v>
      </c>
      <c r="AV365" s="10">
        <f t="shared" si="110"/>
        <v>33.81515</v>
      </c>
      <c r="AW365" s="1">
        <f t="shared" si="111"/>
        <v>33.81515</v>
      </c>
      <c r="BK365" s="1">
        <v>2</v>
      </c>
      <c r="BL365" s="1">
        <v>562.5</v>
      </c>
      <c r="BM365" s="1" t="s">
        <v>212</v>
      </c>
      <c r="BN365" s="2">
        <f t="shared" si="112"/>
        <v>4.76973684210526</v>
      </c>
      <c r="BO365" s="2">
        <v>450</v>
      </c>
      <c r="BP365" s="1">
        <f t="shared" si="113"/>
        <v>4.76973684210526</v>
      </c>
      <c r="BQ365" s="1">
        <f t="shared" si="114"/>
        <v>4.76973684210526</v>
      </c>
      <c r="BS365" s="1"/>
      <c r="EQ365" s="1">
        <f t="shared" si="90"/>
        <v>0</v>
      </c>
      <c r="ER365" s="1">
        <f t="shared" si="115"/>
        <v>0</v>
      </c>
      <c r="ES365" s="1">
        <f t="shared" si="116"/>
        <v>0</v>
      </c>
      <c r="ET365" s="12">
        <f t="shared" si="117"/>
        <v>4.76973684210526</v>
      </c>
      <c r="FP365" s="1" t="s">
        <v>213</v>
      </c>
      <c r="FQ365" s="1">
        <v>1.25</v>
      </c>
      <c r="FR365" s="12">
        <f t="shared" si="91"/>
        <v>38.5848868421053</v>
      </c>
      <c r="FS365" s="12">
        <f t="shared" si="118"/>
        <v>0.482311085526316</v>
      </c>
      <c r="GE365" s="1" t="s">
        <v>214</v>
      </c>
      <c r="GF365" s="1" t="s">
        <v>213</v>
      </c>
      <c r="GG365" s="1">
        <v>11</v>
      </c>
      <c r="GH365" s="12">
        <f t="shared" si="119"/>
        <v>38.5848868421053</v>
      </c>
      <c r="GI365" s="1">
        <f t="shared" si="120"/>
        <v>4.24433755263158</v>
      </c>
      <c r="GJ365" s="1" t="s">
        <v>215</v>
      </c>
      <c r="GM365" s="1">
        <v>0.095440084835631</v>
      </c>
      <c r="GO365" s="1">
        <v>1.18333333333333</v>
      </c>
      <c r="GP365" s="1">
        <v>0.185185185185185</v>
      </c>
      <c r="HB365" s="1">
        <v>2</v>
      </c>
      <c r="HC365" s="1">
        <v>58</v>
      </c>
      <c r="HD365" s="1">
        <v>95</v>
      </c>
      <c r="HE365" s="1">
        <f t="shared" si="121"/>
        <v>117.931034482759</v>
      </c>
      <c r="HF365" s="10">
        <f t="shared" si="122"/>
        <v>44.7754940836173</v>
      </c>
      <c r="HG365" s="13">
        <v>45384</v>
      </c>
    </row>
    <row r="366" spans="1:215">
      <c r="A366" t="str">
        <f t="shared" si="92"/>
        <v>HOSND22270021480</v>
      </c>
      <c r="B366" s="1">
        <v>365</v>
      </c>
      <c r="C366" s="1" t="s">
        <v>200</v>
      </c>
      <c r="D366" s="1">
        <v>0</v>
      </c>
      <c r="E366" s="1" t="s">
        <v>247</v>
      </c>
      <c r="F366" s="1" t="s">
        <v>202</v>
      </c>
      <c r="H366" s="1" t="s">
        <v>786</v>
      </c>
      <c r="I366" s="1" t="s">
        <v>787</v>
      </c>
      <c r="M366" s="1" t="s">
        <v>205</v>
      </c>
      <c r="N366" s="1">
        <v>1</v>
      </c>
      <c r="O366" s="1" t="s">
        <v>243</v>
      </c>
      <c r="Q366" s="1" t="s">
        <v>219</v>
      </c>
      <c r="R366" t="s">
        <v>208</v>
      </c>
      <c r="S366" s="1" t="s">
        <v>244</v>
      </c>
      <c r="T366" s="1" t="s">
        <v>210</v>
      </c>
      <c r="V366" s="1" t="b">
        <v>0</v>
      </c>
      <c r="AA366" s="1">
        <v>0.098</v>
      </c>
      <c r="AC366" s="1">
        <v>0.093</v>
      </c>
      <c r="AD366" s="1">
        <v>100</v>
      </c>
      <c r="AF366" s="8">
        <v>0.005</v>
      </c>
      <c r="AG366" s="1" t="s">
        <v>211</v>
      </c>
      <c r="AH366" s="1">
        <v>21480</v>
      </c>
      <c r="AI366" s="1">
        <v>100</v>
      </c>
      <c r="AJ366" s="1">
        <v>105.5</v>
      </c>
      <c r="AL366" s="1">
        <f t="shared" si="108"/>
        <v>105.5</v>
      </c>
      <c r="AO366" s="1">
        <f t="shared" si="109"/>
        <v>105.5</v>
      </c>
      <c r="AP366" s="1">
        <v>20</v>
      </c>
      <c r="AV366" s="10">
        <f t="shared" si="110"/>
        <v>10.239</v>
      </c>
      <c r="AW366" s="1">
        <f t="shared" si="111"/>
        <v>10.239</v>
      </c>
      <c r="AZ366" s="1">
        <f>BA366+BE366</f>
        <v>43.7</v>
      </c>
      <c r="BA366" s="1">
        <f>AZ367*N367</f>
        <v>43.7</v>
      </c>
      <c r="BK366" s="1">
        <v>2</v>
      </c>
      <c r="BL366" s="1">
        <v>437.5</v>
      </c>
      <c r="BM366" s="1" t="s">
        <v>212</v>
      </c>
      <c r="BN366" s="2">
        <f t="shared" si="112"/>
        <v>3.19809941520468</v>
      </c>
      <c r="BO366" s="2">
        <v>350</v>
      </c>
      <c r="BP366" s="1">
        <f t="shared" si="113"/>
        <v>3.19809941520468</v>
      </c>
      <c r="BQ366" s="1">
        <f t="shared" si="114"/>
        <v>3.19809941520468</v>
      </c>
      <c r="BS366" s="1"/>
      <c r="EQ366" s="1">
        <f t="shared" si="90"/>
        <v>0</v>
      </c>
      <c r="ER366" s="1">
        <f t="shared" si="115"/>
        <v>0</v>
      </c>
      <c r="ES366" s="1">
        <f t="shared" si="116"/>
        <v>0</v>
      </c>
      <c r="ET366" s="12">
        <f t="shared" si="117"/>
        <v>3.19809941520468</v>
      </c>
      <c r="FP366" s="1" t="s">
        <v>213</v>
      </c>
      <c r="FQ366" s="1">
        <v>1.25</v>
      </c>
      <c r="FR366" s="12">
        <f t="shared" si="91"/>
        <v>13.4370994152047</v>
      </c>
      <c r="FS366" s="12">
        <f t="shared" si="118"/>
        <v>0.167963742690058</v>
      </c>
      <c r="GE366" s="1" t="s">
        <v>252</v>
      </c>
      <c r="GF366" s="1" t="s">
        <v>213</v>
      </c>
      <c r="GG366" s="1">
        <v>11</v>
      </c>
      <c r="GH366" s="12">
        <f t="shared" si="119"/>
        <v>13.4370994152047</v>
      </c>
      <c r="GI366" s="1">
        <f t="shared" si="120"/>
        <v>1.47808093567251</v>
      </c>
      <c r="GJ366" s="1" t="s">
        <v>215</v>
      </c>
      <c r="GM366" s="1">
        <v>0.0639619883040936</v>
      </c>
      <c r="GN366" s="1">
        <v>0.73</v>
      </c>
      <c r="GO366" s="1">
        <v>1.1375</v>
      </c>
      <c r="GP366" s="1">
        <v>0.161082474226804</v>
      </c>
      <c r="HB366" s="1">
        <v>2</v>
      </c>
      <c r="HC366" s="1">
        <v>50</v>
      </c>
      <c r="HD366" s="1">
        <v>95</v>
      </c>
      <c r="HE366" s="1">
        <f t="shared" si="121"/>
        <v>136.8</v>
      </c>
      <c r="HF366" s="10">
        <f t="shared" si="122"/>
        <v>60.8756885560982</v>
      </c>
      <c r="HG366" s="13">
        <v>45384</v>
      </c>
    </row>
    <row r="367" spans="1:215">
      <c r="A367" t="str">
        <f t="shared" si="92"/>
        <v>HOSND222700_121480</v>
      </c>
      <c r="B367" s="1">
        <v>366</v>
      </c>
      <c r="C367" s="1" t="s">
        <v>200</v>
      </c>
      <c r="E367" s="1" t="s">
        <v>247</v>
      </c>
      <c r="F367" s="1" t="s">
        <v>222</v>
      </c>
      <c r="H367" s="1" t="s">
        <v>788</v>
      </c>
      <c r="I367" s="1" t="s">
        <v>788</v>
      </c>
      <c r="N367" s="1">
        <v>1</v>
      </c>
      <c r="R367"/>
      <c r="AF367" s="8"/>
      <c r="AG367" s="1" t="s">
        <v>211</v>
      </c>
      <c r="AH367" s="1">
        <v>21480</v>
      </c>
      <c r="AV367" s="10"/>
      <c r="AX367" s="1" t="s">
        <v>205</v>
      </c>
      <c r="AY367" s="1" t="s">
        <v>225</v>
      </c>
      <c r="AZ367" s="1">
        <v>43.7</v>
      </c>
      <c r="BN367" s="2"/>
      <c r="BS367" s="1"/>
      <c r="ET367" s="12"/>
      <c r="FR367" s="12"/>
      <c r="FS367" s="12"/>
      <c r="GH367" s="12"/>
      <c r="HF367" s="10"/>
      <c r="HG367" s="13">
        <v>45384</v>
      </c>
    </row>
    <row r="368" spans="1:215">
      <c r="A368" t="str">
        <f t="shared" si="92"/>
        <v>HPND22270021591</v>
      </c>
      <c r="B368" s="1">
        <v>367</v>
      </c>
      <c r="C368" s="1" t="s">
        <v>200</v>
      </c>
      <c r="D368" s="1">
        <v>0</v>
      </c>
      <c r="E368" s="1" t="s">
        <v>201</v>
      </c>
      <c r="F368" s="1" t="s">
        <v>202</v>
      </c>
      <c r="H368" s="1" t="s">
        <v>786</v>
      </c>
      <c r="I368" s="1" t="s">
        <v>787</v>
      </c>
      <c r="M368" s="1" t="s">
        <v>205</v>
      </c>
      <c r="N368" s="1">
        <v>1</v>
      </c>
      <c r="O368" s="1" t="s">
        <v>243</v>
      </c>
      <c r="Q368" s="1" t="s">
        <v>219</v>
      </c>
      <c r="R368" t="s">
        <v>208</v>
      </c>
      <c r="S368" s="1" t="s">
        <v>244</v>
      </c>
      <c r="T368" s="1" t="s">
        <v>210</v>
      </c>
      <c r="V368" s="1" t="b">
        <v>0</v>
      </c>
      <c r="AA368" s="1">
        <v>0.098</v>
      </c>
      <c r="AC368" s="1">
        <v>0.093</v>
      </c>
      <c r="AD368" s="1">
        <v>100</v>
      </c>
      <c r="AF368" s="8">
        <v>0.005</v>
      </c>
      <c r="AG368" s="1" t="s">
        <v>211</v>
      </c>
      <c r="AH368" s="1">
        <v>21591</v>
      </c>
      <c r="AI368" s="1">
        <v>100</v>
      </c>
      <c r="AJ368" s="1">
        <v>105.5</v>
      </c>
      <c r="AL368" s="1">
        <f>AK368+AJ368</f>
        <v>105.5</v>
      </c>
      <c r="AO368" s="1">
        <f>AL368+AM368</f>
        <v>105.5</v>
      </c>
      <c r="AP368" s="1">
        <v>20</v>
      </c>
      <c r="AV368" s="10">
        <f>((AO368*((100-GX368)/100)+GY368))*(AA368+AS368+AU368+AB368)-(AP368*(AA368+AS368-AC368+AB368)*AD368/100)</f>
        <v>10.239</v>
      </c>
      <c r="AW368" s="1">
        <f>(AV368)*N368</f>
        <v>10.239</v>
      </c>
      <c r="AZ368" s="1">
        <f>BA368+BE368</f>
        <v>43.7</v>
      </c>
      <c r="BA368" s="1">
        <f>AZ369*N369</f>
        <v>43.7</v>
      </c>
      <c r="BK368" s="1">
        <v>2</v>
      </c>
      <c r="BL368" s="1">
        <v>437.5</v>
      </c>
      <c r="BM368" s="1" t="s">
        <v>212</v>
      </c>
      <c r="BN368" s="2">
        <f>BL368/HE368</f>
        <v>3.19809941520468</v>
      </c>
      <c r="BO368" s="2">
        <v>350</v>
      </c>
      <c r="BP368" s="1">
        <f>BN368+BI368</f>
        <v>3.19809941520468</v>
      </c>
      <c r="BQ368" s="1">
        <f>BP368*N368</f>
        <v>3.19809941520468</v>
      </c>
      <c r="BS368" s="1"/>
      <c r="EQ368" s="1">
        <f t="shared" si="90"/>
        <v>0</v>
      </c>
      <c r="ER368" s="1">
        <f>EQ368*N368</f>
        <v>0</v>
      </c>
      <c r="ES368" s="1">
        <f>IF(ISERROR(SEARCH("FALSE",BV368)),BU368,0)+IF(ISERROR(SEARCH("FALSE",CA368)),BZ368,0)+IF(ISERROR(SEARCH("FALSE",CF368)),CE368,0)+IF(ISERROR(SEARCH("FALSE",CK368)),CJ368,0)+IF(ISERROR(SEARCH("FALSE",CP368)),CO368,0)+IF(ISERROR(SEARCH("FALSE",CU368)),CT368,0)+IF(ISERROR(SEARCH("FALSE",CZ368)),CY368,0)+IF(ISERROR(SEARCH("FALSE",DE368)),DD368,0)+IF(ISERROR(SEARCH("FALSE",DJ368)),DI368,0)+IF(ISERROR(SEARCH("FALSE",DO368)),DN368,0)+IF(ISERROR(SEARCH("FALSE",DT368)),DS368,0)+IF(ISERROR(SEARCH("FALSE",DY368)),DX368,0)+IF(ISERROR(SEARCH("FALSE",ED368)),EC368,0)+IF(ISERROR(SEARCH("FALSE",EI368)),EH368,0)+IF(ISERROR(SEARCH("FALSE",EN368)),EM368,0)*N368</f>
        <v>0</v>
      </c>
      <c r="ET368" s="12">
        <f>ES368+ER368+BP368</f>
        <v>3.19809941520468</v>
      </c>
      <c r="FP368" s="1" t="s">
        <v>213</v>
      </c>
      <c r="FQ368" s="1">
        <v>1.25</v>
      </c>
      <c r="FR368" s="12">
        <f t="shared" si="91"/>
        <v>13.4370994152047</v>
      </c>
      <c r="FS368" s="12">
        <f>FR368*FQ368/100</f>
        <v>0.167963742690058</v>
      </c>
      <c r="GE368" s="1" t="s">
        <v>214</v>
      </c>
      <c r="GF368" s="1" t="s">
        <v>213</v>
      </c>
      <c r="GG368" s="1">
        <v>11</v>
      </c>
      <c r="GH368" s="12">
        <f>AW368+ET368-ES368+FD368+FG368</f>
        <v>13.4370994152047</v>
      </c>
      <c r="GI368" s="1">
        <f>GH368*(GG368/100)</f>
        <v>1.47808093567251</v>
      </c>
      <c r="GJ368" s="1" t="s">
        <v>215</v>
      </c>
      <c r="GM368" s="1">
        <v>0.0639619883040936</v>
      </c>
      <c r="GN368" s="1">
        <v>0.73</v>
      </c>
      <c r="GO368" s="1">
        <v>1.1375</v>
      </c>
      <c r="GP368" s="1">
        <v>0.161082474226804</v>
      </c>
      <c r="HB368" s="1">
        <v>2</v>
      </c>
      <c r="HC368" s="1">
        <v>50</v>
      </c>
      <c r="HD368" s="1">
        <v>95</v>
      </c>
      <c r="HE368" s="1">
        <f>(3600/HC368)*HD368*HB368/100</f>
        <v>136.8</v>
      </c>
      <c r="HF368" s="10">
        <f>AW368+AZ368+ET368+FD368+FG368+FK368+FS368-FY368+GD368+FT368+GI368+GM368+GN368+GO368+GP368+GR368+GS368-GU368</f>
        <v>60.8756885560982</v>
      </c>
      <c r="HG368" s="13">
        <v>45384</v>
      </c>
    </row>
    <row r="369" spans="1:215">
      <c r="A369" t="str">
        <f t="shared" si="92"/>
        <v>HPND222700_121591</v>
      </c>
      <c r="B369" s="1">
        <v>368</v>
      </c>
      <c r="C369" s="1" t="s">
        <v>200</v>
      </c>
      <c r="E369" s="1" t="s">
        <v>201</v>
      </c>
      <c r="F369" s="1" t="s">
        <v>222</v>
      </c>
      <c r="H369" s="1" t="s">
        <v>788</v>
      </c>
      <c r="I369" s="1" t="s">
        <v>788</v>
      </c>
      <c r="N369" s="1">
        <v>1</v>
      </c>
      <c r="R369"/>
      <c r="AF369" s="8"/>
      <c r="AG369" s="1" t="s">
        <v>211</v>
      </c>
      <c r="AH369" s="1">
        <v>21591</v>
      </c>
      <c r="AV369" s="10"/>
      <c r="AX369" s="1" t="s">
        <v>205</v>
      </c>
      <c r="AY369" s="1" t="s">
        <v>225</v>
      </c>
      <c r="AZ369" s="1">
        <v>43.7</v>
      </c>
      <c r="BN369" s="2"/>
      <c r="BS369" s="1"/>
      <c r="ET369" s="12"/>
      <c r="FR369" s="12"/>
      <c r="FS369" s="12"/>
      <c r="GH369" s="12"/>
      <c r="HF369" s="10"/>
      <c r="HG369" s="13">
        <v>45384</v>
      </c>
    </row>
    <row r="370" spans="1:215">
      <c r="A370" t="str">
        <f t="shared" si="92"/>
        <v>HOSND22271021480</v>
      </c>
      <c r="B370" s="1">
        <v>369</v>
      </c>
      <c r="C370" s="1" t="s">
        <v>200</v>
      </c>
      <c r="D370" s="1">
        <v>0</v>
      </c>
      <c r="E370" s="1" t="s">
        <v>247</v>
      </c>
      <c r="F370" s="1" t="s">
        <v>202</v>
      </c>
      <c r="H370" s="1" t="s">
        <v>789</v>
      </c>
      <c r="I370" s="1" t="s">
        <v>790</v>
      </c>
      <c r="M370" s="1" t="s">
        <v>205</v>
      </c>
      <c r="N370" s="1">
        <v>1</v>
      </c>
      <c r="O370" s="1" t="s">
        <v>243</v>
      </c>
      <c r="Q370" s="1" t="s">
        <v>219</v>
      </c>
      <c r="R370" t="s">
        <v>208</v>
      </c>
      <c r="S370" s="1" t="s">
        <v>244</v>
      </c>
      <c r="T370" s="1" t="s">
        <v>210</v>
      </c>
      <c r="V370" s="1" t="b">
        <v>0</v>
      </c>
      <c r="AA370" s="1">
        <v>0.094</v>
      </c>
      <c r="AC370" s="1">
        <v>0.089</v>
      </c>
      <c r="AD370" s="1">
        <v>100</v>
      </c>
      <c r="AF370" s="8">
        <v>0.005</v>
      </c>
      <c r="AG370" s="1" t="s">
        <v>211</v>
      </c>
      <c r="AH370" s="1">
        <v>21480</v>
      </c>
      <c r="AI370" s="1">
        <v>100</v>
      </c>
      <c r="AJ370" s="1">
        <v>105.5</v>
      </c>
      <c r="AL370" s="1">
        <f>AK370+AJ370</f>
        <v>105.5</v>
      </c>
      <c r="AO370" s="1">
        <f>AL370+AM370</f>
        <v>105.5</v>
      </c>
      <c r="AP370" s="1">
        <v>20</v>
      </c>
      <c r="AV370" s="10">
        <f>((AO370*((100-GX370)/100)+GY370))*(AA370+AS370+AU370+AB370)-(AP370*(AA370+AS370-AC370+AB370)*AD370/100)</f>
        <v>9.817</v>
      </c>
      <c r="AW370" s="1">
        <f>(AV370)*N370</f>
        <v>9.817</v>
      </c>
      <c r="AZ370" s="1">
        <f>BA370+BE370</f>
        <v>43.7</v>
      </c>
      <c r="BA370" s="1">
        <f>AZ371*N371</f>
        <v>43.7</v>
      </c>
      <c r="BK370" s="1">
        <v>2</v>
      </c>
      <c r="BL370" s="1">
        <v>437.5</v>
      </c>
      <c r="BM370" s="1" t="s">
        <v>212</v>
      </c>
      <c r="BN370" s="2">
        <f>BL370/HE370</f>
        <v>3.19809941520468</v>
      </c>
      <c r="BO370" s="2">
        <v>350</v>
      </c>
      <c r="BP370" s="1">
        <f>BN370+BI370</f>
        <v>3.19809941520468</v>
      </c>
      <c r="BQ370" s="1">
        <f>BP370*N370</f>
        <v>3.19809941520468</v>
      </c>
      <c r="BS370" s="1"/>
      <c r="EQ370" s="1">
        <f t="shared" si="90"/>
        <v>0</v>
      </c>
      <c r="ER370" s="1">
        <f>EQ370*N370</f>
        <v>0</v>
      </c>
      <c r="ES370" s="1">
        <f>IF(ISERROR(SEARCH("FALSE",BV370)),BU370,0)+IF(ISERROR(SEARCH("FALSE",CA370)),BZ370,0)+IF(ISERROR(SEARCH("FALSE",CF370)),CE370,0)+IF(ISERROR(SEARCH("FALSE",CK370)),CJ370,0)+IF(ISERROR(SEARCH("FALSE",CP370)),CO370,0)+IF(ISERROR(SEARCH("FALSE",CU370)),CT370,0)+IF(ISERROR(SEARCH("FALSE",CZ370)),CY370,0)+IF(ISERROR(SEARCH("FALSE",DE370)),DD370,0)+IF(ISERROR(SEARCH("FALSE",DJ370)),DI370,0)+IF(ISERROR(SEARCH("FALSE",DO370)),DN370,0)+IF(ISERROR(SEARCH("FALSE",DT370)),DS370,0)+IF(ISERROR(SEARCH("FALSE",DY370)),DX370,0)+IF(ISERROR(SEARCH("FALSE",ED370)),EC370,0)+IF(ISERROR(SEARCH("FALSE",EI370)),EH370,0)+IF(ISERROR(SEARCH("FALSE",EN370)),EM370,0)*N370</f>
        <v>0</v>
      </c>
      <c r="ET370" s="12">
        <f>ES370+ER370+BP370</f>
        <v>3.19809941520468</v>
      </c>
      <c r="FP370" s="1" t="s">
        <v>213</v>
      </c>
      <c r="FQ370" s="1">
        <v>1.25</v>
      </c>
      <c r="FR370" s="12">
        <f t="shared" si="91"/>
        <v>13.0150994152047</v>
      </c>
      <c r="FS370" s="12">
        <f>FR370*FQ370/100</f>
        <v>0.162688742690058</v>
      </c>
      <c r="GE370" s="1" t="s">
        <v>252</v>
      </c>
      <c r="GF370" s="1" t="s">
        <v>213</v>
      </c>
      <c r="GG370" s="1">
        <v>11</v>
      </c>
      <c r="GH370" s="12">
        <f>AW370+ET370-ES370+FD370+FG370</f>
        <v>13.0150994152047</v>
      </c>
      <c r="GI370" s="1">
        <f>GH370*(GG370/100)</f>
        <v>1.43166093567251</v>
      </c>
      <c r="GJ370" s="1" t="s">
        <v>215</v>
      </c>
      <c r="GM370" s="1">
        <v>0.0639619883040936</v>
      </c>
      <c r="GN370" s="1">
        <v>0.73</v>
      </c>
      <c r="GO370" s="1">
        <v>1.1375</v>
      </c>
      <c r="GP370" s="1">
        <v>0.161082474226804</v>
      </c>
      <c r="HB370" s="1">
        <v>2</v>
      </c>
      <c r="HC370" s="1">
        <v>50</v>
      </c>
      <c r="HD370" s="1">
        <v>95</v>
      </c>
      <c r="HE370" s="1">
        <f>(3600/HC370)*HD370*HB370/100</f>
        <v>136.8</v>
      </c>
      <c r="HF370" s="10">
        <f>AW370+AZ370+ET370+FD370+FG370+FK370+FS370-FY370+GD370+FT370+GI370+GM370+GN370+GO370+GP370+GR370+GS370-GU370</f>
        <v>60.4019935560982</v>
      </c>
      <c r="HG370" s="13">
        <v>45384</v>
      </c>
    </row>
    <row r="371" spans="1:215">
      <c r="A371" t="str">
        <f t="shared" si="92"/>
        <v>HOSND222710_121480</v>
      </c>
      <c r="B371" s="1">
        <v>370</v>
      </c>
      <c r="C371" s="1" t="s">
        <v>200</v>
      </c>
      <c r="E371" s="1" t="s">
        <v>247</v>
      </c>
      <c r="F371" s="1" t="s">
        <v>222</v>
      </c>
      <c r="H371" s="1" t="s">
        <v>791</v>
      </c>
      <c r="I371" s="1" t="s">
        <v>791</v>
      </c>
      <c r="N371" s="1">
        <v>1</v>
      </c>
      <c r="R371"/>
      <c r="AF371" s="8"/>
      <c r="AG371" s="1" t="s">
        <v>211</v>
      </c>
      <c r="AH371" s="1">
        <v>21480</v>
      </c>
      <c r="AV371" s="10"/>
      <c r="AX371" s="1" t="s">
        <v>205</v>
      </c>
      <c r="AY371" s="1" t="s">
        <v>225</v>
      </c>
      <c r="AZ371" s="1">
        <v>43.7</v>
      </c>
      <c r="BN371" s="2"/>
      <c r="BS371" s="1"/>
      <c r="ET371" s="12"/>
      <c r="FR371" s="12"/>
      <c r="FS371" s="12"/>
      <c r="GH371" s="12"/>
      <c r="HF371" s="10"/>
      <c r="HG371" s="13">
        <v>45384</v>
      </c>
    </row>
    <row r="372" spans="1:215">
      <c r="A372" t="str">
        <f t="shared" si="92"/>
        <v>HPND22271021591</v>
      </c>
      <c r="B372" s="1">
        <v>371</v>
      </c>
      <c r="C372" s="1" t="s">
        <v>200</v>
      </c>
      <c r="D372" s="1">
        <v>0</v>
      </c>
      <c r="E372" s="1" t="s">
        <v>201</v>
      </c>
      <c r="F372" s="1" t="s">
        <v>202</v>
      </c>
      <c r="H372" s="1" t="s">
        <v>789</v>
      </c>
      <c r="I372" s="1" t="s">
        <v>790</v>
      </c>
      <c r="M372" s="1" t="s">
        <v>205</v>
      </c>
      <c r="N372" s="1">
        <v>1</v>
      </c>
      <c r="O372" s="1" t="s">
        <v>243</v>
      </c>
      <c r="Q372" s="1" t="s">
        <v>219</v>
      </c>
      <c r="R372" t="s">
        <v>208</v>
      </c>
      <c r="S372" s="1" t="s">
        <v>244</v>
      </c>
      <c r="T372" s="1" t="s">
        <v>210</v>
      </c>
      <c r="V372" s="1" t="b">
        <v>0</v>
      </c>
      <c r="AA372" s="1">
        <v>0.094</v>
      </c>
      <c r="AC372" s="1">
        <v>0.089</v>
      </c>
      <c r="AD372" s="1">
        <v>100</v>
      </c>
      <c r="AF372" s="8">
        <v>0.005</v>
      </c>
      <c r="AG372" s="1" t="s">
        <v>211</v>
      </c>
      <c r="AH372" s="1">
        <v>21591</v>
      </c>
      <c r="AI372" s="1">
        <v>100</v>
      </c>
      <c r="AJ372" s="1">
        <v>105.5</v>
      </c>
      <c r="AL372" s="1">
        <f>AK372+AJ372</f>
        <v>105.5</v>
      </c>
      <c r="AO372" s="1">
        <f>AL372+AM372</f>
        <v>105.5</v>
      </c>
      <c r="AP372" s="1">
        <v>20</v>
      </c>
      <c r="AV372" s="10">
        <f>((AO372*((100-GX372)/100)+GY372))*(AA372+AS372+AU372+AB372)-(AP372*(AA372+AS372-AC372+AB372)*AD372/100)</f>
        <v>9.817</v>
      </c>
      <c r="AW372" s="1">
        <f>(AV372)*N372</f>
        <v>9.817</v>
      </c>
      <c r="AZ372" s="1">
        <f>BA372+BE372</f>
        <v>43.7</v>
      </c>
      <c r="BA372" s="1">
        <f>AZ373*N373</f>
        <v>43.7</v>
      </c>
      <c r="BK372" s="1">
        <v>2</v>
      </c>
      <c r="BL372" s="1">
        <v>437.5</v>
      </c>
      <c r="BM372" s="1" t="s">
        <v>212</v>
      </c>
      <c r="BN372" s="2">
        <f>BL372/HE372</f>
        <v>3.19809941520468</v>
      </c>
      <c r="BO372" s="2">
        <v>350</v>
      </c>
      <c r="BP372" s="1">
        <f>BN372+BI372</f>
        <v>3.19809941520468</v>
      </c>
      <c r="BQ372" s="1">
        <f>BP372*N372</f>
        <v>3.19809941520468</v>
      </c>
      <c r="BS372" s="1"/>
      <c r="EQ372" s="1">
        <f t="shared" si="90"/>
        <v>0</v>
      </c>
      <c r="ER372" s="1">
        <f>EQ372*N372</f>
        <v>0</v>
      </c>
      <c r="ES372" s="1">
        <f>IF(ISERROR(SEARCH("FALSE",BV372)),BU372,0)+IF(ISERROR(SEARCH("FALSE",CA372)),BZ372,0)+IF(ISERROR(SEARCH("FALSE",CF372)),CE372,0)+IF(ISERROR(SEARCH("FALSE",CK372)),CJ372,0)+IF(ISERROR(SEARCH("FALSE",CP372)),CO372,0)+IF(ISERROR(SEARCH("FALSE",CU372)),CT372,0)+IF(ISERROR(SEARCH("FALSE",CZ372)),CY372,0)+IF(ISERROR(SEARCH("FALSE",DE372)),DD372,0)+IF(ISERROR(SEARCH("FALSE",DJ372)),DI372,0)+IF(ISERROR(SEARCH("FALSE",DO372)),DN372,0)+IF(ISERROR(SEARCH("FALSE",DT372)),DS372,0)+IF(ISERROR(SEARCH("FALSE",DY372)),DX372,0)+IF(ISERROR(SEARCH("FALSE",ED372)),EC372,0)+IF(ISERROR(SEARCH("FALSE",EI372)),EH372,0)+IF(ISERROR(SEARCH("FALSE",EN372)),EM372,0)*N372</f>
        <v>0</v>
      </c>
      <c r="ET372" s="12">
        <f>ES372+ER372+BP372</f>
        <v>3.19809941520468</v>
      </c>
      <c r="FP372" s="1" t="s">
        <v>213</v>
      </c>
      <c r="FQ372" s="1">
        <v>1.25</v>
      </c>
      <c r="FR372" s="12">
        <f t="shared" si="91"/>
        <v>13.0150994152047</v>
      </c>
      <c r="FS372" s="12">
        <f>FR372*FQ372/100</f>
        <v>0.162688742690058</v>
      </c>
      <c r="GE372" s="1" t="s">
        <v>214</v>
      </c>
      <c r="GF372" s="1" t="s">
        <v>213</v>
      </c>
      <c r="GG372" s="1">
        <v>11</v>
      </c>
      <c r="GH372" s="12">
        <f>AW372+ET372-ES372+FD372+FG372</f>
        <v>13.0150994152047</v>
      </c>
      <c r="GI372" s="1">
        <f>GH372*(GG372/100)</f>
        <v>1.43166093567251</v>
      </c>
      <c r="GJ372" s="1" t="s">
        <v>215</v>
      </c>
      <c r="GM372" s="1">
        <v>0.0639619883040936</v>
      </c>
      <c r="GN372" s="1">
        <v>0.73</v>
      </c>
      <c r="GO372" s="1">
        <v>1.1375</v>
      </c>
      <c r="GP372" s="1">
        <v>0.161082474226804</v>
      </c>
      <c r="HB372" s="1">
        <v>2</v>
      </c>
      <c r="HC372" s="1">
        <v>50</v>
      </c>
      <c r="HD372" s="1">
        <v>95</v>
      </c>
      <c r="HE372" s="1">
        <f>(3600/HC372)*HD372*HB372/100</f>
        <v>136.8</v>
      </c>
      <c r="HF372" s="10">
        <f>AW372+AZ372+ET372+FD372+FG372+FK372+FS372-FY372+GD372+FT372+GI372+GM372+GN372+GO372+GP372+GR372+GS372-GU372</f>
        <v>60.4019935560982</v>
      </c>
      <c r="HG372" s="13">
        <v>45384</v>
      </c>
    </row>
    <row r="373" spans="1:215">
      <c r="A373" t="str">
        <f t="shared" si="92"/>
        <v>HPND222710_121591</v>
      </c>
      <c r="B373" s="1">
        <v>372</v>
      </c>
      <c r="C373" s="1" t="s">
        <v>200</v>
      </c>
      <c r="E373" s="1" t="s">
        <v>201</v>
      </c>
      <c r="F373" s="1" t="s">
        <v>222</v>
      </c>
      <c r="H373" s="1" t="s">
        <v>791</v>
      </c>
      <c r="I373" s="1" t="s">
        <v>791</v>
      </c>
      <c r="N373" s="1">
        <v>1</v>
      </c>
      <c r="R373"/>
      <c r="AF373" s="8"/>
      <c r="AG373" s="1" t="s">
        <v>211</v>
      </c>
      <c r="AH373" s="1">
        <v>21591</v>
      </c>
      <c r="AV373" s="10"/>
      <c r="AX373" s="1" t="s">
        <v>205</v>
      </c>
      <c r="AY373" s="1" t="s">
        <v>225</v>
      </c>
      <c r="AZ373" s="1">
        <v>43.7</v>
      </c>
      <c r="BN373" s="2"/>
      <c r="BS373" s="1"/>
      <c r="ET373" s="12"/>
      <c r="FR373" s="12"/>
      <c r="FS373" s="12"/>
      <c r="GH373" s="12"/>
      <c r="HF373" s="10"/>
      <c r="HG373" s="13">
        <v>45384</v>
      </c>
    </row>
    <row r="374" spans="1:215">
      <c r="A374" t="str">
        <f t="shared" si="92"/>
        <v>HPND22285021591</v>
      </c>
      <c r="B374" s="1">
        <v>373</v>
      </c>
      <c r="C374" s="1" t="s">
        <v>200</v>
      </c>
      <c r="D374" s="1">
        <v>0</v>
      </c>
      <c r="E374" s="1" t="s">
        <v>201</v>
      </c>
      <c r="F374" s="1" t="s">
        <v>202</v>
      </c>
      <c r="H374" s="1" t="s">
        <v>792</v>
      </c>
      <c r="I374" s="1" t="s">
        <v>793</v>
      </c>
      <c r="M374" s="1" t="s">
        <v>205</v>
      </c>
      <c r="N374" s="1">
        <v>1</v>
      </c>
      <c r="O374" s="1" t="s">
        <v>270</v>
      </c>
      <c r="Q374" s="1" t="s">
        <v>271</v>
      </c>
      <c r="R374" t="s">
        <v>208</v>
      </c>
      <c r="S374" s="1" t="s">
        <v>272</v>
      </c>
      <c r="T374" s="1" t="s">
        <v>210</v>
      </c>
      <c r="V374" s="1" t="b">
        <v>0</v>
      </c>
      <c r="AA374" s="1">
        <v>0.009</v>
      </c>
      <c r="AC374" s="1">
        <v>0.006</v>
      </c>
      <c r="AD374" s="1">
        <v>100</v>
      </c>
      <c r="AF374" s="8">
        <v>0.003</v>
      </c>
      <c r="AG374" s="1" t="s">
        <v>211</v>
      </c>
      <c r="AH374" s="1">
        <v>21591</v>
      </c>
      <c r="AI374" s="1">
        <v>100</v>
      </c>
      <c r="AJ374" s="1">
        <v>126.72</v>
      </c>
      <c r="AL374" s="1">
        <f>AK374+AJ374</f>
        <v>126.72</v>
      </c>
      <c r="AO374" s="1">
        <f>AL374+AM374</f>
        <v>126.72</v>
      </c>
      <c r="AP374" s="1">
        <v>20</v>
      </c>
      <c r="AV374" s="10">
        <f>((AO374*((100-GX374)/100)+GY374))*(AA374+AS374+AU374+AB374)-(AP374*(AA374+AS374-AC374+AB374)*AD374/100)</f>
        <v>1.08048</v>
      </c>
      <c r="AW374" s="1">
        <f>(AV374)*N374</f>
        <v>1.08048</v>
      </c>
      <c r="AZ374" s="1">
        <f>BA374+BE374</f>
        <v>9.1125</v>
      </c>
      <c r="BA374" s="1">
        <f>AZ375*N375</f>
        <v>9</v>
      </c>
      <c r="BB374" s="1" t="s">
        <v>221</v>
      </c>
      <c r="BC374" s="1">
        <f>BA374</f>
        <v>9</v>
      </c>
      <c r="BD374" s="1">
        <v>1.25</v>
      </c>
      <c r="BE374" s="1">
        <f>BA374*(BD374/100)</f>
        <v>0.1125</v>
      </c>
      <c r="BK374" s="1">
        <v>2</v>
      </c>
      <c r="BL374" s="1">
        <v>75</v>
      </c>
      <c r="BM374" s="1" t="s">
        <v>212</v>
      </c>
      <c r="BN374" s="2">
        <f>BL374/HE374</f>
        <v>0.493421052631579</v>
      </c>
      <c r="BO374" s="2">
        <v>60</v>
      </c>
      <c r="BP374" s="1">
        <f>BN374+BI374</f>
        <v>0.493421052631579</v>
      </c>
      <c r="BQ374" s="1">
        <f>BP374*N374</f>
        <v>0.493421052631579</v>
      </c>
      <c r="BR374" s="1">
        <v>1</v>
      </c>
      <c r="BS374" s="1">
        <v>0.25</v>
      </c>
      <c r="BT374" s="1" t="s">
        <v>225</v>
      </c>
      <c r="BU374" s="1">
        <f>BR374*BS374</f>
        <v>0.25</v>
      </c>
      <c r="BV374" s="1" t="b">
        <v>1</v>
      </c>
      <c r="CB374" s="1">
        <v>1</v>
      </c>
      <c r="CC374" s="1">
        <v>7.83</v>
      </c>
      <c r="CD374" s="1" t="s">
        <v>225</v>
      </c>
      <c r="CE374" s="1">
        <f>CC374*CB374</f>
        <v>7.83</v>
      </c>
      <c r="CF374" s="1" t="b">
        <v>1</v>
      </c>
      <c r="EQ374" s="1">
        <f t="shared" si="90"/>
        <v>0</v>
      </c>
      <c r="ER374" s="1">
        <f>EQ374*N374</f>
        <v>0</v>
      </c>
      <c r="ES374" s="1">
        <f>IF(ISERROR(SEARCH("FALSE",BV374)),BU374,0)+IF(ISERROR(SEARCH("FALSE",CA374)),BZ374,0)+IF(ISERROR(SEARCH("FALSE",CF374)),CE374,0)+IF(ISERROR(SEARCH("FALSE",CK374)),CJ374,0)+IF(ISERROR(SEARCH("FALSE",CP374)),CO374,0)+IF(ISERROR(SEARCH("FALSE",CU374)),CT374,0)+IF(ISERROR(SEARCH("FALSE",CZ374)),CY374,0)+IF(ISERROR(SEARCH("FALSE",DE374)),DD374,0)+IF(ISERROR(SEARCH("FALSE",DJ374)),DI374,0)+IF(ISERROR(SEARCH("FALSE",DO374)),DN374,0)+IF(ISERROR(SEARCH("FALSE",DT374)),DS374,0)+IF(ISERROR(SEARCH("FALSE",DY374)),DX374,0)+IF(ISERROR(SEARCH("FALSE",ED374)),EC374,0)+IF(ISERROR(SEARCH("FALSE",EI374)),EH374,0)+IF(ISERROR(SEARCH("FALSE",EN374)),EM374,0)*N374</f>
        <v>8.08</v>
      </c>
      <c r="ET374" s="12">
        <f>ES374+ER374+BP374</f>
        <v>8.57342105263158</v>
      </c>
      <c r="FP374" s="1" t="s">
        <v>213</v>
      </c>
      <c r="FQ374" s="1">
        <v>1.25</v>
      </c>
      <c r="FR374" s="12">
        <f t="shared" si="91"/>
        <v>1.57390105263158</v>
      </c>
      <c r="FS374" s="12">
        <f>FR374*FQ374/100</f>
        <v>0.0196737631578947</v>
      </c>
      <c r="GE374" s="1" t="s">
        <v>214</v>
      </c>
      <c r="GF374" s="1" t="s">
        <v>213</v>
      </c>
      <c r="GG374" s="1">
        <v>11</v>
      </c>
      <c r="GH374" s="12">
        <f>AW374+ET374-ES374+FD374+FG374</f>
        <v>1.57390105263158</v>
      </c>
      <c r="GI374" s="1">
        <f>GH374*(GG374/100)</f>
        <v>0.173129115789474</v>
      </c>
      <c r="GJ374" s="1" t="s">
        <v>215</v>
      </c>
      <c r="GM374" s="1">
        <v>0.00986842105263158</v>
      </c>
      <c r="GO374" s="1">
        <v>0.475</v>
      </c>
      <c r="GP374" s="1">
        <v>0.0801282051282051</v>
      </c>
      <c r="HB374" s="1">
        <v>2</v>
      </c>
      <c r="HC374" s="1">
        <v>45</v>
      </c>
      <c r="HD374" s="1">
        <v>95</v>
      </c>
      <c r="HE374" s="1">
        <f>(3600/HC374)*HD374*HB374/100</f>
        <v>152</v>
      </c>
      <c r="HF374" s="10">
        <f>AW374+AZ374+ET374+FD374+FG374+FK374+FS374-FY374+GD374+FT374+GI374+GM374+GN374+GO374+GP374+GR374+GS374-GU374</f>
        <v>19.5242005577598</v>
      </c>
      <c r="HG374" s="13">
        <v>45384</v>
      </c>
    </row>
    <row r="375" spans="1:215">
      <c r="A375" t="str">
        <f t="shared" si="92"/>
        <v>HPND222850_121591</v>
      </c>
      <c r="B375" s="1">
        <v>374</v>
      </c>
      <c r="C375" s="1" t="s">
        <v>200</v>
      </c>
      <c r="E375" s="1" t="s">
        <v>201</v>
      </c>
      <c r="F375" s="1" t="s">
        <v>222</v>
      </c>
      <c r="H375" s="1" t="s">
        <v>794</v>
      </c>
      <c r="I375" s="1" t="s">
        <v>794</v>
      </c>
      <c r="N375" s="1">
        <v>1</v>
      </c>
      <c r="R375"/>
      <c r="AF375" s="8"/>
      <c r="AG375" s="1" t="s">
        <v>211</v>
      </c>
      <c r="AH375" s="1">
        <v>21591</v>
      </c>
      <c r="AV375" s="10"/>
      <c r="AX375" s="1" t="s">
        <v>205</v>
      </c>
      <c r="AY375" s="1" t="s">
        <v>225</v>
      </c>
      <c r="AZ375" s="1">
        <v>9</v>
      </c>
      <c r="BN375" s="2"/>
      <c r="BS375" s="1"/>
      <c r="ET375" s="12"/>
      <c r="FR375" s="12"/>
      <c r="FS375" s="12"/>
      <c r="GH375" s="12"/>
      <c r="HF375" s="10"/>
      <c r="HG375" s="13">
        <v>45384</v>
      </c>
    </row>
    <row r="376" spans="1:215">
      <c r="A376" t="str">
        <f t="shared" si="92"/>
        <v>HPND22286021591</v>
      </c>
      <c r="B376" s="1">
        <v>375</v>
      </c>
      <c r="C376" s="1" t="s">
        <v>200</v>
      </c>
      <c r="D376" s="1">
        <v>0</v>
      </c>
      <c r="E376" s="1" t="s">
        <v>201</v>
      </c>
      <c r="F376" s="1" t="s">
        <v>202</v>
      </c>
      <c r="H376" s="1" t="s">
        <v>795</v>
      </c>
      <c r="I376" s="1" t="s">
        <v>796</v>
      </c>
      <c r="M376" s="1" t="s">
        <v>205</v>
      </c>
      <c r="N376" s="1">
        <v>1</v>
      </c>
      <c r="O376" s="1" t="s">
        <v>270</v>
      </c>
      <c r="Q376" s="1" t="s">
        <v>271</v>
      </c>
      <c r="R376" t="s">
        <v>208</v>
      </c>
      <c r="S376" s="1" t="s">
        <v>272</v>
      </c>
      <c r="T376" s="1" t="s">
        <v>210</v>
      </c>
      <c r="V376" s="1" t="b">
        <v>0</v>
      </c>
      <c r="AA376" s="1">
        <v>0.009</v>
      </c>
      <c r="AC376" s="1">
        <v>0.006</v>
      </c>
      <c r="AD376" s="1">
        <v>100</v>
      </c>
      <c r="AF376" s="8">
        <v>0.003</v>
      </c>
      <c r="AG376" s="1" t="s">
        <v>211</v>
      </c>
      <c r="AH376" s="1">
        <v>21591</v>
      </c>
      <c r="AI376" s="1">
        <v>100</v>
      </c>
      <c r="AJ376" s="1">
        <v>126.72</v>
      </c>
      <c r="AL376" s="1">
        <f>AK376+AJ376</f>
        <v>126.72</v>
      </c>
      <c r="AO376" s="1">
        <f>AL376+AM376</f>
        <v>126.72</v>
      </c>
      <c r="AP376" s="1">
        <v>20</v>
      </c>
      <c r="AV376" s="10">
        <f>((AO376*((100-GX376)/100)+GY376))*(AA376+AS376+AU376+AB376)-(AP376*(AA376+AS376-AC376+AB376)*AD376/100)</f>
        <v>1.08048</v>
      </c>
      <c r="AW376" s="1">
        <f>(AV376)*N376</f>
        <v>1.08048</v>
      </c>
      <c r="AZ376" s="1">
        <f>BA376+BE376</f>
        <v>7.968375</v>
      </c>
      <c r="BA376" s="1">
        <f>AZ377*N377</f>
        <v>7.87</v>
      </c>
      <c r="BB376" s="1" t="s">
        <v>221</v>
      </c>
      <c r="BC376" s="1">
        <f>BA376</f>
        <v>7.87</v>
      </c>
      <c r="BD376" s="1">
        <v>1.25</v>
      </c>
      <c r="BE376" s="1">
        <f>BA376*(BD376/100)</f>
        <v>0.098375</v>
      </c>
      <c r="BK376" s="1">
        <v>2</v>
      </c>
      <c r="BL376" s="1">
        <v>75</v>
      </c>
      <c r="BM376" s="1" t="s">
        <v>212</v>
      </c>
      <c r="BN376" s="2">
        <f>BL376/HE376</f>
        <v>0.493421052631579</v>
      </c>
      <c r="BO376" s="2">
        <v>60</v>
      </c>
      <c r="BP376" s="1">
        <f>BN376+BI376</f>
        <v>0.493421052631579</v>
      </c>
      <c r="BQ376" s="1">
        <f>BP376*N376</f>
        <v>0.493421052631579</v>
      </c>
      <c r="BR376" s="1">
        <v>1</v>
      </c>
      <c r="BS376" s="1">
        <v>0.25</v>
      </c>
      <c r="BT376" s="1" t="s">
        <v>225</v>
      </c>
      <c r="BU376" s="1">
        <f>BR376*BS376</f>
        <v>0.25</v>
      </c>
      <c r="BV376" s="1" t="b">
        <v>1</v>
      </c>
      <c r="CB376" s="1">
        <v>1</v>
      </c>
      <c r="CC376" s="1">
        <v>7.83</v>
      </c>
      <c r="CD376" s="1" t="s">
        <v>225</v>
      </c>
      <c r="CE376" s="1">
        <f>CB376*CC376</f>
        <v>7.83</v>
      </c>
      <c r="CF376" s="1" t="b">
        <v>1</v>
      </c>
      <c r="EQ376" s="1">
        <f t="shared" si="90"/>
        <v>0</v>
      </c>
      <c r="ER376" s="1">
        <f>EQ376*N376</f>
        <v>0</v>
      </c>
      <c r="ES376" s="1">
        <f>IF(ISERROR(SEARCH("FALSE",BV376)),BU376,0)+IF(ISERROR(SEARCH("FALSE",CA376)),BZ376,0)+IF(ISERROR(SEARCH("FALSE",CF376)),CE376,0)+IF(ISERROR(SEARCH("FALSE",CK376)),CJ376,0)+IF(ISERROR(SEARCH("FALSE",CP376)),CO376,0)+IF(ISERROR(SEARCH("FALSE",CU376)),CT376,0)+IF(ISERROR(SEARCH("FALSE",CZ376)),CY376,0)+IF(ISERROR(SEARCH("FALSE",DE376)),DD376,0)+IF(ISERROR(SEARCH("FALSE",DJ376)),DI376,0)+IF(ISERROR(SEARCH("FALSE",DO376)),DN376,0)+IF(ISERROR(SEARCH("FALSE",DT376)),DS376,0)+IF(ISERROR(SEARCH("FALSE",DY376)),DX376,0)+IF(ISERROR(SEARCH("FALSE",ED376)),EC376,0)+IF(ISERROR(SEARCH("FALSE",EI376)),EH376,0)+IF(ISERROR(SEARCH("FALSE",EN376)),EM376,0)*N376</f>
        <v>8.08</v>
      </c>
      <c r="ET376" s="12">
        <f>ES376+ER376+BP376</f>
        <v>8.57342105263158</v>
      </c>
      <c r="FP376" s="1" t="s">
        <v>213</v>
      </c>
      <c r="FQ376" s="1">
        <v>1.25</v>
      </c>
      <c r="FR376" s="12">
        <f t="shared" si="91"/>
        <v>1.57390105263158</v>
      </c>
      <c r="FS376" s="12">
        <f>FR376*FQ376/100</f>
        <v>0.0196737631578947</v>
      </c>
      <c r="GE376" s="1" t="s">
        <v>214</v>
      </c>
      <c r="GF376" s="1" t="s">
        <v>213</v>
      </c>
      <c r="GG376" s="1">
        <v>11</v>
      </c>
      <c r="GH376" s="12">
        <f>AW376+ET376-ES376+FD376+FG376</f>
        <v>1.57390105263158</v>
      </c>
      <c r="GI376" s="1">
        <f>GH376*(GG376/100)</f>
        <v>0.173129115789474</v>
      </c>
      <c r="GJ376" s="1" t="s">
        <v>215</v>
      </c>
      <c r="GM376" s="1">
        <v>0.00986842105263158</v>
      </c>
      <c r="GO376" s="1">
        <v>0.475</v>
      </c>
      <c r="GP376" s="1">
        <v>0.0801282051282051</v>
      </c>
      <c r="HB376" s="1">
        <v>2</v>
      </c>
      <c r="HC376" s="1">
        <v>45</v>
      </c>
      <c r="HD376" s="1">
        <v>95</v>
      </c>
      <c r="HE376" s="1">
        <f>(3600/HC376)*HD376*HB376/100</f>
        <v>152</v>
      </c>
      <c r="HF376" s="10">
        <f>AW376+AZ376+ET376+FD376+FG376+FK376+FS376-FY376+GD376+FT376+GI376+GM376+GN376+GO376+GP376+GR376+GS376-GU376</f>
        <v>18.3800755577598</v>
      </c>
      <c r="HG376" s="13">
        <v>45384</v>
      </c>
    </row>
    <row r="377" spans="1:215">
      <c r="A377" t="str">
        <f t="shared" si="92"/>
        <v>HPND222860_121591</v>
      </c>
      <c r="B377" s="1">
        <v>376</v>
      </c>
      <c r="C377" s="1" t="s">
        <v>200</v>
      </c>
      <c r="E377" s="1" t="s">
        <v>201</v>
      </c>
      <c r="F377" s="1" t="s">
        <v>222</v>
      </c>
      <c r="H377" s="1" t="s">
        <v>797</v>
      </c>
      <c r="I377" s="1" t="s">
        <v>797</v>
      </c>
      <c r="N377" s="1">
        <v>1</v>
      </c>
      <c r="R377"/>
      <c r="AF377" s="8"/>
      <c r="AG377" s="1" t="s">
        <v>211</v>
      </c>
      <c r="AH377" s="1">
        <v>21591</v>
      </c>
      <c r="AV377" s="10"/>
      <c r="AX377" s="1" t="s">
        <v>205</v>
      </c>
      <c r="AY377" s="1" t="s">
        <v>225</v>
      </c>
      <c r="AZ377" s="1">
        <v>7.87</v>
      </c>
      <c r="BN377" s="2"/>
      <c r="BS377" s="1"/>
      <c r="ET377" s="12"/>
      <c r="FR377" s="12"/>
      <c r="FS377" s="12"/>
      <c r="GH377" s="12"/>
      <c r="HF377" s="10"/>
      <c r="HG377" s="13">
        <v>45384</v>
      </c>
    </row>
    <row r="378" spans="1:215">
      <c r="A378" t="str">
        <f t="shared" si="92"/>
        <v>HOSNF22014021480</v>
      </c>
      <c r="B378" s="1">
        <v>377</v>
      </c>
      <c r="C378" s="1" t="s">
        <v>200</v>
      </c>
      <c r="D378" s="1">
        <v>0</v>
      </c>
      <c r="E378" s="1" t="s">
        <v>247</v>
      </c>
      <c r="F378" s="1" t="s">
        <v>202</v>
      </c>
      <c r="H378" s="1" t="s">
        <v>798</v>
      </c>
      <c r="I378" s="1" t="s">
        <v>799</v>
      </c>
      <c r="M378" s="1" t="s">
        <v>205</v>
      </c>
      <c r="N378" s="1">
        <v>1</v>
      </c>
      <c r="O378" s="1" t="s">
        <v>265</v>
      </c>
      <c r="Q378" s="1" t="s">
        <v>219</v>
      </c>
      <c r="R378" t="s">
        <v>208</v>
      </c>
      <c r="S378" s="1" t="s">
        <v>266</v>
      </c>
      <c r="T378" s="1" t="s">
        <v>210</v>
      </c>
      <c r="V378" s="1" t="b">
        <v>0</v>
      </c>
      <c r="AA378" s="1">
        <v>0.016</v>
      </c>
      <c r="AC378" s="1">
        <v>0.014</v>
      </c>
      <c r="AD378" s="1">
        <v>100</v>
      </c>
      <c r="AF378" s="8">
        <v>0.002</v>
      </c>
      <c r="AG378" s="1" t="s">
        <v>211</v>
      </c>
      <c r="AH378" s="1">
        <v>21480</v>
      </c>
      <c r="AI378" s="1">
        <v>100</v>
      </c>
      <c r="AJ378" s="1">
        <v>118.8</v>
      </c>
      <c r="AL378" s="1">
        <f>AK378+AJ378</f>
        <v>118.8</v>
      </c>
      <c r="AO378" s="1">
        <f>AL378+AM378</f>
        <v>118.8</v>
      </c>
      <c r="AP378" s="1">
        <v>113.8</v>
      </c>
      <c r="AV378" s="10">
        <f>((AO378*((100-GX378)/100)+GY378))*(AA378+AS378+AU378+AB378)-(AP378*(AA378+AS378-AC378+AB378)*AD378/100)</f>
        <v>1.6732</v>
      </c>
      <c r="AW378" s="1">
        <f>(AV378)*N378</f>
        <v>1.6732</v>
      </c>
      <c r="BK378" s="1">
        <v>4</v>
      </c>
      <c r="BL378" s="1">
        <v>225</v>
      </c>
      <c r="BM378" s="1" t="s">
        <v>212</v>
      </c>
      <c r="BN378" s="2">
        <f>BL378/HE378</f>
        <v>1.01973684210526</v>
      </c>
      <c r="BO378" s="2">
        <v>180</v>
      </c>
      <c r="BP378" s="1">
        <f>BN378+BI378</f>
        <v>1.01973684210526</v>
      </c>
      <c r="BQ378" s="1">
        <f>BP378*N378</f>
        <v>1.01973684210526</v>
      </c>
      <c r="BS378" s="1"/>
      <c r="EQ378" s="1">
        <f t="shared" si="90"/>
        <v>0</v>
      </c>
      <c r="ER378" s="1">
        <f>EQ378*N378</f>
        <v>0</v>
      </c>
      <c r="ES378" s="1">
        <f>IF(ISERROR(SEARCH("FALSE",BV378)),BU378,0)+IF(ISERROR(SEARCH("FALSE",CA378)),BZ378,0)+IF(ISERROR(SEARCH("FALSE",CF378)),CE378,0)+IF(ISERROR(SEARCH("FALSE",CK378)),CJ378,0)+IF(ISERROR(SEARCH("FALSE",CP378)),CO378,0)+IF(ISERROR(SEARCH("FALSE",CU378)),CT378,0)+IF(ISERROR(SEARCH("FALSE",CZ378)),CY378,0)+IF(ISERROR(SEARCH("FALSE",DE378)),DD378,0)+IF(ISERROR(SEARCH("FALSE",DJ378)),DI378,0)+IF(ISERROR(SEARCH("FALSE",DO378)),DN378,0)+IF(ISERROR(SEARCH("FALSE",DT378)),DS378,0)+IF(ISERROR(SEARCH("FALSE",DY378)),DX378,0)+IF(ISERROR(SEARCH("FALSE",ED378)),EC378,0)+IF(ISERROR(SEARCH("FALSE",EI378)),EH378,0)+IF(ISERROR(SEARCH("FALSE",EN378)),EM378,0)*N378</f>
        <v>0</v>
      </c>
      <c r="ET378" s="12">
        <f>ES378+ER378+BP378</f>
        <v>1.01973684210526</v>
      </c>
      <c r="FP378" s="1" t="s">
        <v>213</v>
      </c>
      <c r="FQ378" s="1">
        <v>1.25</v>
      </c>
      <c r="FR378" s="12">
        <f t="shared" si="91"/>
        <v>2.69293684210526</v>
      </c>
      <c r="FS378" s="12">
        <f>FR378*FQ378/100</f>
        <v>0.0336617105263158</v>
      </c>
      <c r="GE378" s="1" t="s">
        <v>252</v>
      </c>
      <c r="GF378" s="1" t="s">
        <v>213</v>
      </c>
      <c r="GG378" s="1">
        <v>11</v>
      </c>
      <c r="GH378" s="12">
        <f>AW378+ET378-ES378+FD378+FG378</f>
        <v>2.69293684210526</v>
      </c>
      <c r="GI378" s="1">
        <f>GH378*(GG378/100)</f>
        <v>0.296223052631579</v>
      </c>
      <c r="GJ378" s="1" t="s">
        <v>215</v>
      </c>
      <c r="GM378" s="1">
        <v>0.0203966005665722</v>
      </c>
      <c r="GO378" s="1">
        <v>0.0180555555555556</v>
      </c>
      <c r="GP378" s="1">
        <v>0.0574712643678161</v>
      </c>
      <c r="HB378" s="1">
        <v>4</v>
      </c>
      <c r="HC378" s="1">
        <v>62</v>
      </c>
      <c r="HD378" s="1">
        <v>95</v>
      </c>
      <c r="HE378" s="1">
        <f>(3600/HC378)*HD378*HB378/100</f>
        <v>220.645161290323</v>
      </c>
      <c r="HF378" s="10">
        <f>AW378+AZ378+ET378+FD378+FG378+FK378+FS378-FY378+GD378+FT378+GI378+GM378+GN378+GO378+GP378+GR378+GS378-GU378</f>
        <v>3.1187450257531</v>
      </c>
      <c r="HG378" s="13">
        <v>45384</v>
      </c>
    </row>
    <row r="379" spans="1:215">
      <c r="A379" t="str">
        <f t="shared" si="92"/>
        <v>HPP615032021591</v>
      </c>
      <c r="B379" s="1">
        <v>378</v>
      </c>
      <c r="C379" s="1" t="s">
        <v>200</v>
      </c>
      <c r="D379" s="1">
        <v>0</v>
      </c>
      <c r="E379" s="1" t="s">
        <v>201</v>
      </c>
      <c r="F379" s="1" t="s">
        <v>202</v>
      </c>
      <c r="H379" s="1" t="s">
        <v>800</v>
      </c>
      <c r="I379" s="1" t="s">
        <v>801</v>
      </c>
      <c r="M379" s="1" t="s">
        <v>205</v>
      </c>
      <c r="N379" s="1">
        <v>1</v>
      </c>
      <c r="O379" s="1" t="s">
        <v>237</v>
      </c>
      <c r="Q379" s="1" t="s">
        <v>238</v>
      </c>
      <c r="R379" t="s">
        <v>208</v>
      </c>
      <c r="S379" s="1" t="s">
        <v>239</v>
      </c>
      <c r="T379" s="1" t="s">
        <v>210</v>
      </c>
      <c r="V379" s="1" t="b">
        <v>0</v>
      </c>
      <c r="AA379" s="1">
        <v>0.06833</v>
      </c>
      <c r="AC379" s="1">
        <v>0.06003</v>
      </c>
      <c r="AD379" s="1">
        <v>100</v>
      </c>
      <c r="AF379" s="8">
        <v>0.0083</v>
      </c>
      <c r="AG379" s="1" t="s">
        <v>211</v>
      </c>
      <c r="AH379" s="1">
        <v>21591</v>
      </c>
      <c r="AI379" s="1">
        <v>100</v>
      </c>
      <c r="AJ379" s="1">
        <v>102</v>
      </c>
      <c r="AL379" s="1">
        <f>AK379+AJ379</f>
        <v>102</v>
      </c>
      <c r="AO379" s="1">
        <f>AL379+AM379</f>
        <v>102</v>
      </c>
      <c r="AP379" s="1">
        <v>0</v>
      </c>
      <c r="AV379" s="10">
        <f>((AO379*((100-GX379)/100)+GY379))*(AA379+AS379+AU379+AB379)-(AP379*(AA379+AS379-AC379+AB379)*AD379/100)</f>
        <v>6.96966</v>
      </c>
      <c r="AW379" s="1">
        <f>(AV379)*N379</f>
        <v>6.96966</v>
      </c>
      <c r="AZ379" s="1">
        <f>BA379+BE379</f>
        <v>6.13</v>
      </c>
      <c r="BA379" s="1">
        <f>AZ380*N380</f>
        <v>6.13</v>
      </c>
      <c r="BK379" s="1">
        <v>4</v>
      </c>
      <c r="BL379" s="1">
        <v>250</v>
      </c>
      <c r="BM379" s="1" t="s">
        <v>212</v>
      </c>
      <c r="BN379" s="2">
        <f>BL379/HE379</f>
        <v>1.27923976608187</v>
      </c>
      <c r="BO379" s="2">
        <v>200</v>
      </c>
      <c r="BP379" s="1">
        <f>BN379+BI379</f>
        <v>1.27923976608187</v>
      </c>
      <c r="BQ379" s="1">
        <f>BP379*N379</f>
        <v>1.27923976608187</v>
      </c>
      <c r="BS379" s="1"/>
      <c r="EQ379" s="1">
        <f t="shared" si="90"/>
        <v>0</v>
      </c>
      <c r="ER379" s="1">
        <f>EQ379*N379</f>
        <v>0</v>
      </c>
      <c r="ES379" s="1">
        <f>IF(ISERROR(SEARCH("FALSE",BV379)),BU379,0)+IF(ISERROR(SEARCH("FALSE",CA379)),BZ379,0)+IF(ISERROR(SEARCH("FALSE",CF379)),CE379,0)+IF(ISERROR(SEARCH("FALSE",CK379)),CJ379,0)+IF(ISERROR(SEARCH("FALSE",CP379)),CO379,0)+IF(ISERROR(SEARCH("FALSE",CU379)),CT379,0)+IF(ISERROR(SEARCH("FALSE",CZ379)),CY379,0)+IF(ISERROR(SEARCH("FALSE",DE379)),DD379,0)+IF(ISERROR(SEARCH("FALSE",DJ379)),DI379,0)+IF(ISERROR(SEARCH("FALSE",DO379)),DN379,0)+IF(ISERROR(SEARCH("FALSE",DT379)),DS379,0)+IF(ISERROR(SEARCH("FALSE",DY379)),DX379,0)+IF(ISERROR(SEARCH("FALSE",ED379)),EC379,0)+IF(ISERROR(SEARCH("FALSE",EI379)),EH379,0)+IF(ISERROR(SEARCH("FALSE",EN379)),EM379,0)*N379</f>
        <v>0</v>
      </c>
      <c r="ET379" s="12">
        <f>ES379+ER379+BP379</f>
        <v>1.27923976608187</v>
      </c>
      <c r="FP379" s="1" t="s">
        <v>213</v>
      </c>
      <c r="FQ379" s="1">
        <v>1.25</v>
      </c>
      <c r="FR379" s="12">
        <f t="shared" si="91"/>
        <v>8.24889976608187</v>
      </c>
      <c r="FS379" s="12">
        <f>FR379*FQ379/100</f>
        <v>0.103111247076023</v>
      </c>
      <c r="GE379" s="1" t="s">
        <v>214</v>
      </c>
      <c r="GF379" s="1" t="s">
        <v>213</v>
      </c>
      <c r="GG379" s="1">
        <v>11</v>
      </c>
      <c r="GH379" s="12">
        <f>AW379+ET379-ES379+FD379+FG379</f>
        <v>8.24889976608187</v>
      </c>
      <c r="GI379" s="1">
        <f>GH379*(GG379/100)</f>
        <v>0.907378974269006</v>
      </c>
      <c r="GJ379" s="1" t="s">
        <v>215</v>
      </c>
      <c r="GM379" s="1">
        <v>0.0255918106206014</v>
      </c>
      <c r="GO379" s="1">
        <v>0.0229166666666667</v>
      </c>
      <c r="GP379" s="1">
        <v>0.0416666666666667</v>
      </c>
      <c r="HB379" s="1">
        <v>4</v>
      </c>
      <c r="HC379" s="1">
        <v>70</v>
      </c>
      <c r="HD379" s="1">
        <v>95</v>
      </c>
      <c r="HE379" s="1">
        <f>(3600/HC379)*HD379*HB379/100</f>
        <v>195.428571428571</v>
      </c>
      <c r="HF379" s="10">
        <f>AW379+AZ379+ET379+FD379+FG379+FK379+FS379-FY379+GD379+FT379+GI379+GM379+GN379+GO379+GP379+GR379+GS379-GU379</f>
        <v>15.4795651313808</v>
      </c>
      <c r="HG379" s="13">
        <v>45384</v>
      </c>
    </row>
    <row r="380" spans="1:215">
      <c r="A380" t="str">
        <f t="shared" si="92"/>
        <v>HPP615035021591</v>
      </c>
      <c r="B380" s="1">
        <v>379</v>
      </c>
      <c r="C380" s="1" t="s">
        <v>200</v>
      </c>
      <c r="E380" s="1" t="s">
        <v>201</v>
      </c>
      <c r="F380" s="1" t="s">
        <v>222</v>
      </c>
      <c r="H380" s="1" t="s">
        <v>802</v>
      </c>
      <c r="I380" s="1" t="s">
        <v>803</v>
      </c>
      <c r="N380" s="1">
        <v>1</v>
      </c>
      <c r="R380"/>
      <c r="AF380" s="8"/>
      <c r="AG380" s="1" t="s">
        <v>211</v>
      </c>
      <c r="AH380" s="1">
        <v>21591</v>
      </c>
      <c r="AV380" s="10"/>
      <c r="AX380" s="1" t="s">
        <v>205</v>
      </c>
      <c r="AY380" s="1" t="s">
        <v>225</v>
      </c>
      <c r="AZ380" s="1">
        <v>6.13</v>
      </c>
      <c r="BN380" s="2"/>
      <c r="BS380" s="1"/>
      <c r="ET380" s="12"/>
      <c r="FR380" s="12"/>
      <c r="FS380" s="12"/>
      <c r="GH380" s="12"/>
      <c r="HF380" s="10"/>
      <c r="HG380" s="13">
        <v>45384</v>
      </c>
    </row>
    <row r="381" spans="1:215">
      <c r="A381" t="str">
        <f t="shared" si="92"/>
        <v>HOSP617009021480</v>
      </c>
      <c r="B381" s="1">
        <v>380</v>
      </c>
      <c r="C381" s="1" t="s">
        <v>200</v>
      </c>
      <c r="D381" s="1">
        <v>0</v>
      </c>
      <c r="E381" s="1" t="s">
        <v>247</v>
      </c>
      <c r="F381" s="1" t="s">
        <v>202</v>
      </c>
      <c r="H381" s="1" t="s">
        <v>804</v>
      </c>
      <c r="I381" s="1" t="s">
        <v>805</v>
      </c>
      <c r="M381" s="1" t="s">
        <v>205</v>
      </c>
      <c r="N381" s="1">
        <v>1</v>
      </c>
      <c r="O381" s="1" t="s">
        <v>243</v>
      </c>
      <c r="Q381" s="1" t="s">
        <v>219</v>
      </c>
      <c r="R381" t="s">
        <v>208</v>
      </c>
      <c r="S381" s="1" t="s">
        <v>244</v>
      </c>
      <c r="T381" s="1" t="s">
        <v>210</v>
      </c>
      <c r="V381" s="1" t="b">
        <v>0</v>
      </c>
      <c r="AA381" s="1">
        <v>0.002</v>
      </c>
      <c r="AC381" s="1">
        <v>0.002</v>
      </c>
      <c r="AD381" s="1">
        <v>100</v>
      </c>
      <c r="AF381" s="8">
        <v>0</v>
      </c>
      <c r="AG381" s="1" t="s">
        <v>211</v>
      </c>
      <c r="AH381" s="1">
        <v>21480</v>
      </c>
      <c r="AI381" s="1">
        <v>100</v>
      </c>
      <c r="AJ381" s="1">
        <v>116.16</v>
      </c>
      <c r="AL381" s="1">
        <f t="shared" ref="AL381:AL392" si="123">AK381+AJ381</f>
        <v>116.16</v>
      </c>
      <c r="AO381" s="1">
        <f t="shared" ref="AO381:AO392" si="124">AL381+AM381</f>
        <v>116.16</v>
      </c>
      <c r="AP381" s="1">
        <v>0</v>
      </c>
      <c r="AV381" s="10">
        <f t="shared" ref="AV381:AV392" si="125">((AO381*((100-GX381)/100)+GY381))*(AA381+AS381+AU381+AB381)-(AP381*(AA381+AS381-AC381+AB381)*AD381/100)</f>
        <v>0.23232</v>
      </c>
      <c r="AW381" s="1">
        <f t="shared" ref="AW381:AW392" si="126">(AV381)*N381</f>
        <v>0.23232</v>
      </c>
      <c r="BK381" s="1">
        <v>8</v>
      </c>
      <c r="BL381" s="1">
        <v>100</v>
      </c>
      <c r="BM381" s="1" t="s">
        <v>212</v>
      </c>
      <c r="BN381" s="2">
        <f t="shared" ref="BN381:BN392" si="127">BL381/HE381</f>
        <v>0.201023391812865</v>
      </c>
      <c r="BO381" s="2">
        <v>80</v>
      </c>
      <c r="BP381" s="1">
        <f t="shared" ref="BP381:BP392" si="128">BN381+BI381</f>
        <v>0.201023391812865</v>
      </c>
      <c r="BQ381" s="1">
        <f t="shared" ref="BQ381:BQ392" si="129">BP381*N381</f>
        <v>0.201023391812865</v>
      </c>
      <c r="BS381" s="1"/>
      <c r="EQ381" s="1">
        <f t="shared" si="90"/>
        <v>0</v>
      </c>
      <c r="ER381" s="1">
        <f t="shared" ref="ER381:ER392" si="130">EQ381*N381</f>
        <v>0</v>
      </c>
      <c r="ES381" s="1">
        <f t="shared" ref="ES381:ES392" si="131">IF(ISERROR(SEARCH("FALSE",BV381)),BU381,0)+IF(ISERROR(SEARCH("FALSE",CA381)),BZ381,0)+IF(ISERROR(SEARCH("FALSE",CF381)),CE381,0)+IF(ISERROR(SEARCH("FALSE",CK381)),CJ381,0)+IF(ISERROR(SEARCH("FALSE",CP381)),CO381,0)+IF(ISERROR(SEARCH("FALSE",CU381)),CT381,0)+IF(ISERROR(SEARCH("FALSE",CZ381)),CY381,0)+IF(ISERROR(SEARCH("FALSE",DE381)),DD381,0)+IF(ISERROR(SEARCH("FALSE",DJ381)),DI381,0)+IF(ISERROR(SEARCH("FALSE",DO381)),DN381,0)+IF(ISERROR(SEARCH("FALSE",DT381)),DS381,0)+IF(ISERROR(SEARCH("FALSE",DY381)),DX381,0)+IF(ISERROR(SEARCH("FALSE",ED381)),EC381,0)+IF(ISERROR(SEARCH("FALSE",EI381)),EH381,0)+IF(ISERROR(SEARCH("FALSE",EN381)),EM381,0)*N381</f>
        <v>0</v>
      </c>
      <c r="ET381" s="12">
        <f t="shared" ref="ET381:ET392" si="132">ES381+ER381+BP381</f>
        <v>0.201023391812865</v>
      </c>
      <c r="FP381" s="1" t="s">
        <v>213</v>
      </c>
      <c r="FQ381" s="1">
        <v>1.25</v>
      </c>
      <c r="FR381" s="12">
        <f t="shared" si="91"/>
        <v>0.433343391812866</v>
      </c>
      <c r="FS381" s="12">
        <f t="shared" ref="FS381:FS392" si="133">FR381*FQ381/100</f>
        <v>0.00541679239766082</v>
      </c>
      <c r="GE381" s="1" t="s">
        <v>252</v>
      </c>
      <c r="GF381" s="1" t="s">
        <v>213</v>
      </c>
      <c r="GG381" s="1">
        <v>11</v>
      </c>
      <c r="GH381" s="12">
        <f t="shared" ref="GH381:GH392" si="134">AW381+ET381-ES381+FD381+FG381</f>
        <v>0.433343391812866</v>
      </c>
      <c r="GI381" s="1">
        <f t="shared" ref="GI381:GI392" si="135">GH381*(GG381/100)</f>
        <v>0.0476677730994152</v>
      </c>
      <c r="GJ381" s="1" t="s">
        <v>215</v>
      </c>
      <c r="GM381" s="1">
        <v>0.00402010050251256</v>
      </c>
      <c r="GO381" s="1">
        <v>0.0458333333333333</v>
      </c>
      <c r="GP381" s="1">
        <v>0.0125</v>
      </c>
      <c r="HB381" s="1">
        <v>8</v>
      </c>
      <c r="HC381" s="1">
        <v>55</v>
      </c>
      <c r="HD381" s="1">
        <v>95</v>
      </c>
      <c r="HE381" s="1">
        <f t="shared" ref="HE381:HE392" si="136">(3600/HC381)*HD381*HB381/100</f>
        <v>497.454545454545</v>
      </c>
      <c r="HF381" s="10">
        <f t="shared" ref="HF381:HF392" si="137">AW381+AZ381+ET381+FD381+FG381+FK381+FS381-FY381+GD381+FT381+GI381+GM381+GN381+GO381+GP381+GR381+GS381-GU381</f>
        <v>0.548781391145787</v>
      </c>
      <c r="HG381" s="13">
        <v>45384</v>
      </c>
    </row>
    <row r="382" spans="1:215">
      <c r="A382" t="str">
        <f t="shared" si="92"/>
        <v>HPP617009021591</v>
      </c>
      <c r="B382" s="1">
        <v>381</v>
      </c>
      <c r="C382" s="1" t="s">
        <v>200</v>
      </c>
      <c r="D382" s="1">
        <v>0</v>
      </c>
      <c r="E382" s="1" t="s">
        <v>201</v>
      </c>
      <c r="F382" s="1" t="s">
        <v>202</v>
      </c>
      <c r="H382" s="1" t="s">
        <v>804</v>
      </c>
      <c r="I382" s="1" t="s">
        <v>805</v>
      </c>
      <c r="M382" s="1" t="s">
        <v>205</v>
      </c>
      <c r="N382" s="1">
        <v>1</v>
      </c>
      <c r="O382" s="1" t="s">
        <v>243</v>
      </c>
      <c r="Q382" s="1" t="s">
        <v>219</v>
      </c>
      <c r="R382" t="s">
        <v>208</v>
      </c>
      <c r="S382" s="1" t="s">
        <v>244</v>
      </c>
      <c r="T382" s="1" t="s">
        <v>210</v>
      </c>
      <c r="V382" s="1" t="b">
        <v>0</v>
      </c>
      <c r="AA382" s="1">
        <v>0.002</v>
      </c>
      <c r="AC382" s="1">
        <v>0.002</v>
      </c>
      <c r="AD382" s="1">
        <v>100</v>
      </c>
      <c r="AF382" s="8">
        <v>0</v>
      </c>
      <c r="AG382" s="1" t="s">
        <v>211</v>
      </c>
      <c r="AH382" s="1">
        <v>21591</v>
      </c>
      <c r="AI382" s="1">
        <v>100</v>
      </c>
      <c r="AJ382" s="1">
        <v>116.16</v>
      </c>
      <c r="AL382" s="1">
        <f t="shared" si="123"/>
        <v>116.16</v>
      </c>
      <c r="AO382" s="1">
        <f t="shared" si="124"/>
        <v>116.16</v>
      </c>
      <c r="AP382" s="1">
        <v>0</v>
      </c>
      <c r="AV382" s="10">
        <f t="shared" si="125"/>
        <v>0.23232</v>
      </c>
      <c r="AW382" s="1">
        <f t="shared" si="126"/>
        <v>0.23232</v>
      </c>
      <c r="BK382" s="1">
        <v>8</v>
      </c>
      <c r="BL382" s="1">
        <v>100</v>
      </c>
      <c r="BM382" s="1" t="s">
        <v>212</v>
      </c>
      <c r="BN382" s="2">
        <f t="shared" si="127"/>
        <v>0.201023391812865</v>
      </c>
      <c r="BO382" s="2">
        <v>80</v>
      </c>
      <c r="BP382" s="1">
        <f t="shared" si="128"/>
        <v>0.201023391812865</v>
      </c>
      <c r="BQ382" s="1">
        <f t="shared" si="129"/>
        <v>0.201023391812865</v>
      </c>
      <c r="BS382" s="1"/>
      <c r="EQ382" s="1">
        <f t="shared" si="90"/>
        <v>0</v>
      </c>
      <c r="ER382" s="1">
        <f t="shared" si="130"/>
        <v>0</v>
      </c>
      <c r="ES382" s="1">
        <f t="shared" si="131"/>
        <v>0</v>
      </c>
      <c r="ET382" s="12">
        <f t="shared" si="132"/>
        <v>0.201023391812865</v>
      </c>
      <c r="FP382" s="1" t="s">
        <v>213</v>
      </c>
      <c r="FQ382" s="1">
        <v>1.25</v>
      </c>
      <c r="FR382" s="12">
        <f t="shared" si="91"/>
        <v>0.433343391812866</v>
      </c>
      <c r="FS382" s="12">
        <f t="shared" si="133"/>
        <v>0.00541679239766082</v>
      </c>
      <c r="GE382" s="1" t="s">
        <v>214</v>
      </c>
      <c r="GF382" s="1" t="s">
        <v>213</v>
      </c>
      <c r="GG382" s="1">
        <v>11</v>
      </c>
      <c r="GH382" s="12">
        <f t="shared" si="134"/>
        <v>0.433343391812866</v>
      </c>
      <c r="GI382" s="1">
        <f t="shared" si="135"/>
        <v>0.0476677730994152</v>
      </c>
      <c r="GJ382" s="1" t="s">
        <v>215</v>
      </c>
      <c r="GM382" s="1">
        <v>0.00402010050251256</v>
      </c>
      <c r="GO382" s="1">
        <v>0.0458333333333333</v>
      </c>
      <c r="GP382" s="1">
        <v>0.0125</v>
      </c>
      <c r="HB382" s="1">
        <v>8</v>
      </c>
      <c r="HC382" s="1">
        <v>55</v>
      </c>
      <c r="HD382" s="1">
        <v>95</v>
      </c>
      <c r="HE382" s="1">
        <f t="shared" si="136"/>
        <v>497.454545454545</v>
      </c>
      <c r="HF382" s="10">
        <f t="shared" si="137"/>
        <v>0.548781391145787</v>
      </c>
      <c r="HG382" s="13">
        <v>45384</v>
      </c>
    </row>
    <row r="383" spans="1:215">
      <c r="A383" t="str">
        <f t="shared" si="92"/>
        <v>MYSRP617009021480</v>
      </c>
      <c r="B383" s="1">
        <v>382</v>
      </c>
      <c r="C383" s="1" t="s">
        <v>200</v>
      </c>
      <c r="D383" s="1">
        <v>0</v>
      </c>
      <c r="E383" s="1" t="s">
        <v>317</v>
      </c>
      <c r="F383" s="1" t="s">
        <v>202</v>
      </c>
      <c r="H383" s="1" t="s">
        <v>804</v>
      </c>
      <c r="I383" s="1" t="s">
        <v>805</v>
      </c>
      <c r="M383" s="1" t="s">
        <v>205</v>
      </c>
      <c r="N383" s="1">
        <v>1</v>
      </c>
      <c r="O383" s="1" t="s">
        <v>243</v>
      </c>
      <c r="Q383" s="1" t="s">
        <v>219</v>
      </c>
      <c r="R383" t="s">
        <v>208</v>
      </c>
      <c r="S383" s="1" t="s">
        <v>244</v>
      </c>
      <c r="T383" s="1" t="s">
        <v>210</v>
      </c>
      <c r="V383" s="1" t="b">
        <v>0</v>
      </c>
      <c r="AA383" s="1">
        <v>0.002</v>
      </c>
      <c r="AC383" s="1">
        <v>0.002</v>
      </c>
      <c r="AD383" s="1">
        <v>100</v>
      </c>
      <c r="AF383" s="8">
        <v>0</v>
      </c>
      <c r="AG383" s="1" t="s">
        <v>211</v>
      </c>
      <c r="AH383" s="1">
        <v>21480</v>
      </c>
      <c r="AI383" s="1">
        <v>100</v>
      </c>
      <c r="AJ383" s="1">
        <v>116.16</v>
      </c>
      <c r="AL383" s="1">
        <f t="shared" si="123"/>
        <v>116.16</v>
      </c>
      <c r="AO383" s="1">
        <f t="shared" si="124"/>
        <v>116.16</v>
      </c>
      <c r="AP383" s="1">
        <v>0</v>
      </c>
      <c r="AV383" s="10">
        <f t="shared" si="125"/>
        <v>0.23232</v>
      </c>
      <c r="AW383" s="1">
        <f t="shared" si="126"/>
        <v>0.23232</v>
      </c>
      <c r="BK383" s="1">
        <v>8</v>
      </c>
      <c r="BL383" s="1">
        <v>100</v>
      </c>
      <c r="BM383" s="1" t="s">
        <v>212</v>
      </c>
      <c r="BN383" s="2">
        <f t="shared" si="127"/>
        <v>0.201023391812865</v>
      </c>
      <c r="BO383" s="2">
        <v>80</v>
      </c>
      <c r="BP383" s="1">
        <f t="shared" si="128"/>
        <v>0.201023391812865</v>
      </c>
      <c r="BQ383" s="1">
        <f t="shared" si="129"/>
        <v>0.201023391812865</v>
      </c>
      <c r="BS383" s="1"/>
      <c r="EQ383" s="1">
        <f t="shared" si="90"/>
        <v>0</v>
      </c>
      <c r="ER383" s="1">
        <f t="shared" si="130"/>
        <v>0</v>
      </c>
      <c r="ES383" s="1">
        <f t="shared" si="131"/>
        <v>0</v>
      </c>
      <c r="ET383" s="12">
        <f t="shared" si="132"/>
        <v>0.201023391812865</v>
      </c>
      <c r="FP383" s="1" t="s">
        <v>213</v>
      </c>
      <c r="FQ383" s="1">
        <v>1.25</v>
      </c>
      <c r="FR383" s="12">
        <f t="shared" si="91"/>
        <v>0.433343391812866</v>
      </c>
      <c r="FS383" s="12">
        <f t="shared" si="133"/>
        <v>0.00541679239766082</v>
      </c>
      <c r="GE383" s="1" t="s">
        <v>214</v>
      </c>
      <c r="GF383" s="1" t="s">
        <v>213</v>
      </c>
      <c r="GG383" s="1">
        <v>11</v>
      </c>
      <c r="GH383" s="12">
        <f t="shared" si="134"/>
        <v>0.433343391812866</v>
      </c>
      <c r="GI383" s="1">
        <f t="shared" si="135"/>
        <v>0.0476677730994152</v>
      </c>
      <c r="GJ383" s="1" t="s">
        <v>215</v>
      </c>
      <c r="GM383" s="1">
        <v>0.00402010050251256</v>
      </c>
      <c r="GO383" s="1">
        <v>0.0458333333333333</v>
      </c>
      <c r="GP383" s="1">
        <v>0.0125</v>
      </c>
      <c r="HB383" s="1">
        <v>8</v>
      </c>
      <c r="HC383" s="1">
        <v>55</v>
      </c>
      <c r="HD383" s="1">
        <v>95</v>
      </c>
      <c r="HE383" s="1">
        <f t="shared" si="136"/>
        <v>497.454545454545</v>
      </c>
      <c r="HF383" s="10">
        <f t="shared" si="137"/>
        <v>0.548781391145787</v>
      </c>
      <c r="HG383" s="13">
        <v>45384</v>
      </c>
    </row>
    <row r="384" spans="1:215">
      <c r="A384" t="str">
        <f t="shared" si="92"/>
        <v>HPP622020021591</v>
      </c>
      <c r="B384" s="1">
        <v>383</v>
      </c>
      <c r="C384" s="1" t="s">
        <v>200</v>
      </c>
      <c r="D384" s="1">
        <v>0</v>
      </c>
      <c r="E384" s="1" t="s">
        <v>201</v>
      </c>
      <c r="F384" s="1" t="s">
        <v>202</v>
      </c>
      <c r="H384" s="1" t="s">
        <v>806</v>
      </c>
      <c r="I384" s="1" t="s">
        <v>807</v>
      </c>
      <c r="M384" s="1" t="s">
        <v>205</v>
      </c>
      <c r="N384" s="1">
        <v>1</v>
      </c>
      <c r="O384" s="1" t="s">
        <v>243</v>
      </c>
      <c r="Q384" s="1" t="s">
        <v>219</v>
      </c>
      <c r="R384" t="s">
        <v>208</v>
      </c>
      <c r="S384" s="1" t="s">
        <v>244</v>
      </c>
      <c r="T384" s="1" t="s">
        <v>210</v>
      </c>
      <c r="V384" s="1" t="b">
        <v>0</v>
      </c>
      <c r="AA384" s="1">
        <v>0.051</v>
      </c>
      <c r="AC384" s="1">
        <v>0.048</v>
      </c>
      <c r="AD384" s="1">
        <v>100</v>
      </c>
      <c r="AF384" s="8">
        <v>0.003</v>
      </c>
      <c r="AG384" s="1" t="s">
        <v>211</v>
      </c>
      <c r="AH384" s="1">
        <v>21591</v>
      </c>
      <c r="AI384" s="1">
        <v>100</v>
      </c>
      <c r="AJ384" s="1">
        <v>93.78</v>
      </c>
      <c r="AL384" s="1">
        <f t="shared" si="123"/>
        <v>93.78</v>
      </c>
      <c r="AO384" s="1">
        <f t="shared" si="124"/>
        <v>93.78</v>
      </c>
      <c r="AP384" s="1">
        <v>88.78</v>
      </c>
      <c r="AV384" s="10">
        <f t="shared" si="125"/>
        <v>4.51644</v>
      </c>
      <c r="AW384" s="1">
        <f t="shared" si="126"/>
        <v>4.51644</v>
      </c>
      <c r="BK384" s="1">
        <v>2</v>
      </c>
      <c r="BL384" s="1">
        <v>225</v>
      </c>
      <c r="BM384" s="1" t="s">
        <v>212</v>
      </c>
      <c r="BN384" s="2">
        <f t="shared" si="127"/>
        <v>1.64473684210526</v>
      </c>
      <c r="BO384" s="2">
        <v>180</v>
      </c>
      <c r="BP384" s="1">
        <f t="shared" si="128"/>
        <v>1.64473684210526</v>
      </c>
      <c r="BQ384" s="1">
        <f t="shared" si="129"/>
        <v>1.64473684210526</v>
      </c>
      <c r="BS384" s="1"/>
      <c r="EQ384" s="1">
        <f t="shared" ref="EQ384:EQ447" si="138">IF(ISERROR(SEARCH("TRUE",BV384)),BU384,0)+IF(ISERROR(SEARCH("TRUE",CA384)),BZ384,0)+IF(ISERROR(SEARCH("TRUE",CF384)),CE384,0)+IF(ISERROR(SEARCH("TRUE",CK384)),CJ384,0)+IF(ISERROR(SEARCH("TRUE",CP384)),CO384,0)+IF(ISERROR(SEARCH("TRUE",CU384)),CT384,0)+IF(ISERROR(SEARCH("TRUE",CZ384)),CY384,0)+IF(ISERROR(SEARCH("TRUE",DE384)),DD384,0)+IF(ISERROR(SEARCH("TRUE",DJ384)),DI384,0)+IF(ISERROR(SEARCH("TRUE",DO384)),DN384,0)+IF(ISERROR(SEARCH("TRUE",DT384)),DS384,0)+IF(ISERROR(SEARCH("TRUE",DY384)),DX384,0)+IF(ISERROR(SEARCH("TRUE",ED384)),EC384,0)+IF(ISERROR(SEARCH("TRUE",EI384)),EH384,0)+IF(ISERROR(SEARCH("TRUE",EN384)),EM384,0)</f>
        <v>0</v>
      </c>
      <c r="ER384" s="1">
        <f t="shared" si="130"/>
        <v>0</v>
      </c>
      <c r="ES384" s="1">
        <f t="shared" si="131"/>
        <v>0</v>
      </c>
      <c r="ET384" s="12">
        <f t="shared" si="132"/>
        <v>1.64473684210526</v>
      </c>
      <c r="FP384" s="1" t="s">
        <v>213</v>
      </c>
      <c r="FQ384" s="1">
        <v>1.25</v>
      </c>
      <c r="FR384" s="12">
        <f t="shared" si="91"/>
        <v>6.16117684210526</v>
      </c>
      <c r="FS384" s="12">
        <f t="shared" si="133"/>
        <v>0.0770147105263158</v>
      </c>
      <c r="GE384" s="1" t="s">
        <v>214</v>
      </c>
      <c r="GF384" s="1" t="s">
        <v>213</v>
      </c>
      <c r="GG384" s="1">
        <v>11</v>
      </c>
      <c r="GH384" s="12">
        <f t="shared" si="134"/>
        <v>6.16117684210526</v>
      </c>
      <c r="GI384" s="1">
        <f t="shared" si="135"/>
        <v>0.677729452631579</v>
      </c>
      <c r="GJ384" s="1" t="s">
        <v>215</v>
      </c>
      <c r="GM384" s="1">
        <v>0.0328947368421053</v>
      </c>
      <c r="GO384" s="1">
        <v>0.0458333333333333</v>
      </c>
      <c r="GP384" s="1">
        <v>0.0694444444444444</v>
      </c>
      <c r="HB384" s="1">
        <v>2</v>
      </c>
      <c r="HC384" s="1">
        <v>50</v>
      </c>
      <c r="HD384" s="1">
        <v>95</v>
      </c>
      <c r="HE384" s="1">
        <f t="shared" si="136"/>
        <v>136.8</v>
      </c>
      <c r="HF384" s="10">
        <f t="shared" si="137"/>
        <v>7.06409351988304</v>
      </c>
      <c r="HG384" s="13">
        <v>45384</v>
      </c>
    </row>
    <row r="385" spans="1:215">
      <c r="A385" t="str">
        <f t="shared" si="92"/>
        <v>HPP622194021591</v>
      </c>
      <c r="B385" s="1">
        <v>384</v>
      </c>
      <c r="C385" s="1" t="s">
        <v>200</v>
      </c>
      <c r="D385" s="1">
        <v>0</v>
      </c>
      <c r="E385" s="1" t="s">
        <v>201</v>
      </c>
      <c r="F385" s="1" t="s">
        <v>202</v>
      </c>
      <c r="H385" s="1" t="s">
        <v>808</v>
      </c>
      <c r="I385" s="1" t="s">
        <v>809</v>
      </c>
      <c r="M385" s="1" t="s">
        <v>205</v>
      </c>
      <c r="N385" s="1">
        <v>1</v>
      </c>
      <c r="O385" s="1" t="s">
        <v>276</v>
      </c>
      <c r="Q385" s="1" t="s">
        <v>219</v>
      </c>
      <c r="R385" t="s">
        <v>208</v>
      </c>
      <c r="S385" s="1" t="s">
        <v>277</v>
      </c>
      <c r="T385" s="1" t="s">
        <v>210</v>
      </c>
      <c r="V385" s="1" t="b">
        <v>0</v>
      </c>
      <c r="AA385" s="1">
        <v>0.051</v>
      </c>
      <c r="AC385" s="1">
        <v>0.048</v>
      </c>
      <c r="AD385" s="1">
        <v>100</v>
      </c>
      <c r="AF385" s="8">
        <v>0.003</v>
      </c>
      <c r="AG385" s="1" t="s">
        <v>211</v>
      </c>
      <c r="AH385" s="1">
        <v>21591</v>
      </c>
      <c r="AI385" s="1">
        <v>100</v>
      </c>
      <c r="AJ385" s="1">
        <v>107.28</v>
      </c>
      <c r="AL385" s="1">
        <f t="shared" si="123"/>
        <v>107.28</v>
      </c>
      <c r="AO385" s="1">
        <f t="shared" si="124"/>
        <v>107.28</v>
      </c>
      <c r="AP385" s="1">
        <v>102.28</v>
      </c>
      <c r="AV385" s="10">
        <f t="shared" si="125"/>
        <v>5.16444</v>
      </c>
      <c r="AW385" s="1">
        <f t="shared" si="126"/>
        <v>5.16444</v>
      </c>
      <c r="BK385" s="1">
        <v>2</v>
      </c>
      <c r="BL385" s="1">
        <v>250</v>
      </c>
      <c r="BM385" s="1" t="s">
        <v>212</v>
      </c>
      <c r="BN385" s="2">
        <f t="shared" si="127"/>
        <v>2.19298245614035</v>
      </c>
      <c r="BO385" s="2">
        <v>200</v>
      </c>
      <c r="BP385" s="1">
        <f t="shared" si="128"/>
        <v>2.19298245614035</v>
      </c>
      <c r="BQ385" s="1">
        <f t="shared" si="129"/>
        <v>2.19298245614035</v>
      </c>
      <c r="BS385" s="1"/>
      <c r="EQ385" s="1">
        <f t="shared" si="138"/>
        <v>0</v>
      </c>
      <c r="ER385" s="1">
        <f t="shared" si="130"/>
        <v>0</v>
      </c>
      <c r="ES385" s="1">
        <f t="shared" si="131"/>
        <v>0</v>
      </c>
      <c r="ET385" s="12">
        <f t="shared" si="132"/>
        <v>2.19298245614035</v>
      </c>
      <c r="FP385" s="1" t="s">
        <v>213</v>
      </c>
      <c r="FQ385" s="1">
        <v>2</v>
      </c>
      <c r="FR385" s="12">
        <f t="shared" si="91"/>
        <v>7.35742245614035</v>
      </c>
      <c r="FS385" s="12">
        <f t="shared" si="133"/>
        <v>0.147148449122807</v>
      </c>
      <c r="GE385" s="1" t="s">
        <v>214</v>
      </c>
      <c r="GF385" s="1" t="s">
        <v>213</v>
      </c>
      <c r="GG385" s="1">
        <v>11</v>
      </c>
      <c r="GH385" s="12">
        <f t="shared" si="134"/>
        <v>7.35742245614035</v>
      </c>
      <c r="GI385" s="1">
        <f t="shared" si="135"/>
        <v>0.809316470175439</v>
      </c>
      <c r="GJ385" s="1" t="s">
        <v>215</v>
      </c>
      <c r="GM385" s="1">
        <v>0.043859649122807</v>
      </c>
      <c r="GO385" s="1">
        <v>0.0458333333333333</v>
      </c>
      <c r="GP385" s="1">
        <v>0.0694444444444444</v>
      </c>
      <c r="HB385" s="1">
        <v>2</v>
      </c>
      <c r="HC385" s="1">
        <v>60</v>
      </c>
      <c r="HD385" s="1">
        <v>95</v>
      </c>
      <c r="HE385" s="1">
        <f t="shared" si="136"/>
        <v>114</v>
      </c>
      <c r="HF385" s="10">
        <f t="shared" si="137"/>
        <v>8.47302480233918</v>
      </c>
      <c r="HG385" s="13">
        <v>45384</v>
      </c>
    </row>
    <row r="386" spans="1:215">
      <c r="A386" t="str">
        <f t="shared" si="92"/>
        <v>HPP622225021591</v>
      </c>
      <c r="B386" s="1">
        <v>385</v>
      </c>
      <c r="C386" s="1" t="s">
        <v>200</v>
      </c>
      <c r="D386" s="1">
        <v>0</v>
      </c>
      <c r="E386" s="1" t="s">
        <v>201</v>
      </c>
      <c r="F386" s="1" t="s">
        <v>202</v>
      </c>
      <c r="H386" s="1" t="s">
        <v>810</v>
      </c>
      <c r="I386" s="1" t="s">
        <v>811</v>
      </c>
      <c r="M386" s="1" t="s">
        <v>205</v>
      </c>
      <c r="N386" s="1">
        <v>1</v>
      </c>
      <c r="O386" s="1" t="s">
        <v>276</v>
      </c>
      <c r="Q386" s="1" t="s">
        <v>219</v>
      </c>
      <c r="R386" t="s">
        <v>208</v>
      </c>
      <c r="S386" s="1" t="s">
        <v>277</v>
      </c>
      <c r="T386" s="1" t="s">
        <v>210</v>
      </c>
      <c r="V386" s="1" t="b">
        <v>0</v>
      </c>
      <c r="AA386" s="1">
        <v>0.273</v>
      </c>
      <c r="AC386" s="1">
        <v>0.267</v>
      </c>
      <c r="AD386" s="1">
        <v>100</v>
      </c>
      <c r="AF386" s="8">
        <v>0.00600000000000001</v>
      </c>
      <c r="AG386" s="1" t="s">
        <v>211</v>
      </c>
      <c r="AH386" s="1">
        <v>21591</v>
      </c>
      <c r="AI386" s="1">
        <v>100</v>
      </c>
      <c r="AJ386" s="1">
        <v>107.28</v>
      </c>
      <c r="AL386" s="1">
        <f t="shared" si="123"/>
        <v>107.28</v>
      </c>
      <c r="AO386" s="1">
        <f t="shared" si="124"/>
        <v>107.28</v>
      </c>
      <c r="AP386" s="1">
        <v>102.28</v>
      </c>
      <c r="AV386" s="10">
        <f t="shared" si="125"/>
        <v>28.67376</v>
      </c>
      <c r="AW386" s="1">
        <f t="shared" si="126"/>
        <v>28.67376</v>
      </c>
      <c r="BK386" s="1">
        <v>2</v>
      </c>
      <c r="BL386" s="1">
        <v>562.5</v>
      </c>
      <c r="BM386" s="1" t="s">
        <v>212</v>
      </c>
      <c r="BN386" s="2">
        <f t="shared" si="127"/>
        <v>5.75657894736842</v>
      </c>
      <c r="BO386" s="2">
        <v>450</v>
      </c>
      <c r="BP386" s="1">
        <f t="shared" si="128"/>
        <v>5.75657894736842</v>
      </c>
      <c r="BQ386" s="1">
        <f t="shared" si="129"/>
        <v>5.75657894736842</v>
      </c>
      <c r="BS386" s="1"/>
      <c r="EQ386" s="1">
        <f t="shared" si="138"/>
        <v>0</v>
      </c>
      <c r="ER386" s="1">
        <f t="shared" si="130"/>
        <v>0</v>
      </c>
      <c r="ES386" s="1">
        <f t="shared" si="131"/>
        <v>0</v>
      </c>
      <c r="ET386" s="12">
        <f t="shared" si="132"/>
        <v>5.75657894736842</v>
      </c>
      <c r="FP386" s="1" t="s">
        <v>213</v>
      </c>
      <c r="FQ386" s="1">
        <v>2</v>
      </c>
      <c r="FR386" s="12">
        <f t="shared" ref="FR386:FR449" si="139">AW386+ET386-ES386</f>
        <v>34.4303389473684</v>
      </c>
      <c r="FS386" s="12">
        <f t="shared" si="133"/>
        <v>0.688606778947368</v>
      </c>
      <c r="GE386" s="1" t="s">
        <v>214</v>
      </c>
      <c r="GF386" s="1" t="s">
        <v>213</v>
      </c>
      <c r="GG386" s="1">
        <v>11</v>
      </c>
      <c r="GH386" s="12">
        <f t="shared" si="134"/>
        <v>34.4303389473684</v>
      </c>
      <c r="GI386" s="1">
        <f t="shared" si="135"/>
        <v>3.78733728421053</v>
      </c>
      <c r="GJ386" s="1" t="s">
        <v>215</v>
      </c>
      <c r="GM386" s="1">
        <v>0.115131578947368</v>
      </c>
      <c r="GO386" s="1">
        <v>0.354166666666667</v>
      </c>
      <c r="GP386" s="1">
        <v>1.04166666666667</v>
      </c>
      <c r="HB386" s="1">
        <v>2</v>
      </c>
      <c r="HC386" s="1">
        <v>70</v>
      </c>
      <c r="HD386" s="1">
        <v>95</v>
      </c>
      <c r="HE386" s="1">
        <f t="shared" si="136"/>
        <v>97.7142857142857</v>
      </c>
      <c r="HF386" s="10">
        <f t="shared" si="137"/>
        <v>40.417247922807</v>
      </c>
      <c r="HG386" s="13">
        <v>45384</v>
      </c>
    </row>
    <row r="387" spans="1:215">
      <c r="A387" t="str">
        <f t="shared" ref="A387:A450" si="140">_xlfn.CONCAT(E387,H387,AH387)</f>
        <v>HPP622226021591</v>
      </c>
      <c r="B387" s="1">
        <v>386</v>
      </c>
      <c r="C387" s="1" t="s">
        <v>200</v>
      </c>
      <c r="D387" s="1">
        <v>0</v>
      </c>
      <c r="E387" s="1" t="s">
        <v>201</v>
      </c>
      <c r="F387" s="1" t="s">
        <v>202</v>
      </c>
      <c r="H387" s="1" t="s">
        <v>812</v>
      </c>
      <c r="I387" s="1" t="s">
        <v>813</v>
      </c>
      <c r="M387" s="1" t="s">
        <v>205</v>
      </c>
      <c r="N387" s="1">
        <v>1</v>
      </c>
      <c r="O387" s="1" t="s">
        <v>276</v>
      </c>
      <c r="Q387" s="1" t="s">
        <v>219</v>
      </c>
      <c r="R387" t="s">
        <v>208</v>
      </c>
      <c r="S387" s="1" t="s">
        <v>277</v>
      </c>
      <c r="T387" s="1" t="s">
        <v>210</v>
      </c>
      <c r="V387" s="1" t="b">
        <v>0</v>
      </c>
      <c r="AA387" s="1">
        <v>0.059</v>
      </c>
      <c r="AC387" s="1">
        <v>0.054</v>
      </c>
      <c r="AD387" s="1">
        <v>100</v>
      </c>
      <c r="AF387" s="8">
        <v>0.005</v>
      </c>
      <c r="AG387" s="1" t="s">
        <v>211</v>
      </c>
      <c r="AH387" s="1">
        <v>21591</v>
      </c>
      <c r="AI387" s="1">
        <v>100</v>
      </c>
      <c r="AJ387" s="1">
        <v>107.28</v>
      </c>
      <c r="AL387" s="1">
        <f t="shared" si="123"/>
        <v>107.28</v>
      </c>
      <c r="AO387" s="1">
        <f t="shared" si="124"/>
        <v>107.28</v>
      </c>
      <c r="AP387" s="1">
        <v>102.28</v>
      </c>
      <c r="AV387" s="10">
        <f t="shared" si="125"/>
        <v>5.81812</v>
      </c>
      <c r="AW387" s="1">
        <f t="shared" si="126"/>
        <v>5.81812</v>
      </c>
      <c r="BK387" s="1">
        <v>2</v>
      </c>
      <c r="BL387" s="1">
        <v>187.5</v>
      </c>
      <c r="BM387" s="1" t="s">
        <v>212</v>
      </c>
      <c r="BN387" s="2">
        <f t="shared" si="127"/>
        <v>1.37061403508772</v>
      </c>
      <c r="BO387" s="2">
        <v>150</v>
      </c>
      <c r="BP387" s="1">
        <f t="shared" si="128"/>
        <v>1.37061403508772</v>
      </c>
      <c r="BQ387" s="1">
        <f t="shared" si="129"/>
        <v>1.37061403508772</v>
      </c>
      <c r="BS387" s="1"/>
      <c r="EQ387" s="1">
        <f t="shared" si="138"/>
        <v>0</v>
      </c>
      <c r="ER387" s="1">
        <f t="shared" si="130"/>
        <v>0</v>
      </c>
      <c r="ES387" s="1">
        <f t="shared" si="131"/>
        <v>0</v>
      </c>
      <c r="ET387" s="12">
        <f t="shared" si="132"/>
        <v>1.37061403508772</v>
      </c>
      <c r="FP387" s="1" t="s">
        <v>213</v>
      </c>
      <c r="FQ387" s="1">
        <v>2</v>
      </c>
      <c r="FR387" s="12">
        <f t="shared" si="139"/>
        <v>7.18873403508772</v>
      </c>
      <c r="FS387" s="12">
        <f t="shared" si="133"/>
        <v>0.143774680701754</v>
      </c>
      <c r="GE387" s="1" t="s">
        <v>214</v>
      </c>
      <c r="GF387" s="1" t="s">
        <v>213</v>
      </c>
      <c r="GG387" s="1">
        <v>11</v>
      </c>
      <c r="GH387" s="12">
        <f t="shared" si="134"/>
        <v>7.18873403508772</v>
      </c>
      <c r="GI387" s="1">
        <f t="shared" si="135"/>
        <v>0.790760743859649</v>
      </c>
      <c r="GJ387" s="1" t="s">
        <v>215</v>
      </c>
      <c r="GM387" s="1">
        <v>0.0274122807017544</v>
      </c>
      <c r="GO387" s="1">
        <v>0.0458333333333333</v>
      </c>
      <c r="GP387" s="1">
        <v>0.0666666666666667</v>
      </c>
      <c r="HB387" s="1">
        <v>2</v>
      </c>
      <c r="HC387" s="1">
        <v>50</v>
      </c>
      <c r="HD387" s="1">
        <v>95</v>
      </c>
      <c r="HE387" s="1">
        <f t="shared" si="136"/>
        <v>136.8</v>
      </c>
      <c r="HF387" s="10">
        <f t="shared" si="137"/>
        <v>8.26318174035088</v>
      </c>
      <c r="HG387" s="13">
        <v>45384</v>
      </c>
    </row>
    <row r="388" spans="1:215">
      <c r="A388" t="str">
        <f t="shared" si="140"/>
        <v>HPP622229021591</v>
      </c>
      <c r="B388" s="1">
        <v>387</v>
      </c>
      <c r="C388" s="1" t="s">
        <v>200</v>
      </c>
      <c r="D388" s="1">
        <v>0</v>
      </c>
      <c r="E388" s="1" t="s">
        <v>201</v>
      </c>
      <c r="F388" s="1" t="s">
        <v>202</v>
      </c>
      <c r="H388" s="1" t="s">
        <v>814</v>
      </c>
      <c r="I388" s="1" t="s">
        <v>353</v>
      </c>
      <c r="M388" s="1" t="s">
        <v>205</v>
      </c>
      <c r="N388" s="1">
        <v>1</v>
      </c>
      <c r="O388" s="1" t="s">
        <v>265</v>
      </c>
      <c r="Q388" s="1" t="s">
        <v>219</v>
      </c>
      <c r="R388" t="s">
        <v>208</v>
      </c>
      <c r="S388" s="1" t="s">
        <v>266</v>
      </c>
      <c r="T388" s="1" t="s">
        <v>210</v>
      </c>
      <c r="V388" s="1" t="b">
        <v>0</v>
      </c>
      <c r="AA388" s="1">
        <v>0.33</v>
      </c>
      <c r="AC388" s="1">
        <v>0.325</v>
      </c>
      <c r="AD388" s="1">
        <v>100</v>
      </c>
      <c r="AF388" s="8">
        <v>0.005</v>
      </c>
      <c r="AG388" s="1" t="s">
        <v>211</v>
      </c>
      <c r="AH388" s="1">
        <v>21591</v>
      </c>
      <c r="AI388" s="1">
        <v>100</v>
      </c>
      <c r="AJ388" s="1">
        <v>93.78</v>
      </c>
      <c r="AL388" s="1">
        <f t="shared" si="123"/>
        <v>93.78</v>
      </c>
      <c r="AO388" s="1">
        <f t="shared" si="124"/>
        <v>93.78</v>
      </c>
      <c r="AP388" s="1">
        <v>88.78</v>
      </c>
      <c r="AV388" s="10">
        <f t="shared" si="125"/>
        <v>30.5035</v>
      </c>
      <c r="AW388" s="1">
        <f t="shared" si="126"/>
        <v>30.5035</v>
      </c>
      <c r="BK388" s="1">
        <v>2</v>
      </c>
      <c r="BL388" s="1">
        <v>562.5</v>
      </c>
      <c r="BM388" s="1" t="s">
        <v>212</v>
      </c>
      <c r="BN388" s="2">
        <f t="shared" si="127"/>
        <v>5.75657894736842</v>
      </c>
      <c r="BO388" s="2">
        <v>450</v>
      </c>
      <c r="BP388" s="1">
        <f t="shared" si="128"/>
        <v>5.75657894736842</v>
      </c>
      <c r="BQ388" s="1">
        <f t="shared" si="129"/>
        <v>5.75657894736842</v>
      </c>
      <c r="BS388" s="1"/>
      <c r="EQ388" s="1">
        <f t="shared" si="138"/>
        <v>0</v>
      </c>
      <c r="ER388" s="1">
        <f t="shared" si="130"/>
        <v>0</v>
      </c>
      <c r="ES388" s="1">
        <f t="shared" si="131"/>
        <v>0</v>
      </c>
      <c r="ET388" s="12">
        <f t="shared" si="132"/>
        <v>5.75657894736842</v>
      </c>
      <c r="FP388" s="1" t="s">
        <v>213</v>
      </c>
      <c r="FQ388" s="1">
        <v>1.25</v>
      </c>
      <c r="FR388" s="12">
        <f t="shared" si="139"/>
        <v>36.2600789473684</v>
      </c>
      <c r="FS388" s="12">
        <f t="shared" si="133"/>
        <v>0.453250986842105</v>
      </c>
      <c r="GE388" s="1" t="s">
        <v>214</v>
      </c>
      <c r="GF388" s="1" t="s">
        <v>213</v>
      </c>
      <c r="GG388" s="1">
        <v>11</v>
      </c>
      <c r="GH388" s="12">
        <f t="shared" si="134"/>
        <v>36.2600789473684</v>
      </c>
      <c r="GI388" s="1">
        <f t="shared" si="135"/>
        <v>3.98860868421053</v>
      </c>
      <c r="GJ388" s="1" t="s">
        <v>215</v>
      </c>
      <c r="GM388" s="1">
        <v>0.115131578947368</v>
      </c>
      <c r="GO388" s="1">
        <v>0.160416666666667</v>
      </c>
      <c r="GP388" s="1">
        <v>0.138888888888889</v>
      </c>
      <c r="HB388" s="1">
        <v>2</v>
      </c>
      <c r="HC388" s="1">
        <v>70</v>
      </c>
      <c r="HD388" s="1">
        <v>95</v>
      </c>
      <c r="HE388" s="1">
        <f t="shared" si="136"/>
        <v>97.7142857142857</v>
      </c>
      <c r="HF388" s="10">
        <f t="shared" si="137"/>
        <v>41.116375752924</v>
      </c>
      <c r="HG388" s="13">
        <v>45384</v>
      </c>
    </row>
    <row r="389" spans="1:215">
      <c r="A389" t="str">
        <f t="shared" si="140"/>
        <v>HPP622240021591</v>
      </c>
      <c r="B389" s="1">
        <v>388</v>
      </c>
      <c r="C389" s="1" t="s">
        <v>200</v>
      </c>
      <c r="D389" s="1">
        <v>0</v>
      </c>
      <c r="E389" s="1" t="s">
        <v>201</v>
      </c>
      <c r="F389" s="1" t="s">
        <v>202</v>
      </c>
      <c r="H389" s="1" t="s">
        <v>815</v>
      </c>
      <c r="I389" s="1" t="s">
        <v>816</v>
      </c>
      <c r="M389" s="1" t="s">
        <v>205</v>
      </c>
      <c r="N389" s="1">
        <v>1</v>
      </c>
      <c r="O389" s="1" t="s">
        <v>817</v>
      </c>
      <c r="Q389" s="1" t="s">
        <v>219</v>
      </c>
      <c r="R389" t="s">
        <v>208</v>
      </c>
      <c r="S389" s="1" t="s">
        <v>818</v>
      </c>
      <c r="T389" s="1" t="s">
        <v>210</v>
      </c>
      <c r="V389" s="1" t="b">
        <v>0</v>
      </c>
      <c r="AA389" s="1">
        <v>0.33</v>
      </c>
      <c r="AC389" s="1">
        <v>0.325</v>
      </c>
      <c r="AD389" s="1">
        <v>100</v>
      </c>
      <c r="AF389" s="8">
        <v>0.005</v>
      </c>
      <c r="AG389" s="1" t="s">
        <v>211</v>
      </c>
      <c r="AH389" s="1">
        <v>21591</v>
      </c>
      <c r="AI389" s="1">
        <v>100</v>
      </c>
      <c r="AJ389" s="1">
        <v>123.49</v>
      </c>
      <c r="AL389" s="1">
        <f t="shared" si="123"/>
        <v>123.49</v>
      </c>
      <c r="AO389" s="1">
        <f t="shared" si="124"/>
        <v>123.49</v>
      </c>
      <c r="AP389" s="1">
        <v>118.49</v>
      </c>
      <c r="AV389" s="10">
        <f t="shared" si="125"/>
        <v>40.15925</v>
      </c>
      <c r="AW389" s="1">
        <f t="shared" si="126"/>
        <v>40.15925</v>
      </c>
      <c r="BK389" s="1">
        <v>2</v>
      </c>
      <c r="BL389" s="1">
        <v>562.5</v>
      </c>
      <c r="BM389" s="1" t="s">
        <v>212</v>
      </c>
      <c r="BN389" s="2">
        <f t="shared" si="127"/>
        <v>5.75657894736842</v>
      </c>
      <c r="BO389" s="2">
        <v>450</v>
      </c>
      <c r="BP389" s="1">
        <f t="shared" si="128"/>
        <v>5.75657894736842</v>
      </c>
      <c r="BQ389" s="1">
        <f t="shared" si="129"/>
        <v>5.75657894736842</v>
      </c>
      <c r="BS389" s="1"/>
      <c r="EQ389" s="1">
        <f t="shared" si="138"/>
        <v>0</v>
      </c>
      <c r="ER389" s="1">
        <f t="shared" si="130"/>
        <v>0</v>
      </c>
      <c r="ES389" s="1">
        <f t="shared" si="131"/>
        <v>0</v>
      </c>
      <c r="ET389" s="12">
        <f t="shared" si="132"/>
        <v>5.75657894736842</v>
      </c>
      <c r="FP389" s="1" t="s">
        <v>213</v>
      </c>
      <c r="FQ389" s="1">
        <v>1.25</v>
      </c>
      <c r="FR389" s="12">
        <f t="shared" si="139"/>
        <v>45.9158289473684</v>
      </c>
      <c r="FS389" s="12">
        <f t="shared" si="133"/>
        <v>0.573947861842105</v>
      </c>
      <c r="GE389" s="1" t="s">
        <v>214</v>
      </c>
      <c r="GF389" s="1" t="s">
        <v>213</v>
      </c>
      <c r="GG389" s="1">
        <v>11</v>
      </c>
      <c r="GH389" s="12">
        <f t="shared" si="134"/>
        <v>45.9158289473684</v>
      </c>
      <c r="GI389" s="1">
        <f t="shared" si="135"/>
        <v>5.05074118421053</v>
      </c>
      <c r="GJ389" s="1" t="s">
        <v>215</v>
      </c>
      <c r="GM389" s="1">
        <v>0.115131578947368</v>
      </c>
      <c r="GO389" s="1">
        <v>0.160416666666667</v>
      </c>
      <c r="GP389" s="1">
        <v>0.138888888888889</v>
      </c>
      <c r="HB389" s="1">
        <v>2</v>
      </c>
      <c r="HC389" s="1">
        <v>70</v>
      </c>
      <c r="HD389" s="1">
        <v>95</v>
      </c>
      <c r="HE389" s="1">
        <f t="shared" si="136"/>
        <v>97.7142857142857</v>
      </c>
      <c r="HF389" s="10">
        <f t="shared" si="137"/>
        <v>51.954955127924</v>
      </c>
      <c r="HG389" s="13">
        <v>43832</v>
      </c>
    </row>
    <row r="390" spans="1:215">
      <c r="A390" t="str">
        <f t="shared" si="140"/>
        <v>HPP712029021591</v>
      </c>
      <c r="B390" s="1">
        <v>389</v>
      </c>
      <c r="C390" s="1" t="s">
        <v>200</v>
      </c>
      <c r="D390" s="1">
        <v>0</v>
      </c>
      <c r="E390" s="1" t="s">
        <v>201</v>
      </c>
      <c r="F390" s="1" t="s">
        <v>202</v>
      </c>
      <c r="H390" s="1" t="s">
        <v>819</v>
      </c>
      <c r="I390" s="1" t="s">
        <v>820</v>
      </c>
      <c r="M390" s="1" t="s">
        <v>205</v>
      </c>
      <c r="N390" s="1">
        <v>1</v>
      </c>
      <c r="O390" s="17" t="s">
        <v>402</v>
      </c>
      <c r="P390" s="18"/>
      <c r="Q390" s="1" t="s">
        <v>207</v>
      </c>
      <c r="R390" t="s">
        <v>208</v>
      </c>
      <c r="S390" s="1" t="s">
        <v>403</v>
      </c>
      <c r="T390" s="1" t="s">
        <v>210</v>
      </c>
      <c r="V390" s="1" t="b">
        <v>0</v>
      </c>
      <c r="AA390" s="1">
        <v>0.0085</v>
      </c>
      <c r="AC390" s="1">
        <v>0.007</v>
      </c>
      <c r="AD390" s="1">
        <v>100</v>
      </c>
      <c r="AF390" s="8">
        <v>0.0015</v>
      </c>
      <c r="AG390" s="1" t="s">
        <v>211</v>
      </c>
      <c r="AH390" s="1">
        <v>21591</v>
      </c>
      <c r="AI390" s="1">
        <v>100</v>
      </c>
      <c r="AJ390" s="1">
        <v>190.5</v>
      </c>
      <c r="AL390" s="1">
        <f t="shared" si="123"/>
        <v>190.5</v>
      </c>
      <c r="AO390" s="1">
        <f t="shared" si="124"/>
        <v>190.5</v>
      </c>
      <c r="AP390" s="1">
        <v>20</v>
      </c>
      <c r="AV390" s="10">
        <f t="shared" si="125"/>
        <v>1.58925</v>
      </c>
      <c r="AW390" s="1">
        <f t="shared" si="126"/>
        <v>1.58925</v>
      </c>
      <c r="BK390" s="1">
        <v>2</v>
      </c>
      <c r="BL390" s="1">
        <v>187.5</v>
      </c>
      <c r="BM390" s="1" t="s">
        <v>212</v>
      </c>
      <c r="BN390" s="2">
        <f t="shared" si="127"/>
        <v>1.23355263157895</v>
      </c>
      <c r="BO390" s="2">
        <v>150</v>
      </c>
      <c r="BP390" s="1">
        <f t="shared" si="128"/>
        <v>1.23355263157895</v>
      </c>
      <c r="BQ390" s="1">
        <f t="shared" si="129"/>
        <v>1.23355263157895</v>
      </c>
      <c r="BS390" s="1"/>
      <c r="EQ390" s="1">
        <f t="shared" si="138"/>
        <v>0</v>
      </c>
      <c r="ER390" s="1">
        <f t="shared" si="130"/>
        <v>0</v>
      </c>
      <c r="ES390" s="1">
        <f t="shared" si="131"/>
        <v>0</v>
      </c>
      <c r="ET390" s="12">
        <f t="shared" si="132"/>
        <v>1.23355263157895</v>
      </c>
      <c r="FP390" s="1" t="s">
        <v>213</v>
      </c>
      <c r="FQ390" s="1">
        <v>1.25</v>
      </c>
      <c r="FR390" s="12">
        <f t="shared" si="139"/>
        <v>2.82280263157895</v>
      </c>
      <c r="FS390" s="12">
        <f t="shared" si="133"/>
        <v>0.0352850328947368</v>
      </c>
      <c r="GE390" s="1" t="s">
        <v>214</v>
      </c>
      <c r="GF390" s="1" t="s">
        <v>213</v>
      </c>
      <c r="GG390" s="1">
        <v>11</v>
      </c>
      <c r="GH390" s="12">
        <f t="shared" si="134"/>
        <v>2.82280263157895</v>
      </c>
      <c r="GI390" s="1">
        <f t="shared" si="135"/>
        <v>0.310508289473684</v>
      </c>
      <c r="GJ390" s="1" t="s">
        <v>215</v>
      </c>
      <c r="GM390" s="1">
        <v>0.0246710526315789</v>
      </c>
      <c r="GO390" s="1">
        <v>0.0118055555555556</v>
      </c>
      <c r="GP390" s="1">
        <v>0.0078125</v>
      </c>
      <c r="HB390" s="1">
        <v>2</v>
      </c>
      <c r="HC390" s="1">
        <v>45</v>
      </c>
      <c r="HD390" s="1">
        <v>95</v>
      </c>
      <c r="HE390" s="1">
        <f t="shared" si="136"/>
        <v>152</v>
      </c>
      <c r="HF390" s="10">
        <f t="shared" si="137"/>
        <v>3.2128850621345</v>
      </c>
      <c r="HG390" s="13">
        <v>43648</v>
      </c>
    </row>
    <row r="391" spans="1:215">
      <c r="A391" t="str">
        <f t="shared" si="140"/>
        <v>HPP716055021591</v>
      </c>
      <c r="B391" s="1">
        <v>390</v>
      </c>
      <c r="C391" s="1" t="s">
        <v>200</v>
      </c>
      <c r="D391" s="1">
        <v>0</v>
      </c>
      <c r="E391" s="1" t="s">
        <v>201</v>
      </c>
      <c r="F391" s="1" t="s">
        <v>202</v>
      </c>
      <c r="H391" s="1" t="s">
        <v>821</v>
      </c>
      <c r="I391" s="1" t="s">
        <v>822</v>
      </c>
      <c r="M391" s="1" t="s">
        <v>205</v>
      </c>
      <c r="N391" s="1">
        <v>1</v>
      </c>
      <c r="O391" s="1" t="s">
        <v>243</v>
      </c>
      <c r="Q391" s="1" t="s">
        <v>219</v>
      </c>
      <c r="R391" t="s">
        <v>208</v>
      </c>
      <c r="S391" s="1" t="s">
        <v>244</v>
      </c>
      <c r="T391" s="1" t="s">
        <v>210</v>
      </c>
      <c r="V391" s="1" t="b">
        <v>0</v>
      </c>
      <c r="AA391" s="1">
        <v>0.025</v>
      </c>
      <c r="AC391" s="1">
        <v>0.023</v>
      </c>
      <c r="AD391" s="1">
        <v>100</v>
      </c>
      <c r="AF391" s="8">
        <v>0.002</v>
      </c>
      <c r="AG391" s="1" t="s">
        <v>211</v>
      </c>
      <c r="AH391" s="1">
        <v>21591</v>
      </c>
      <c r="AI391" s="1">
        <v>100</v>
      </c>
      <c r="AJ391" s="1">
        <v>102.51</v>
      </c>
      <c r="AL391" s="1">
        <f t="shared" si="123"/>
        <v>102.51</v>
      </c>
      <c r="AO391" s="1">
        <f t="shared" si="124"/>
        <v>102.51</v>
      </c>
      <c r="AP391" s="1">
        <v>97.51</v>
      </c>
      <c r="AV391" s="10">
        <f t="shared" si="125"/>
        <v>2.36773</v>
      </c>
      <c r="AW391" s="1">
        <f t="shared" si="126"/>
        <v>2.36773</v>
      </c>
      <c r="BK391" s="1">
        <v>2</v>
      </c>
      <c r="BL391" s="1">
        <v>225</v>
      </c>
      <c r="BM391" s="1" t="s">
        <v>212</v>
      </c>
      <c r="BN391" s="2">
        <f t="shared" si="127"/>
        <v>1.71052631578947</v>
      </c>
      <c r="BO391" s="2">
        <v>180</v>
      </c>
      <c r="BP391" s="1">
        <f t="shared" si="128"/>
        <v>1.71052631578947</v>
      </c>
      <c r="BQ391" s="1">
        <f t="shared" si="129"/>
        <v>1.71052631578947</v>
      </c>
      <c r="BS391" s="1"/>
      <c r="EQ391" s="1">
        <f t="shared" si="138"/>
        <v>0</v>
      </c>
      <c r="ER391" s="1">
        <f t="shared" si="130"/>
        <v>0</v>
      </c>
      <c r="ES391" s="1">
        <f t="shared" si="131"/>
        <v>0</v>
      </c>
      <c r="ET391" s="12">
        <f t="shared" si="132"/>
        <v>1.71052631578947</v>
      </c>
      <c r="FP391" s="1" t="s">
        <v>213</v>
      </c>
      <c r="FQ391" s="1">
        <v>1.25</v>
      </c>
      <c r="FR391" s="12">
        <f t="shared" si="139"/>
        <v>4.07825631578947</v>
      </c>
      <c r="FS391" s="12">
        <f t="shared" si="133"/>
        <v>0.0509782039473684</v>
      </c>
      <c r="GE391" s="1" t="s">
        <v>252</v>
      </c>
      <c r="GF391" s="1" t="s">
        <v>213</v>
      </c>
      <c r="GG391" s="1">
        <v>12</v>
      </c>
      <c r="GH391" s="12">
        <f t="shared" si="134"/>
        <v>4.07825631578947</v>
      </c>
      <c r="GI391" s="1">
        <f t="shared" si="135"/>
        <v>0.489390757894737</v>
      </c>
      <c r="GJ391" s="1" t="s">
        <v>215</v>
      </c>
      <c r="GM391" s="1">
        <v>0.0342105263157895</v>
      </c>
      <c r="GO391" s="1">
        <v>0.0523809523809524</v>
      </c>
      <c r="GP391" s="1">
        <v>0.0833333333333333</v>
      </c>
      <c r="HB391" s="1">
        <v>2</v>
      </c>
      <c r="HC391" s="1">
        <v>52</v>
      </c>
      <c r="HD391" s="1">
        <v>95</v>
      </c>
      <c r="HE391" s="1">
        <f t="shared" si="136"/>
        <v>131.538461538462</v>
      </c>
      <c r="HF391" s="10">
        <f t="shared" si="137"/>
        <v>4.78855008966165</v>
      </c>
      <c r="HG391" s="13">
        <v>45384</v>
      </c>
    </row>
    <row r="392" spans="1:215">
      <c r="A392" t="str">
        <f t="shared" si="140"/>
        <v>HPP718007021591</v>
      </c>
      <c r="B392" s="1">
        <v>391</v>
      </c>
      <c r="C392" s="1" t="s">
        <v>200</v>
      </c>
      <c r="D392" s="1">
        <v>0</v>
      </c>
      <c r="E392" s="1" t="s">
        <v>201</v>
      </c>
      <c r="F392" s="1" t="s">
        <v>202</v>
      </c>
      <c r="H392" s="1" t="s">
        <v>823</v>
      </c>
      <c r="I392" s="1" t="s">
        <v>217</v>
      </c>
      <c r="M392" s="1" t="s">
        <v>205</v>
      </c>
      <c r="N392" s="1">
        <v>1</v>
      </c>
      <c r="O392" s="1" t="s">
        <v>402</v>
      </c>
      <c r="Q392" s="1" t="s">
        <v>207</v>
      </c>
      <c r="R392" t="s">
        <v>208</v>
      </c>
      <c r="S392" s="1" t="s">
        <v>403</v>
      </c>
      <c r="T392" s="1" t="s">
        <v>210</v>
      </c>
      <c r="V392" s="1" t="b">
        <v>0</v>
      </c>
      <c r="AA392" s="1">
        <v>0.07742</v>
      </c>
      <c r="AC392" s="1">
        <v>0.07742</v>
      </c>
      <c r="AD392" s="1">
        <v>100</v>
      </c>
      <c r="AF392" s="8">
        <v>0</v>
      </c>
      <c r="AG392" s="1" t="s">
        <v>211</v>
      </c>
      <c r="AH392" s="1">
        <v>21591</v>
      </c>
      <c r="AI392" s="1">
        <v>100</v>
      </c>
      <c r="AJ392" s="1">
        <v>118.25</v>
      </c>
      <c r="AL392" s="1">
        <f t="shared" si="123"/>
        <v>118.25</v>
      </c>
      <c r="AO392" s="1">
        <f t="shared" si="124"/>
        <v>118.25</v>
      </c>
      <c r="AP392" s="1">
        <v>20</v>
      </c>
      <c r="AV392" s="10">
        <f t="shared" si="125"/>
        <v>9.154915</v>
      </c>
      <c r="AW392" s="1">
        <f t="shared" si="126"/>
        <v>9.154915</v>
      </c>
      <c r="AZ392" s="1">
        <f>BA392+BE392</f>
        <v>10.17</v>
      </c>
      <c r="BA392" s="1">
        <f>AZ393*N393</f>
        <v>10.17</v>
      </c>
      <c r="BK392" s="1">
        <v>4</v>
      </c>
      <c r="BL392" s="1">
        <v>275</v>
      </c>
      <c r="BM392" s="1" t="s">
        <v>212</v>
      </c>
      <c r="BN392" s="2">
        <f t="shared" si="127"/>
        <v>1.20614035087719</v>
      </c>
      <c r="BO392" s="2">
        <v>220</v>
      </c>
      <c r="BP392" s="1">
        <f t="shared" si="128"/>
        <v>1.20614035087719</v>
      </c>
      <c r="BQ392" s="1">
        <f t="shared" si="129"/>
        <v>1.20614035087719</v>
      </c>
      <c r="BS392" s="1"/>
      <c r="EQ392" s="1">
        <f t="shared" si="138"/>
        <v>0</v>
      </c>
      <c r="ER392" s="1">
        <f t="shared" si="130"/>
        <v>0</v>
      </c>
      <c r="ES392" s="1">
        <f t="shared" si="131"/>
        <v>0</v>
      </c>
      <c r="ET392" s="12">
        <f t="shared" si="132"/>
        <v>1.20614035087719</v>
      </c>
      <c r="FP392" s="1" t="s">
        <v>213</v>
      </c>
      <c r="FQ392" s="1">
        <v>1.25</v>
      </c>
      <c r="FR392" s="12">
        <f t="shared" si="139"/>
        <v>10.3610553508772</v>
      </c>
      <c r="FS392" s="12">
        <f t="shared" si="133"/>
        <v>0.129513191885965</v>
      </c>
      <c r="GE392" s="1" t="s">
        <v>214</v>
      </c>
      <c r="GF392" s="1" t="s">
        <v>213</v>
      </c>
      <c r="GG392" s="1">
        <v>11</v>
      </c>
      <c r="GH392" s="12">
        <f t="shared" si="134"/>
        <v>10.3610553508772</v>
      </c>
      <c r="GI392" s="1">
        <f t="shared" si="135"/>
        <v>1.13971608859649</v>
      </c>
      <c r="GJ392" s="1" t="s">
        <v>215</v>
      </c>
      <c r="GM392" s="1">
        <v>0.0241228070175439</v>
      </c>
      <c r="GO392" s="1">
        <v>0.0458333333333333</v>
      </c>
      <c r="GP392" s="1">
        <v>0.0385802469135802</v>
      </c>
      <c r="HB392" s="1">
        <v>4</v>
      </c>
      <c r="HC392" s="1">
        <v>60</v>
      </c>
      <c r="HD392" s="1">
        <v>95</v>
      </c>
      <c r="HE392" s="1">
        <f t="shared" si="136"/>
        <v>228</v>
      </c>
      <c r="HF392" s="10">
        <f t="shared" si="137"/>
        <v>21.9088210186241</v>
      </c>
      <c r="HG392" s="13">
        <v>43557</v>
      </c>
    </row>
    <row r="393" spans="1:215">
      <c r="A393" t="str">
        <f t="shared" si="140"/>
        <v>HPP7180070_121591</v>
      </c>
      <c r="B393" s="1">
        <v>392</v>
      </c>
      <c r="C393" s="1" t="s">
        <v>200</v>
      </c>
      <c r="E393" s="1" t="s">
        <v>201</v>
      </c>
      <c r="F393" s="1" t="s">
        <v>222</v>
      </c>
      <c r="H393" s="1" t="s">
        <v>824</v>
      </c>
      <c r="I393" s="1" t="s">
        <v>824</v>
      </c>
      <c r="N393" s="1">
        <v>3</v>
      </c>
      <c r="R393"/>
      <c r="AF393" s="8"/>
      <c r="AG393" s="1" t="s">
        <v>211</v>
      </c>
      <c r="AH393" s="1">
        <v>21591</v>
      </c>
      <c r="AV393" s="10"/>
      <c r="AX393" s="1" t="s">
        <v>205</v>
      </c>
      <c r="AY393" s="1" t="s">
        <v>225</v>
      </c>
      <c r="AZ393" s="1">
        <v>3.39</v>
      </c>
      <c r="BN393" s="2"/>
      <c r="BS393" s="1"/>
      <c r="ET393" s="12"/>
      <c r="FR393" s="12"/>
      <c r="FS393" s="12"/>
      <c r="GH393" s="12"/>
      <c r="HF393" s="10"/>
      <c r="HG393" s="13">
        <v>43557</v>
      </c>
    </row>
    <row r="394" spans="1:215">
      <c r="A394" t="str">
        <f t="shared" si="140"/>
        <v>HPP722006021591</v>
      </c>
      <c r="B394" s="1">
        <v>393</v>
      </c>
      <c r="C394" s="1" t="s">
        <v>200</v>
      </c>
      <c r="D394" s="1">
        <v>0</v>
      </c>
      <c r="E394" s="1" t="s">
        <v>201</v>
      </c>
      <c r="F394" s="1" t="s">
        <v>202</v>
      </c>
      <c r="H394" s="1" t="s">
        <v>825</v>
      </c>
      <c r="I394" s="1" t="s">
        <v>826</v>
      </c>
      <c r="M394" s="1" t="s">
        <v>205</v>
      </c>
      <c r="N394" s="1">
        <v>1</v>
      </c>
      <c r="O394" s="1" t="s">
        <v>243</v>
      </c>
      <c r="Q394" s="1" t="s">
        <v>219</v>
      </c>
      <c r="R394" t="s">
        <v>208</v>
      </c>
      <c r="S394" s="1" t="s">
        <v>244</v>
      </c>
      <c r="T394" s="1" t="s">
        <v>210</v>
      </c>
      <c r="V394" s="1" t="b">
        <v>0</v>
      </c>
      <c r="AA394" s="1">
        <v>0.059</v>
      </c>
      <c r="AC394" s="1">
        <v>0.054</v>
      </c>
      <c r="AD394" s="1">
        <v>100</v>
      </c>
      <c r="AF394" s="8">
        <v>0.005</v>
      </c>
      <c r="AG394" s="1" t="s">
        <v>211</v>
      </c>
      <c r="AH394" s="1">
        <v>21591</v>
      </c>
      <c r="AI394" s="1">
        <v>100</v>
      </c>
      <c r="AJ394" s="1">
        <v>104.05</v>
      </c>
      <c r="AL394" s="1">
        <f>AK394+AJ394</f>
        <v>104.05</v>
      </c>
      <c r="AO394" s="1">
        <f>AL394+AM394</f>
        <v>104.05</v>
      </c>
      <c r="AP394" s="1">
        <v>99.05</v>
      </c>
      <c r="AV394" s="10">
        <f>((AO394*((100-GX394)/100)+GY394))*(AA394+AS394+AU394+AB394)-(AP394*(AA394+AS394-AC394+AB394)*AD394/100)</f>
        <v>5.6437</v>
      </c>
      <c r="AW394" s="1">
        <f>(AV394)*N394</f>
        <v>5.6437</v>
      </c>
      <c r="BK394" s="1">
        <v>2</v>
      </c>
      <c r="BL394" s="1">
        <v>187.5</v>
      </c>
      <c r="BM394" s="1" t="s">
        <v>212</v>
      </c>
      <c r="BN394" s="2">
        <f>BL394/HE394</f>
        <v>1.37061403508772</v>
      </c>
      <c r="BO394" s="2">
        <v>150</v>
      </c>
      <c r="BP394" s="1">
        <f>BN394+BI394</f>
        <v>1.37061403508772</v>
      </c>
      <c r="BQ394" s="1">
        <f>BP394*N394</f>
        <v>1.37061403508772</v>
      </c>
      <c r="BS394" s="1"/>
      <c r="EQ394" s="1">
        <f t="shared" si="138"/>
        <v>0</v>
      </c>
      <c r="ER394" s="1">
        <f>EQ394*N394</f>
        <v>0</v>
      </c>
      <c r="ES394" s="1">
        <f>IF(ISERROR(SEARCH("FALSE",BV394)),BU394,0)+IF(ISERROR(SEARCH("FALSE",CA394)),BZ394,0)+IF(ISERROR(SEARCH("FALSE",CF394)),CE394,0)+IF(ISERROR(SEARCH("FALSE",CK394)),CJ394,0)+IF(ISERROR(SEARCH("FALSE",CP394)),CO394,0)+IF(ISERROR(SEARCH("FALSE",CU394)),CT394,0)+IF(ISERROR(SEARCH("FALSE",CZ394)),CY394,0)+IF(ISERROR(SEARCH("FALSE",DE394)),DD394,0)+IF(ISERROR(SEARCH("FALSE",DJ394)),DI394,0)+IF(ISERROR(SEARCH("FALSE",DO394)),DN394,0)+IF(ISERROR(SEARCH("FALSE",DT394)),DS394,0)+IF(ISERROR(SEARCH("FALSE",DY394)),DX394,0)+IF(ISERROR(SEARCH("FALSE",ED394)),EC394,0)+IF(ISERROR(SEARCH("FALSE",EI394)),EH394,0)+IF(ISERROR(SEARCH("FALSE",EN394)),EM394,0)*N394</f>
        <v>0</v>
      </c>
      <c r="ET394" s="12">
        <f>ES394+ER394+BP394</f>
        <v>1.37061403508772</v>
      </c>
      <c r="FP394" s="1" t="s">
        <v>213</v>
      </c>
      <c r="FQ394" s="1">
        <v>1.25</v>
      </c>
      <c r="FR394" s="12">
        <f t="shared" si="139"/>
        <v>7.01431403508772</v>
      </c>
      <c r="FS394" s="12">
        <f>FR394*FQ394/100</f>
        <v>0.0876789254385965</v>
      </c>
      <c r="GE394" s="1" t="s">
        <v>214</v>
      </c>
      <c r="GF394" s="1" t="s">
        <v>213</v>
      </c>
      <c r="GG394" s="1">
        <v>11</v>
      </c>
      <c r="GH394" s="12">
        <f>AW394+ET394-ES394+FD394+FG394</f>
        <v>7.01431403508772</v>
      </c>
      <c r="GI394" s="1">
        <f>GH394*(GG394/100)</f>
        <v>0.771574543859649</v>
      </c>
      <c r="GJ394" s="1" t="s">
        <v>215</v>
      </c>
      <c r="GM394" s="1">
        <v>0.0274122807017544</v>
      </c>
      <c r="GO394" s="1">
        <v>0.0458333333333333</v>
      </c>
      <c r="GP394" s="1">
        <v>0.0333333333333333</v>
      </c>
      <c r="HB394" s="1">
        <v>2</v>
      </c>
      <c r="HC394" s="1">
        <v>50</v>
      </c>
      <c r="HD394" s="1">
        <v>95</v>
      </c>
      <c r="HE394" s="1">
        <f>(3600/HC394)*HD394*HB394/100</f>
        <v>136.8</v>
      </c>
      <c r="HF394" s="10">
        <f>AW394+AZ394+ET394+FD394+FG394+FK394+FS394-FY394+GD394+FT394+GI394+GM394+GN394+GO394+GP394+GR394+GS394-GU394</f>
        <v>7.98014645175439</v>
      </c>
      <c r="HG394" s="13">
        <v>45384</v>
      </c>
    </row>
    <row r="395" spans="1:215">
      <c r="A395" t="str">
        <f t="shared" si="140"/>
        <v>HPP722008021591</v>
      </c>
      <c r="B395" s="1">
        <v>394</v>
      </c>
      <c r="C395" s="1" t="s">
        <v>200</v>
      </c>
      <c r="D395" s="1">
        <v>0</v>
      </c>
      <c r="E395" s="1" t="s">
        <v>201</v>
      </c>
      <c r="F395" s="1" t="s">
        <v>202</v>
      </c>
      <c r="H395" s="1" t="s">
        <v>827</v>
      </c>
      <c r="I395" s="1" t="s">
        <v>828</v>
      </c>
      <c r="M395" s="1" t="s">
        <v>205</v>
      </c>
      <c r="N395" s="1">
        <v>1</v>
      </c>
      <c r="O395" s="1" t="s">
        <v>265</v>
      </c>
      <c r="Q395" s="1" t="s">
        <v>219</v>
      </c>
      <c r="R395" t="s">
        <v>208</v>
      </c>
      <c r="S395" s="1" t="s">
        <v>266</v>
      </c>
      <c r="T395" s="1" t="s">
        <v>210</v>
      </c>
      <c r="V395" s="1" t="b">
        <v>0</v>
      </c>
      <c r="AA395" s="1">
        <v>0.273</v>
      </c>
      <c r="AC395" s="1">
        <v>0.267</v>
      </c>
      <c r="AD395" s="1">
        <v>100</v>
      </c>
      <c r="AF395" s="8">
        <v>0.00600000000000001</v>
      </c>
      <c r="AG395" s="1" t="s">
        <v>211</v>
      </c>
      <c r="AH395" s="1">
        <v>21591</v>
      </c>
      <c r="AI395" s="1">
        <v>100</v>
      </c>
      <c r="AJ395" s="1">
        <v>116.16</v>
      </c>
      <c r="AL395" s="1">
        <f>AK395+AJ395</f>
        <v>116.16</v>
      </c>
      <c r="AO395" s="1">
        <f>AL395+AM395</f>
        <v>116.16</v>
      </c>
      <c r="AP395" s="1">
        <v>111.16</v>
      </c>
      <c r="AV395" s="10">
        <f>((AO395*((100-GX395)/100)+GY395))*(AA395+AS395+AU395+AB395)-(AP395*(AA395+AS395-AC395+AB395)*AD395/100)</f>
        <v>31.04472</v>
      </c>
      <c r="AW395" s="1">
        <f>(AV395)*N395</f>
        <v>31.04472</v>
      </c>
      <c r="BK395" s="1">
        <v>2</v>
      </c>
      <c r="BL395" s="1">
        <v>437.5</v>
      </c>
      <c r="BM395" s="1" t="s">
        <v>212</v>
      </c>
      <c r="BN395" s="2">
        <f>BL395/HE395</f>
        <v>3.83771929824561</v>
      </c>
      <c r="BO395" s="2">
        <v>350</v>
      </c>
      <c r="BP395" s="1">
        <f>BN395+BI395</f>
        <v>3.83771929824561</v>
      </c>
      <c r="BQ395" s="1">
        <f>BP395*N395</f>
        <v>3.83771929824561</v>
      </c>
      <c r="BS395" s="1"/>
      <c r="EQ395" s="1">
        <f t="shared" si="138"/>
        <v>0</v>
      </c>
      <c r="ER395" s="1">
        <f>EQ395*N395</f>
        <v>0</v>
      </c>
      <c r="ES395" s="1">
        <f>IF(ISERROR(SEARCH("FALSE",BV395)),BU395,0)+IF(ISERROR(SEARCH("FALSE",CA395)),BZ395,0)+IF(ISERROR(SEARCH("FALSE",CF395)),CE395,0)+IF(ISERROR(SEARCH("FALSE",CK395)),CJ395,0)+IF(ISERROR(SEARCH("FALSE",CP395)),CO395,0)+IF(ISERROR(SEARCH("FALSE",CU395)),CT395,0)+IF(ISERROR(SEARCH("FALSE",CZ395)),CY395,0)+IF(ISERROR(SEARCH("FALSE",DE395)),DD395,0)+IF(ISERROR(SEARCH("FALSE",DJ395)),DI395,0)+IF(ISERROR(SEARCH("FALSE",DO395)),DN395,0)+IF(ISERROR(SEARCH("FALSE",DT395)),DS395,0)+IF(ISERROR(SEARCH("FALSE",DY395)),DX395,0)+IF(ISERROR(SEARCH("FALSE",ED395)),EC395,0)+IF(ISERROR(SEARCH("FALSE",EI395)),EH395,0)+IF(ISERROR(SEARCH("FALSE",EN395)),EM395,0)*N395</f>
        <v>0</v>
      </c>
      <c r="ET395" s="12">
        <f>ES395+ER395+BP395</f>
        <v>3.83771929824561</v>
      </c>
      <c r="FP395" s="1" t="s">
        <v>213</v>
      </c>
      <c r="FQ395" s="1">
        <v>1.25</v>
      </c>
      <c r="FR395" s="12">
        <f t="shared" si="139"/>
        <v>34.8824392982456</v>
      </c>
      <c r="FS395" s="12">
        <f>FR395*FQ395/100</f>
        <v>0.43603049122807</v>
      </c>
      <c r="GE395" s="1" t="s">
        <v>214</v>
      </c>
      <c r="GF395" s="1" t="s">
        <v>213</v>
      </c>
      <c r="GG395" s="1">
        <v>11</v>
      </c>
      <c r="GH395" s="12">
        <f>AW395+ET395-ES395+FD395+FG395</f>
        <v>34.8824392982456</v>
      </c>
      <c r="GI395" s="1">
        <f>GH395*(GG395/100)</f>
        <v>3.83706832280702</v>
      </c>
      <c r="GJ395" s="1" t="s">
        <v>215</v>
      </c>
      <c r="GM395" s="1">
        <v>0.0767543859649123</v>
      </c>
      <c r="GO395" s="1">
        <v>0.354166666666667</v>
      </c>
      <c r="GP395" s="1">
        <v>0.416666666666667</v>
      </c>
      <c r="HB395" s="1">
        <v>2</v>
      </c>
      <c r="HC395" s="1">
        <v>60</v>
      </c>
      <c r="HD395" s="1">
        <v>95</v>
      </c>
      <c r="HE395" s="1">
        <f>(3600/HC395)*HD395*HB395/100</f>
        <v>114</v>
      </c>
      <c r="HF395" s="10">
        <f>AW395+AZ395+ET395+FD395+FG395+FK395+FS395-FY395+GD395+FT395+GI395+GM395+GN395+GO395+GP395+GR395+GS395-GU395</f>
        <v>40.0031258315789</v>
      </c>
      <c r="HG395" s="13">
        <v>45384</v>
      </c>
    </row>
    <row r="396" spans="1:215">
      <c r="A396" t="str">
        <f t="shared" si="140"/>
        <v>HPP722016021591</v>
      </c>
      <c r="B396" s="1">
        <v>395</v>
      </c>
      <c r="C396" s="1" t="s">
        <v>200</v>
      </c>
      <c r="D396" s="1">
        <v>0</v>
      </c>
      <c r="E396" s="1" t="s">
        <v>201</v>
      </c>
      <c r="F396" s="1" t="s">
        <v>202</v>
      </c>
      <c r="H396" s="1" t="s">
        <v>829</v>
      </c>
      <c r="I396" s="1" t="s">
        <v>830</v>
      </c>
      <c r="M396" s="1" t="s">
        <v>205</v>
      </c>
      <c r="N396" s="1">
        <v>1</v>
      </c>
      <c r="O396" s="1" t="s">
        <v>243</v>
      </c>
      <c r="Q396" s="1" t="s">
        <v>219</v>
      </c>
      <c r="R396" t="s">
        <v>208</v>
      </c>
      <c r="S396" s="1" t="s">
        <v>244</v>
      </c>
      <c r="T396" s="1" t="s">
        <v>210</v>
      </c>
      <c r="V396" s="1" t="b">
        <v>0</v>
      </c>
      <c r="AA396" s="1">
        <v>0.03</v>
      </c>
      <c r="AC396" s="1">
        <v>0.027</v>
      </c>
      <c r="AD396" s="1">
        <v>100</v>
      </c>
      <c r="AF396" s="8">
        <v>0.003</v>
      </c>
      <c r="AG396" s="1" t="s">
        <v>211</v>
      </c>
      <c r="AH396" s="1">
        <v>21591</v>
      </c>
      <c r="AI396" s="1">
        <v>100</v>
      </c>
      <c r="AJ396" s="1">
        <v>104.05</v>
      </c>
      <c r="AL396" s="1">
        <f>AK396+AJ396</f>
        <v>104.05</v>
      </c>
      <c r="AO396" s="1">
        <f>AL396+AM396</f>
        <v>104.05</v>
      </c>
      <c r="AP396" s="1">
        <v>99.05</v>
      </c>
      <c r="AV396" s="10">
        <f>((AO396*((100-GX396)/100)+GY396))*(AA396+AS396+AU396+AB396)-(AP396*(AA396+AS396-AC396+AB396)*AD396/100)</f>
        <v>2.82435</v>
      </c>
      <c r="AW396" s="1">
        <f>(AV396)*N396</f>
        <v>2.82435</v>
      </c>
      <c r="BK396" s="1">
        <v>2</v>
      </c>
      <c r="BL396" s="1">
        <v>112.5</v>
      </c>
      <c r="BM396" s="1" t="s">
        <v>212</v>
      </c>
      <c r="BN396" s="2">
        <f>BL396/HE396</f>
        <v>0.657894736842105</v>
      </c>
      <c r="BO396" s="2">
        <v>90</v>
      </c>
      <c r="BP396" s="1">
        <f>BN396+BI396</f>
        <v>0.657894736842105</v>
      </c>
      <c r="BQ396" s="1">
        <f>BP396*N396</f>
        <v>0.657894736842105</v>
      </c>
      <c r="BS396" s="1"/>
      <c r="EQ396" s="1">
        <f t="shared" si="138"/>
        <v>0</v>
      </c>
      <c r="ER396" s="1">
        <f>EQ396*N396</f>
        <v>0</v>
      </c>
      <c r="ES396" s="1">
        <f>IF(ISERROR(SEARCH("FALSE",BV396)),BU396,0)+IF(ISERROR(SEARCH("FALSE",CA396)),BZ396,0)+IF(ISERROR(SEARCH("FALSE",CF396)),CE396,0)+IF(ISERROR(SEARCH("FALSE",CK396)),CJ396,0)+IF(ISERROR(SEARCH("FALSE",CP396)),CO396,0)+IF(ISERROR(SEARCH("FALSE",CU396)),CT396,0)+IF(ISERROR(SEARCH("FALSE",CZ396)),CY396,0)+IF(ISERROR(SEARCH("FALSE",DE396)),DD396,0)+IF(ISERROR(SEARCH("FALSE",DJ396)),DI396,0)+IF(ISERROR(SEARCH("FALSE",DO396)),DN396,0)+IF(ISERROR(SEARCH("FALSE",DT396)),DS396,0)+IF(ISERROR(SEARCH("FALSE",DY396)),DX396,0)+IF(ISERROR(SEARCH("FALSE",ED396)),EC396,0)+IF(ISERROR(SEARCH("FALSE",EI396)),EH396,0)+IF(ISERROR(SEARCH("FALSE",EN396)),EM396,0)*N396</f>
        <v>0</v>
      </c>
      <c r="ET396" s="12">
        <f>ES396+ER396+BP396</f>
        <v>0.657894736842105</v>
      </c>
      <c r="FP396" s="1" t="s">
        <v>213</v>
      </c>
      <c r="FQ396" s="1">
        <v>1.25</v>
      </c>
      <c r="FR396" s="12">
        <f t="shared" si="139"/>
        <v>3.48224473684211</v>
      </c>
      <c r="FS396" s="12">
        <f>FR396*FQ396/100</f>
        <v>0.0435280592105263</v>
      </c>
      <c r="GE396" s="1" t="s">
        <v>214</v>
      </c>
      <c r="GF396" s="1" t="s">
        <v>213</v>
      </c>
      <c r="GG396" s="1">
        <v>11</v>
      </c>
      <c r="GH396" s="12">
        <f>AW396+ET396-ES396+FD396+FG396</f>
        <v>3.48224473684211</v>
      </c>
      <c r="GI396" s="1">
        <f>GH396*(GG396/100)</f>
        <v>0.383046921052632</v>
      </c>
      <c r="GJ396" s="1" t="s">
        <v>215</v>
      </c>
      <c r="GM396" s="1">
        <v>0.0131578947368421</v>
      </c>
      <c r="GO396" s="1">
        <v>0.0229166666666667</v>
      </c>
      <c r="GP396" s="1">
        <v>0.0166666666666667</v>
      </c>
      <c r="HB396" s="1">
        <v>2</v>
      </c>
      <c r="HC396" s="1">
        <v>40</v>
      </c>
      <c r="HD396" s="1">
        <v>95</v>
      </c>
      <c r="HE396" s="1">
        <f>(3600/HC396)*HD396*HB396/100</f>
        <v>171</v>
      </c>
      <c r="HF396" s="10">
        <f>AW396+AZ396+ET396+FD396+FG396+FK396+FS396-FY396+GD396+FT396+GI396+GM396+GN396+GO396+GP396+GR396+GS396-GU396</f>
        <v>3.96156094517544</v>
      </c>
      <c r="HG396" s="13">
        <v>45384</v>
      </c>
    </row>
    <row r="397" spans="1:215">
      <c r="A397" t="str">
        <f t="shared" si="140"/>
        <v>HPP722017021591</v>
      </c>
      <c r="B397" s="1">
        <v>396</v>
      </c>
      <c r="C397" s="1" t="s">
        <v>200</v>
      </c>
      <c r="D397" s="1">
        <v>0</v>
      </c>
      <c r="E397" s="1" t="s">
        <v>201</v>
      </c>
      <c r="F397" s="1" t="s">
        <v>202</v>
      </c>
      <c r="H397" s="1" t="s">
        <v>831</v>
      </c>
      <c r="I397" s="1" t="s">
        <v>342</v>
      </c>
      <c r="M397" s="1" t="s">
        <v>205</v>
      </c>
      <c r="N397" s="1">
        <v>1</v>
      </c>
      <c r="O397" s="1" t="s">
        <v>243</v>
      </c>
      <c r="Q397" s="1" t="s">
        <v>219</v>
      </c>
      <c r="R397" t="s">
        <v>208</v>
      </c>
      <c r="S397" s="1" t="s">
        <v>244</v>
      </c>
      <c r="T397" s="1" t="s">
        <v>210</v>
      </c>
      <c r="V397" s="1" t="b">
        <v>0</v>
      </c>
      <c r="AA397" s="1">
        <v>0.02</v>
      </c>
      <c r="AC397" s="1">
        <v>0.017</v>
      </c>
      <c r="AD397" s="1">
        <v>100</v>
      </c>
      <c r="AF397" s="8">
        <v>0.003</v>
      </c>
      <c r="AG397" s="1" t="s">
        <v>211</v>
      </c>
      <c r="AH397" s="1">
        <v>21591</v>
      </c>
      <c r="AI397" s="1">
        <v>100</v>
      </c>
      <c r="AJ397" s="1">
        <v>104.05</v>
      </c>
      <c r="AL397" s="1">
        <f>AK397+AJ397</f>
        <v>104.05</v>
      </c>
      <c r="AO397" s="1">
        <f>AL397+AM397</f>
        <v>104.05</v>
      </c>
      <c r="AP397" s="1">
        <v>99.05</v>
      </c>
      <c r="AV397" s="10">
        <f>((AO397*((100-GX397)/100)+GY397))*(AA397+AS397+AU397+AB397)-(AP397*(AA397+AS397-AC397+AB397)*AD397/100)</f>
        <v>1.78385</v>
      </c>
      <c r="AW397" s="1">
        <f>(AV397)*N397</f>
        <v>1.78385</v>
      </c>
      <c r="BK397" s="1">
        <v>2</v>
      </c>
      <c r="BL397" s="1">
        <v>112.5</v>
      </c>
      <c r="BM397" s="1" t="s">
        <v>212</v>
      </c>
      <c r="BN397" s="2">
        <f>BL397/HE397</f>
        <v>0.657894736842105</v>
      </c>
      <c r="BO397" s="2">
        <v>90</v>
      </c>
      <c r="BP397" s="1">
        <f>BN397+BI397</f>
        <v>0.657894736842105</v>
      </c>
      <c r="BQ397" s="1">
        <f>BP397*N397</f>
        <v>0.657894736842105</v>
      </c>
      <c r="BS397" s="1"/>
      <c r="EQ397" s="1">
        <f t="shared" si="138"/>
        <v>0</v>
      </c>
      <c r="ER397" s="1">
        <f>EQ397*N397</f>
        <v>0</v>
      </c>
      <c r="ES397" s="1">
        <f>IF(ISERROR(SEARCH("FALSE",BV397)),BU397,0)+IF(ISERROR(SEARCH("FALSE",CA397)),BZ397,0)+IF(ISERROR(SEARCH("FALSE",CF397)),CE397,0)+IF(ISERROR(SEARCH("FALSE",CK397)),CJ397,0)+IF(ISERROR(SEARCH("FALSE",CP397)),CO397,0)+IF(ISERROR(SEARCH("FALSE",CU397)),CT397,0)+IF(ISERROR(SEARCH("FALSE",CZ397)),CY397,0)+IF(ISERROR(SEARCH("FALSE",DE397)),DD397,0)+IF(ISERROR(SEARCH("FALSE",DJ397)),DI397,0)+IF(ISERROR(SEARCH("FALSE",DO397)),DN397,0)+IF(ISERROR(SEARCH("FALSE",DT397)),DS397,0)+IF(ISERROR(SEARCH("FALSE",DY397)),DX397,0)+IF(ISERROR(SEARCH("FALSE",ED397)),EC397,0)+IF(ISERROR(SEARCH("FALSE",EI397)),EH397,0)+IF(ISERROR(SEARCH("FALSE",EN397)),EM397,0)*N397</f>
        <v>0</v>
      </c>
      <c r="ET397" s="12">
        <f>ES397+ER397+BP397</f>
        <v>0.657894736842105</v>
      </c>
      <c r="FP397" s="1" t="s">
        <v>213</v>
      </c>
      <c r="FQ397" s="1">
        <v>1.25</v>
      </c>
      <c r="FR397" s="12">
        <f t="shared" si="139"/>
        <v>2.44174473684211</v>
      </c>
      <c r="FS397" s="12">
        <f>FR397*FQ397/100</f>
        <v>0.0305218092105263</v>
      </c>
      <c r="GE397" s="1" t="s">
        <v>214</v>
      </c>
      <c r="GF397" s="1" t="s">
        <v>213</v>
      </c>
      <c r="GG397" s="1">
        <v>11</v>
      </c>
      <c r="GH397" s="12">
        <f>AW397+ET397-ES397+FD397+FG397</f>
        <v>2.44174473684211</v>
      </c>
      <c r="GI397" s="1">
        <f>GH397*(GG397/100)</f>
        <v>0.268591921052632</v>
      </c>
      <c r="GJ397" s="1" t="s">
        <v>215</v>
      </c>
      <c r="GM397" s="1">
        <v>0.0131578947368421</v>
      </c>
      <c r="GO397" s="1">
        <v>0.0229166666666667</v>
      </c>
      <c r="GP397" s="1">
        <v>0.0166666666666667</v>
      </c>
      <c r="HB397" s="1">
        <v>2</v>
      </c>
      <c r="HC397" s="1">
        <v>40</v>
      </c>
      <c r="HD397" s="1">
        <v>95</v>
      </c>
      <c r="HE397" s="1">
        <f>(3600/HC397)*HD397*HB397/100</f>
        <v>171</v>
      </c>
      <c r="HF397" s="10">
        <f>AW397+AZ397+ET397+FD397+FG397+FK397+FS397-FY397+GD397+FT397+GI397+GM397+GN397+GO397+GP397+GR397+GS397-GU397</f>
        <v>2.79359969517544</v>
      </c>
      <c r="HG397" s="13">
        <v>45384</v>
      </c>
    </row>
    <row r="398" spans="1:215">
      <c r="A398" t="str">
        <f t="shared" si="140"/>
        <v>HPP722164021591</v>
      </c>
      <c r="B398" s="1">
        <v>397</v>
      </c>
      <c r="C398" s="1" t="s">
        <v>200</v>
      </c>
      <c r="D398" s="1">
        <v>0</v>
      </c>
      <c r="E398" s="1" t="s">
        <v>201</v>
      </c>
      <c r="F398" s="1" t="s">
        <v>202</v>
      </c>
      <c r="H398" s="1" t="s">
        <v>832</v>
      </c>
      <c r="I398" s="1" t="s">
        <v>833</v>
      </c>
      <c r="M398" s="1" t="s">
        <v>205</v>
      </c>
      <c r="N398" s="1">
        <v>1</v>
      </c>
      <c r="O398" s="1" t="s">
        <v>243</v>
      </c>
      <c r="Q398" s="1" t="s">
        <v>219</v>
      </c>
      <c r="R398" t="s">
        <v>208</v>
      </c>
      <c r="S398" s="1" t="s">
        <v>244</v>
      </c>
      <c r="T398" s="1" t="s">
        <v>210</v>
      </c>
      <c r="V398" s="1" t="b">
        <v>0</v>
      </c>
      <c r="AA398" s="1">
        <v>0.403</v>
      </c>
      <c r="AC398" s="1">
        <v>0.4</v>
      </c>
      <c r="AD398" s="1">
        <v>100</v>
      </c>
      <c r="AF398" s="8">
        <v>0.003</v>
      </c>
      <c r="AG398" s="1" t="s">
        <v>211</v>
      </c>
      <c r="AH398" s="1">
        <v>21591</v>
      </c>
      <c r="AI398" s="1">
        <v>100</v>
      </c>
      <c r="AJ398" s="1">
        <v>102.51</v>
      </c>
      <c r="AL398" s="1">
        <f>AK398+AJ398</f>
        <v>102.51</v>
      </c>
      <c r="AO398" s="1">
        <f>AL398+AM398</f>
        <v>102.51</v>
      </c>
      <c r="AP398" s="1">
        <v>97.51</v>
      </c>
      <c r="AV398" s="10">
        <f>((AO398*((100-GX398)/100)+GY398))*(AA398+AS398+AU398+AB398)-(AP398*(AA398+AS398-AC398+AB398)*AD398/100)</f>
        <v>41.019</v>
      </c>
      <c r="AW398" s="1">
        <f>(AV398)*N398</f>
        <v>41.019</v>
      </c>
      <c r="AZ398" s="1">
        <f>BA398+BE398</f>
        <v>11.33</v>
      </c>
      <c r="BA398" s="1">
        <f>AZ399*N399</f>
        <v>11</v>
      </c>
      <c r="BB398" s="1" t="s">
        <v>221</v>
      </c>
      <c r="BC398" s="1">
        <f>BA398</f>
        <v>11</v>
      </c>
      <c r="BD398" s="1">
        <v>3</v>
      </c>
      <c r="BE398" s="1">
        <f>BA398*(BD398/100)</f>
        <v>0.33</v>
      </c>
      <c r="BK398" s="1">
        <v>1</v>
      </c>
      <c r="BL398" s="1">
        <v>437.5</v>
      </c>
      <c r="BM398" s="1" t="s">
        <v>212</v>
      </c>
      <c r="BN398" s="2">
        <f>BL398/HE398</f>
        <v>9.59429824561403</v>
      </c>
      <c r="BO398" s="2">
        <v>350</v>
      </c>
      <c r="BP398" s="1">
        <f>BN398+BI398</f>
        <v>9.59429824561403</v>
      </c>
      <c r="BQ398" s="1">
        <f>BP398*N398</f>
        <v>9.59429824561403</v>
      </c>
      <c r="BS398" s="1"/>
      <c r="EQ398" s="1">
        <f t="shared" si="138"/>
        <v>0</v>
      </c>
      <c r="ER398" s="1">
        <f>EQ398*N398</f>
        <v>0</v>
      </c>
      <c r="ES398" s="1">
        <f>IF(ISERROR(SEARCH("FALSE",BV398)),BU398,0)+IF(ISERROR(SEARCH("FALSE",CA398)),BZ398,0)+IF(ISERROR(SEARCH("FALSE",CF398)),CE398,0)+IF(ISERROR(SEARCH("FALSE",CK398)),CJ398,0)+IF(ISERROR(SEARCH("FALSE",CP398)),CO398,0)+IF(ISERROR(SEARCH("FALSE",CU398)),CT398,0)+IF(ISERROR(SEARCH("FALSE",CZ398)),CY398,0)+IF(ISERROR(SEARCH("FALSE",DE398)),DD398,0)+IF(ISERROR(SEARCH("FALSE",DJ398)),DI398,0)+IF(ISERROR(SEARCH("FALSE",DO398)),DN398,0)+IF(ISERROR(SEARCH("FALSE",DT398)),DS398,0)+IF(ISERROR(SEARCH("FALSE",DY398)),DX398,0)+IF(ISERROR(SEARCH("FALSE",ED398)),EC398,0)+IF(ISERROR(SEARCH("FALSE",EI398)),EH398,0)+IF(ISERROR(SEARCH("FALSE",EN398)),EM398,0)*N398</f>
        <v>0</v>
      </c>
      <c r="ET398" s="12">
        <f>ES398+ER398+BP398</f>
        <v>9.59429824561403</v>
      </c>
      <c r="FP398" s="1" t="s">
        <v>213</v>
      </c>
      <c r="FQ398" s="1">
        <v>1.25</v>
      </c>
      <c r="FR398" s="12">
        <f t="shared" si="139"/>
        <v>50.613298245614</v>
      </c>
      <c r="FS398" s="12">
        <f>FR398*FQ398/100</f>
        <v>0.632666228070175</v>
      </c>
      <c r="GE398" s="1" t="s">
        <v>252</v>
      </c>
      <c r="GF398" s="1" t="s">
        <v>213</v>
      </c>
      <c r="GG398" s="1">
        <v>12</v>
      </c>
      <c r="GH398" s="12">
        <f>AW398+ET398-ES398+FD398+FG398</f>
        <v>50.613298245614</v>
      </c>
      <c r="GI398" s="1">
        <f>GH398*(GG398/100)</f>
        <v>6.07359578947368</v>
      </c>
      <c r="GJ398" s="1" t="s">
        <v>215</v>
      </c>
      <c r="GM398" s="1">
        <v>0.191885964912281</v>
      </c>
      <c r="GO398" s="1">
        <v>0.458333333333333</v>
      </c>
      <c r="GP398" s="1">
        <v>1.15740740740741</v>
      </c>
      <c r="HB398" s="1">
        <v>1</v>
      </c>
      <c r="HC398" s="1">
        <v>75</v>
      </c>
      <c r="HD398" s="1">
        <v>95</v>
      </c>
      <c r="HE398" s="1">
        <f>(3600/HC398)*HD398*HB398/100</f>
        <v>45.6</v>
      </c>
      <c r="HF398" s="10">
        <f>AW398+AZ398+ET398+FD398+FG398+FK398+FS398-FY398+GD398+FT398+GI398+GM398+GN398+GO398+GP398+GR398+GS398-GU398</f>
        <v>70.4571869688109</v>
      </c>
      <c r="HG398" s="13">
        <v>44928</v>
      </c>
    </row>
    <row r="399" spans="1:215">
      <c r="A399" t="str">
        <f t="shared" si="140"/>
        <v>HPP7221640_121591</v>
      </c>
      <c r="B399" s="1">
        <v>398</v>
      </c>
      <c r="C399" s="1" t="s">
        <v>200</v>
      </c>
      <c r="E399" s="1" t="s">
        <v>201</v>
      </c>
      <c r="F399" s="1" t="s">
        <v>222</v>
      </c>
      <c r="H399" s="1" t="s">
        <v>834</v>
      </c>
      <c r="I399" s="1" t="s">
        <v>834</v>
      </c>
      <c r="N399" s="1">
        <v>4</v>
      </c>
      <c r="R399"/>
      <c r="AF399" s="8"/>
      <c r="AG399" s="1" t="s">
        <v>211</v>
      </c>
      <c r="AH399" s="1">
        <v>21591</v>
      </c>
      <c r="AV399" s="10"/>
      <c r="AX399" s="1" t="s">
        <v>205</v>
      </c>
      <c r="AY399" s="1" t="s">
        <v>225</v>
      </c>
      <c r="AZ399" s="1">
        <v>2.75</v>
      </c>
      <c r="BN399" s="2"/>
      <c r="BS399" s="1"/>
      <c r="ET399" s="12"/>
      <c r="FR399" s="12"/>
      <c r="FS399" s="12"/>
      <c r="GH399" s="12"/>
      <c r="HF399" s="10"/>
      <c r="HG399" s="13">
        <v>44928</v>
      </c>
    </row>
    <row r="400" spans="1:215">
      <c r="A400" t="str">
        <f t="shared" si="140"/>
        <v>HPP722165021591</v>
      </c>
      <c r="B400" s="1">
        <v>399</v>
      </c>
      <c r="C400" s="1" t="s">
        <v>200</v>
      </c>
      <c r="D400" s="1">
        <v>0</v>
      </c>
      <c r="E400" s="1" t="s">
        <v>201</v>
      </c>
      <c r="F400" s="1" t="s">
        <v>202</v>
      </c>
      <c r="H400" s="1" t="s">
        <v>835</v>
      </c>
      <c r="I400" s="1" t="s">
        <v>544</v>
      </c>
      <c r="M400" s="1" t="s">
        <v>205</v>
      </c>
      <c r="N400" s="1">
        <v>1</v>
      </c>
      <c r="O400" s="1" t="s">
        <v>265</v>
      </c>
      <c r="Q400" s="1" t="s">
        <v>219</v>
      </c>
      <c r="R400" t="s">
        <v>208</v>
      </c>
      <c r="S400" s="1" t="s">
        <v>266</v>
      </c>
      <c r="T400" s="1" t="s">
        <v>210</v>
      </c>
      <c r="V400" s="1" t="b">
        <v>0</v>
      </c>
      <c r="AA400" s="1">
        <v>0.248</v>
      </c>
      <c r="AC400" s="1">
        <v>0.245</v>
      </c>
      <c r="AD400" s="1">
        <v>100</v>
      </c>
      <c r="AF400" s="8">
        <v>0.003</v>
      </c>
      <c r="AG400" s="1" t="s">
        <v>211</v>
      </c>
      <c r="AH400" s="1">
        <v>21591</v>
      </c>
      <c r="AI400" s="1">
        <v>100</v>
      </c>
      <c r="AJ400" s="1">
        <v>111.78</v>
      </c>
      <c r="AL400" s="1">
        <f t="shared" ref="AL400:AL408" si="141">AK400+AJ400</f>
        <v>111.78</v>
      </c>
      <c r="AO400" s="1">
        <f t="shared" ref="AO400:AO408" si="142">AL400+AM400</f>
        <v>111.78</v>
      </c>
      <c r="AP400" s="1">
        <v>20</v>
      </c>
      <c r="AV400" s="10">
        <f t="shared" ref="AV400:AV408" si="143">((AO400*((100-GX400)/100)+GY400))*(AA400+AS400+AU400+AB400)-(AP400*(AA400+AS400-AC400+AB400)*AD400/100)</f>
        <v>27.66144</v>
      </c>
      <c r="AW400" s="1">
        <f t="shared" ref="AW400:AW408" si="144">(AV400)*N400</f>
        <v>27.66144</v>
      </c>
      <c r="BK400" s="1">
        <v>1</v>
      </c>
      <c r="BL400" s="1">
        <v>437.5</v>
      </c>
      <c r="BM400" s="1" t="s">
        <v>212</v>
      </c>
      <c r="BN400" s="2">
        <f t="shared" ref="BN400:BN408" si="145">BL400/HE400</f>
        <v>7.67543859649123</v>
      </c>
      <c r="BO400" s="2">
        <v>350</v>
      </c>
      <c r="BP400" s="1">
        <f t="shared" ref="BP400:BP408" si="146">BN400+BI400</f>
        <v>7.67543859649123</v>
      </c>
      <c r="BQ400" s="1">
        <f t="shared" ref="BQ400:BQ408" si="147">BP400*N400</f>
        <v>7.67543859649123</v>
      </c>
      <c r="BS400" s="1"/>
      <c r="EQ400" s="1">
        <f t="shared" si="138"/>
        <v>0</v>
      </c>
      <c r="ER400" s="1">
        <f t="shared" ref="ER400:ER408" si="148">EQ400*N400</f>
        <v>0</v>
      </c>
      <c r="ES400" s="1">
        <f t="shared" ref="ES400:ES408" si="149">IF(ISERROR(SEARCH("FALSE",BV400)),BU400,0)+IF(ISERROR(SEARCH("FALSE",CA400)),BZ400,0)+IF(ISERROR(SEARCH("FALSE",CF400)),CE400,0)+IF(ISERROR(SEARCH("FALSE",CK400)),CJ400,0)+IF(ISERROR(SEARCH("FALSE",CP400)),CO400,0)+IF(ISERROR(SEARCH("FALSE",CU400)),CT400,0)+IF(ISERROR(SEARCH("FALSE",CZ400)),CY400,0)+IF(ISERROR(SEARCH("FALSE",DE400)),DD400,0)+IF(ISERROR(SEARCH("FALSE",DJ400)),DI400,0)+IF(ISERROR(SEARCH("FALSE",DO400)),DN400,0)+IF(ISERROR(SEARCH("FALSE",DT400)),DS400,0)+IF(ISERROR(SEARCH("FALSE",DY400)),DX400,0)+IF(ISERROR(SEARCH("FALSE",ED400)),EC400,0)+IF(ISERROR(SEARCH("FALSE",EI400)),EH400,0)+IF(ISERROR(SEARCH("FALSE",EN400)),EM400,0)*N400</f>
        <v>0</v>
      </c>
      <c r="ET400" s="12">
        <f t="shared" ref="ET400:ET408" si="150">ES400+ER400+BP400</f>
        <v>7.67543859649123</v>
      </c>
      <c r="FP400" s="1" t="s">
        <v>213</v>
      </c>
      <c r="FQ400" s="1">
        <v>1.25</v>
      </c>
      <c r="FR400" s="12">
        <f t="shared" si="139"/>
        <v>35.3368785964912</v>
      </c>
      <c r="FS400" s="12">
        <f t="shared" ref="FS400:FS408" si="151">FR400*FQ400/100</f>
        <v>0.44171098245614</v>
      </c>
      <c r="GE400" s="1" t="s">
        <v>252</v>
      </c>
      <c r="GF400" s="1" t="s">
        <v>213</v>
      </c>
      <c r="GG400" s="1">
        <v>12</v>
      </c>
      <c r="GH400" s="12">
        <f t="shared" ref="GH400:GH408" si="152">AW400+ET400-ES400+FD400+FG400</f>
        <v>35.3368785964912</v>
      </c>
      <c r="GI400" s="1">
        <f t="shared" ref="GI400:GI408" si="153">GH400*(GG400/100)</f>
        <v>4.24042543157895</v>
      </c>
      <c r="GJ400" s="1" t="s">
        <v>215</v>
      </c>
      <c r="GM400" s="1">
        <v>0.153508771929825</v>
      </c>
      <c r="GO400" s="1">
        <v>0.152777777777778</v>
      </c>
      <c r="GP400" s="1">
        <v>0.385802469135802</v>
      </c>
      <c r="HB400" s="1">
        <v>1</v>
      </c>
      <c r="HC400" s="1">
        <v>60</v>
      </c>
      <c r="HD400" s="1">
        <v>95</v>
      </c>
      <c r="HE400" s="1">
        <f t="shared" ref="HE400:HE408" si="154">(3600/HC400)*HD400*HB400/100</f>
        <v>57</v>
      </c>
      <c r="HF400" s="10">
        <f t="shared" ref="HF400:HF408" si="155">AW400+AZ400+ET400+FD400+FG400+FK400+FS400-FY400+GD400+FT400+GI400+GM400+GN400+GO400+GP400+GR400+GS400-GU400</f>
        <v>40.7111040293697</v>
      </c>
      <c r="HG400" s="13">
        <v>44928</v>
      </c>
    </row>
    <row r="401" spans="1:215">
      <c r="A401" t="str">
        <f t="shared" si="140"/>
        <v>HPP722194021591</v>
      </c>
      <c r="B401" s="1">
        <v>400</v>
      </c>
      <c r="C401" s="1" t="s">
        <v>200</v>
      </c>
      <c r="D401" s="1">
        <v>0</v>
      </c>
      <c r="E401" s="1" t="s">
        <v>201</v>
      </c>
      <c r="F401" s="1" t="s">
        <v>202</v>
      </c>
      <c r="H401" s="1" t="s">
        <v>836</v>
      </c>
      <c r="I401" s="1" t="s">
        <v>837</v>
      </c>
      <c r="M401" s="1" t="s">
        <v>205</v>
      </c>
      <c r="N401" s="1">
        <v>1</v>
      </c>
      <c r="O401" s="1" t="s">
        <v>817</v>
      </c>
      <c r="Q401" s="1" t="s">
        <v>219</v>
      </c>
      <c r="R401" t="s">
        <v>208</v>
      </c>
      <c r="S401" s="1" t="s">
        <v>818</v>
      </c>
      <c r="T401" s="1" t="s">
        <v>210</v>
      </c>
      <c r="V401" s="1" t="b">
        <v>0</v>
      </c>
      <c r="AA401" s="1">
        <v>0.248</v>
      </c>
      <c r="AC401" s="1">
        <v>0.245</v>
      </c>
      <c r="AD401" s="1">
        <v>100</v>
      </c>
      <c r="AF401" s="8">
        <v>0.003</v>
      </c>
      <c r="AG401" s="1" t="s">
        <v>211</v>
      </c>
      <c r="AH401" s="1">
        <v>21591</v>
      </c>
      <c r="AI401" s="1">
        <v>100</v>
      </c>
      <c r="AJ401" s="1">
        <v>136.84</v>
      </c>
      <c r="AL401" s="1">
        <f t="shared" si="141"/>
        <v>136.84</v>
      </c>
      <c r="AO401" s="1">
        <f t="shared" si="142"/>
        <v>136.84</v>
      </c>
      <c r="AP401" s="1">
        <v>20</v>
      </c>
      <c r="AV401" s="10">
        <f t="shared" si="143"/>
        <v>33.87632</v>
      </c>
      <c r="AW401" s="1">
        <f t="shared" si="144"/>
        <v>33.87632</v>
      </c>
      <c r="BK401" s="1">
        <v>1</v>
      </c>
      <c r="BL401" s="1">
        <v>437.5</v>
      </c>
      <c r="BM401" s="1" t="s">
        <v>212</v>
      </c>
      <c r="BN401" s="2">
        <f t="shared" si="145"/>
        <v>7.67543859649123</v>
      </c>
      <c r="BO401" s="2">
        <v>350</v>
      </c>
      <c r="BP401" s="1">
        <f t="shared" si="146"/>
        <v>7.67543859649123</v>
      </c>
      <c r="BQ401" s="1">
        <f t="shared" si="147"/>
        <v>7.67543859649123</v>
      </c>
      <c r="BS401" s="1"/>
      <c r="EQ401" s="1">
        <f t="shared" si="138"/>
        <v>0</v>
      </c>
      <c r="ER401" s="1">
        <f t="shared" si="148"/>
        <v>0</v>
      </c>
      <c r="ES401" s="1">
        <f t="shared" si="149"/>
        <v>0</v>
      </c>
      <c r="ET401" s="12">
        <f t="shared" si="150"/>
        <v>7.67543859649123</v>
      </c>
      <c r="FP401" s="1" t="s">
        <v>213</v>
      </c>
      <c r="FQ401" s="1">
        <v>1.25</v>
      </c>
      <c r="FR401" s="12">
        <f t="shared" si="139"/>
        <v>41.5517585964912</v>
      </c>
      <c r="FS401" s="12">
        <f t="shared" si="151"/>
        <v>0.51939698245614</v>
      </c>
      <c r="GE401" s="1" t="s">
        <v>214</v>
      </c>
      <c r="GF401" s="1" t="s">
        <v>213</v>
      </c>
      <c r="GG401" s="1">
        <v>11</v>
      </c>
      <c r="GH401" s="12">
        <f t="shared" si="152"/>
        <v>41.5517585964912</v>
      </c>
      <c r="GI401" s="1">
        <f t="shared" si="153"/>
        <v>4.57069344561403</v>
      </c>
      <c r="GJ401" s="1" t="s">
        <v>215</v>
      </c>
      <c r="GM401" s="1">
        <v>0.153508771929825</v>
      </c>
      <c r="GO401" s="1">
        <v>0.152777777777778</v>
      </c>
      <c r="GP401" s="1">
        <v>0.385802469135802</v>
      </c>
      <c r="HB401" s="1">
        <v>1</v>
      </c>
      <c r="HC401" s="1">
        <v>60</v>
      </c>
      <c r="HD401" s="1">
        <v>95</v>
      </c>
      <c r="HE401" s="1">
        <f t="shared" si="154"/>
        <v>57</v>
      </c>
      <c r="HF401" s="10">
        <f t="shared" si="155"/>
        <v>47.3339380434048</v>
      </c>
      <c r="HG401" s="13">
        <v>44928</v>
      </c>
    </row>
    <row r="402" spans="1:215">
      <c r="A402" t="str">
        <f t="shared" si="140"/>
        <v>HPP722198021591</v>
      </c>
      <c r="B402" s="1">
        <v>401</v>
      </c>
      <c r="C402" s="1" t="s">
        <v>200</v>
      </c>
      <c r="D402" s="1">
        <v>0</v>
      </c>
      <c r="E402" s="1" t="s">
        <v>201</v>
      </c>
      <c r="F402" s="1" t="s">
        <v>202</v>
      </c>
      <c r="H402" s="1" t="s">
        <v>838</v>
      </c>
      <c r="I402" s="1" t="s">
        <v>839</v>
      </c>
      <c r="M402" s="1" t="s">
        <v>205</v>
      </c>
      <c r="N402" s="1">
        <v>1</v>
      </c>
      <c r="O402" s="1" t="s">
        <v>840</v>
      </c>
      <c r="Q402" s="1" t="s">
        <v>219</v>
      </c>
      <c r="R402" t="s">
        <v>208</v>
      </c>
      <c r="S402" s="1" t="s">
        <v>841</v>
      </c>
      <c r="T402" s="1" t="s">
        <v>210</v>
      </c>
      <c r="V402" s="1" t="b">
        <v>0</v>
      </c>
      <c r="AA402" s="1">
        <v>0.248</v>
      </c>
      <c r="AC402" s="1">
        <v>0.245</v>
      </c>
      <c r="AD402" s="1">
        <v>100</v>
      </c>
      <c r="AF402" s="8">
        <v>0.003</v>
      </c>
      <c r="AG402" s="1" t="s">
        <v>211</v>
      </c>
      <c r="AH402" s="1">
        <v>21591</v>
      </c>
      <c r="AI402" s="1">
        <v>100</v>
      </c>
      <c r="AJ402" s="1">
        <v>136.84</v>
      </c>
      <c r="AL402" s="1">
        <f t="shared" si="141"/>
        <v>136.84</v>
      </c>
      <c r="AO402" s="1">
        <f t="shared" si="142"/>
        <v>136.84</v>
      </c>
      <c r="AP402" s="1">
        <v>20</v>
      </c>
      <c r="AV402" s="10">
        <f t="shared" si="143"/>
        <v>33.87632</v>
      </c>
      <c r="AW402" s="1">
        <f t="shared" si="144"/>
        <v>33.87632</v>
      </c>
      <c r="BK402" s="1">
        <v>1</v>
      </c>
      <c r="BL402" s="1">
        <v>437.5</v>
      </c>
      <c r="BM402" s="1" t="s">
        <v>212</v>
      </c>
      <c r="BN402" s="2">
        <f t="shared" si="145"/>
        <v>7.67543859649123</v>
      </c>
      <c r="BO402" s="2">
        <v>350</v>
      </c>
      <c r="BP402" s="1">
        <f t="shared" si="146"/>
        <v>7.67543859649123</v>
      </c>
      <c r="BQ402" s="1">
        <f t="shared" si="147"/>
        <v>7.67543859649123</v>
      </c>
      <c r="BS402" s="1"/>
      <c r="EQ402" s="1">
        <f t="shared" si="138"/>
        <v>0</v>
      </c>
      <c r="ER402" s="1">
        <f t="shared" si="148"/>
        <v>0</v>
      </c>
      <c r="ES402" s="1">
        <f t="shared" si="149"/>
        <v>0</v>
      </c>
      <c r="ET402" s="12">
        <f t="shared" si="150"/>
        <v>7.67543859649123</v>
      </c>
      <c r="FP402" s="1" t="s">
        <v>213</v>
      </c>
      <c r="FQ402" s="1">
        <v>1.25</v>
      </c>
      <c r="FR402" s="12">
        <f t="shared" si="139"/>
        <v>41.5517585964912</v>
      </c>
      <c r="FS402" s="12">
        <f t="shared" si="151"/>
        <v>0.51939698245614</v>
      </c>
      <c r="GE402" s="1" t="s">
        <v>214</v>
      </c>
      <c r="GF402" s="1" t="s">
        <v>213</v>
      </c>
      <c r="GG402" s="1">
        <v>11</v>
      </c>
      <c r="GH402" s="12">
        <f t="shared" si="152"/>
        <v>41.5517585964912</v>
      </c>
      <c r="GI402" s="1">
        <f t="shared" si="153"/>
        <v>4.57069344561403</v>
      </c>
      <c r="GJ402" s="1" t="s">
        <v>215</v>
      </c>
      <c r="GM402" s="1">
        <v>0.153508771929825</v>
      </c>
      <c r="GO402" s="1">
        <v>0.152777777777778</v>
      </c>
      <c r="GP402" s="1">
        <v>0.385802469135802</v>
      </c>
      <c r="HB402" s="1">
        <v>1</v>
      </c>
      <c r="HC402" s="1">
        <v>60</v>
      </c>
      <c r="HD402" s="1">
        <v>95</v>
      </c>
      <c r="HE402" s="1">
        <f t="shared" si="154"/>
        <v>57</v>
      </c>
      <c r="HF402" s="10">
        <f t="shared" si="155"/>
        <v>47.3339380434048</v>
      </c>
      <c r="HG402" s="13">
        <v>44928</v>
      </c>
    </row>
    <row r="403" spans="1:215">
      <c r="A403" t="str">
        <f t="shared" si="140"/>
        <v>HOSK204030021677</v>
      </c>
      <c r="B403" s="1">
        <v>402</v>
      </c>
      <c r="C403" s="1" t="s">
        <v>200</v>
      </c>
      <c r="D403" s="1">
        <v>0</v>
      </c>
      <c r="E403" s="1" t="s">
        <v>247</v>
      </c>
      <c r="F403" s="1" t="s">
        <v>202</v>
      </c>
      <c r="H403" s="1" t="s">
        <v>842</v>
      </c>
      <c r="I403" s="1" t="s">
        <v>309</v>
      </c>
      <c r="M403" s="1" t="s">
        <v>205</v>
      </c>
      <c r="N403" s="1">
        <v>1</v>
      </c>
      <c r="O403" s="1" t="s">
        <v>310</v>
      </c>
      <c r="Q403" s="1" t="s">
        <v>311</v>
      </c>
      <c r="R403" t="s">
        <v>208</v>
      </c>
      <c r="S403" s="1" t="s">
        <v>312</v>
      </c>
      <c r="T403" s="1" t="s">
        <v>210</v>
      </c>
      <c r="V403" s="1" t="b">
        <v>0</v>
      </c>
      <c r="AA403" s="1">
        <v>0.018</v>
      </c>
      <c r="AC403" s="1">
        <v>0.0145</v>
      </c>
      <c r="AD403" s="1">
        <v>0</v>
      </c>
      <c r="AF403" s="8">
        <v>0</v>
      </c>
      <c r="AG403" s="1" t="s">
        <v>278</v>
      </c>
      <c r="AH403" s="1">
        <v>21677</v>
      </c>
      <c r="AI403" s="1">
        <v>100</v>
      </c>
      <c r="AJ403" s="1">
        <v>285</v>
      </c>
      <c r="AL403" s="1">
        <f t="shared" si="141"/>
        <v>285</v>
      </c>
      <c r="AO403" s="1">
        <f t="shared" si="142"/>
        <v>285</v>
      </c>
      <c r="AP403" s="1">
        <v>0</v>
      </c>
      <c r="AV403" s="10">
        <f t="shared" si="143"/>
        <v>5.13</v>
      </c>
      <c r="AW403" s="1">
        <f t="shared" si="144"/>
        <v>5.13</v>
      </c>
      <c r="BK403" s="1">
        <v>8</v>
      </c>
      <c r="BL403" s="1">
        <v>320</v>
      </c>
      <c r="BM403" s="1" t="s">
        <v>212</v>
      </c>
      <c r="BN403" s="2">
        <f t="shared" si="145"/>
        <v>1.11111111111111</v>
      </c>
      <c r="BO403" s="2">
        <v>160</v>
      </c>
      <c r="BP403" s="1">
        <f t="shared" si="146"/>
        <v>1.11111111111111</v>
      </c>
      <c r="BQ403" s="1">
        <f t="shared" si="147"/>
        <v>1.11111111111111</v>
      </c>
      <c r="BS403" s="1"/>
      <c r="CG403" s="1">
        <v>1</v>
      </c>
      <c r="CH403" s="1">
        <v>0.8</v>
      </c>
      <c r="CI403" s="1" t="s">
        <v>225</v>
      </c>
      <c r="CJ403" s="1">
        <f>CH403*CG403</f>
        <v>0.8</v>
      </c>
      <c r="CK403" s="1" t="b">
        <v>0</v>
      </c>
      <c r="CL403" s="1">
        <v>1</v>
      </c>
      <c r="CM403" s="1">
        <v>0.15</v>
      </c>
      <c r="CN403" s="1" t="s">
        <v>225</v>
      </c>
      <c r="CO403" s="1">
        <f>CL403*CM403</f>
        <v>0.15</v>
      </c>
      <c r="CP403" s="1" t="b">
        <v>0</v>
      </c>
      <c r="EQ403" s="1">
        <f t="shared" si="138"/>
        <v>0.95</v>
      </c>
      <c r="ER403" s="1">
        <f t="shared" si="148"/>
        <v>0.95</v>
      </c>
      <c r="ES403" s="1">
        <f t="shared" si="149"/>
        <v>0</v>
      </c>
      <c r="ET403" s="12">
        <f t="shared" si="150"/>
        <v>2.06111111111111</v>
      </c>
      <c r="FP403" s="1" t="s">
        <v>213</v>
      </c>
      <c r="FQ403" s="1">
        <v>2</v>
      </c>
      <c r="FR403" s="12">
        <f t="shared" si="139"/>
        <v>7.19111111111111</v>
      </c>
      <c r="FS403" s="12">
        <f t="shared" si="151"/>
        <v>0.143822222222222</v>
      </c>
      <c r="GE403" s="1" t="s">
        <v>214</v>
      </c>
      <c r="GF403" s="1" t="s">
        <v>213</v>
      </c>
      <c r="GG403" s="1">
        <v>11</v>
      </c>
      <c r="GH403" s="12">
        <f t="shared" si="152"/>
        <v>7.19111111111111</v>
      </c>
      <c r="GI403" s="1">
        <f t="shared" si="153"/>
        <v>0.791022222222222</v>
      </c>
      <c r="GJ403" s="1" t="s">
        <v>215</v>
      </c>
      <c r="GM403" s="1">
        <v>0.0222222222222222</v>
      </c>
      <c r="GO403" s="1">
        <v>0.0135416666666667</v>
      </c>
      <c r="GP403" s="1">
        <v>0.00657894736842105</v>
      </c>
      <c r="HB403" s="1">
        <v>8</v>
      </c>
      <c r="HC403" s="1">
        <v>85</v>
      </c>
      <c r="HD403" s="1">
        <v>85</v>
      </c>
      <c r="HE403" s="1">
        <f t="shared" si="154"/>
        <v>288</v>
      </c>
      <c r="HF403" s="10">
        <f t="shared" si="155"/>
        <v>8.16829839181286</v>
      </c>
      <c r="HG403" s="13">
        <v>45384</v>
      </c>
    </row>
    <row r="404" spans="1:215">
      <c r="A404" t="str">
        <f t="shared" si="140"/>
        <v>HPK204030021677</v>
      </c>
      <c r="B404" s="1">
        <v>403</v>
      </c>
      <c r="C404" s="1" t="s">
        <v>200</v>
      </c>
      <c r="D404" s="1">
        <v>0</v>
      </c>
      <c r="E404" s="1" t="s">
        <v>201</v>
      </c>
      <c r="F404" s="1" t="s">
        <v>202</v>
      </c>
      <c r="H404" s="1" t="s">
        <v>842</v>
      </c>
      <c r="I404" s="1" t="s">
        <v>309</v>
      </c>
      <c r="M404" s="1" t="s">
        <v>205</v>
      </c>
      <c r="N404" s="1">
        <v>1</v>
      </c>
      <c r="O404" s="1" t="s">
        <v>310</v>
      </c>
      <c r="Q404" s="1" t="s">
        <v>311</v>
      </c>
      <c r="R404" t="s">
        <v>208</v>
      </c>
      <c r="S404" s="1" t="s">
        <v>312</v>
      </c>
      <c r="T404" s="1" t="s">
        <v>210</v>
      </c>
      <c r="V404" s="1" t="b">
        <v>0</v>
      </c>
      <c r="AA404" s="1">
        <v>0.018</v>
      </c>
      <c r="AC404" s="1">
        <v>0.0145</v>
      </c>
      <c r="AD404" s="1">
        <v>0</v>
      </c>
      <c r="AF404" s="8">
        <v>0</v>
      </c>
      <c r="AG404" s="1" t="s">
        <v>278</v>
      </c>
      <c r="AH404" s="1">
        <v>21677</v>
      </c>
      <c r="AI404" s="1">
        <v>100</v>
      </c>
      <c r="AJ404" s="1">
        <v>285</v>
      </c>
      <c r="AL404" s="1">
        <f t="shared" si="141"/>
        <v>285</v>
      </c>
      <c r="AO404" s="1">
        <f t="shared" si="142"/>
        <v>285</v>
      </c>
      <c r="AP404" s="1">
        <v>0</v>
      </c>
      <c r="AV404" s="10">
        <f t="shared" si="143"/>
        <v>5.13</v>
      </c>
      <c r="AW404" s="1">
        <f t="shared" si="144"/>
        <v>5.13</v>
      </c>
      <c r="BK404" s="1">
        <v>8</v>
      </c>
      <c r="BL404" s="1">
        <v>320</v>
      </c>
      <c r="BM404" s="1" t="s">
        <v>212</v>
      </c>
      <c r="BN404" s="2">
        <f t="shared" si="145"/>
        <v>1.11111111111111</v>
      </c>
      <c r="BO404" s="2">
        <v>160</v>
      </c>
      <c r="BP404" s="1">
        <f t="shared" si="146"/>
        <v>1.11111111111111</v>
      </c>
      <c r="BQ404" s="1">
        <f t="shared" si="147"/>
        <v>1.11111111111111</v>
      </c>
      <c r="BS404" s="1"/>
      <c r="CG404" s="1">
        <v>1</v>
      </c>
      <c r="CH404" s="1">
        <v>0.8</v>
      </c>
      <c r="CI404" s="1" t="s">
        <v>225</v>
      </c>
      <c r="CJ404" s="1">
        <f>CH404*CG404</f>
        <v>0.8</v>
      </c>
      <c r="CK404" s="1" t="b">
        <v>0</v>
      </c>
      <c r="CL404" s="1">
        <v>1</v>
      </c>
      <c r="CM404" s="1">
        <v>0.15</v>
      </c>
      <c r="CN404" s="1" t="s">
        <v>225</v>
      </c>
      <c r="CO404" s="1">
        <f>CL404*CM404</f>
        <v>0.15</v>
      </c>
      <c r="CP404" s="1" t="b">
        <v>0</v>
      </c>
      <c r="EQ404" s="1">
        <f t="shared" si="138"/>
        <v>0.95</v>
      </c>
      <c r="ER404" s="1">
        <f t="shared" si="148"/>
        <v>0.95</v>
      </c>
      <c r="ES404" s="1">
        <f t="shared" si="149"/>
        <v>0</v>
      </c>
      <c r="ET404" s="12">
        <f t="shared" si="150"/>
        <v>2.06111111111111</v>
      </c>
      <c r="FP404" s="1" t="s">
        <v>213</v>
      </c>
      <c r="FQ404" s="1">
        <v>2</v>
      </c>
      <c r="FR404" s="12">
        <f t="shared" si="139"/>
        <v>7.19111111111111</v>
      </c>
      <c r="FS404" s="12">
        <f t="shared" si="151"/>
        <v>0.143822222222222</v>
      </c>
      <c r="GE404" s="1" t="s">
        <v>214</v>
      </c>
      <c r="GF404" s="1" t="s">
        <v>213</v>
      </c>
      <c r="GG404" s="1">
        <v>11</v>
      </c>
      <c r="GH404" s="12">
        <f t="shared" si="152"/>
        <v>7.19111111111111</v>
      </c>
      <c r="GI404" s="1">
        <f t="shared" si="153"/>
        <v>0.791022222222222</v>
      </c>
      <c r="GJ404" s="1" t="s">
        <v>215</v>
      </c>
      <c r="GM404" s="1">
        <v>0.0222222222222222</v>
      </c>
      <c r="GO404" s="1">
        <v>0.0135416666666667</v>
      </c>
      <c r="GP404" s="1">
        <v>0.00657894736842105</v>
      </c>
      <c r="HB404" s="1">
        <v>8</v>
      </c>
      <c r="HC404" s="1">
        <v>85</v>
      </c>
      <c r="HD404" s="1">
        <v>85</v>
      </c>
      <c r="HE404" s="1">
        <f t="shared" si="154"/>
        <v>288</v>
      </c>
      <c r="HF404" s="10">
        <f t="shared" si="155"/>
        <v>8.16829839181286</v>
      </c>
      <c r="HG404" s="13">
        <v>45384</v>
      </c>
    </row>
    <row r="405" spans="1:215">
      <c r="A405" t="str">
        <f t="shared" si="140"/>
        <v>MYSRK204030021691</v>
      </c>
      <c r="B405" s="1">
        <v>404</v>
      </c>
      <c r="C405" s="1" t="s">
        <v>200</v>
      </c>
      <c r="D405" s="1">
        <v>0</v>
      </c>
      <c r="E405" s="1" t="s">
        <v>317</v>
      </c>
      <c r="F405" s="1" t="s">
        <v>202</v>
      </c>
      <c r="H405" s="1" t="s">
        <v>842</v>
      </c>
      <c r="I405" s="1" t="s">
        <v>309</v>
      </c>
      <c r="M405" s="1" t="s">
        <v>205</v>
      </c>
      <c r="N405" s="1">
        <v>1</v>
      </c>
      <c r="O405" s="1" t="s">
        <v>310</v>
      </c>
      <c r="Q405" s="1" t="s">
        <v>311</v>
      </c>
      <c r="R405" t="s">
        <v>208</v>
      </c>
      <c r="S405" s="1" t="s">
        <v>312</v>
      </c>
      <c r="T405" s="1" t="s">
        <v>210</v>
      </c>
      <c r="V405" s="1" t="b">
        <v>0</v>
      </c>
      <c r="AA405" s="1">
        <v>0.018</v>
      </c>
      <c r="AC405" s="1">
        <v>0.0145</v>
      </c>
      <c r="AD405" s="1">
        <v>0</v>
      </c>
      <c r="AF405" s="8">
        <v>0</v>
      </c>
      <c r="AG405" s="1" t="s">
        <v>679</v>
      </c>
      <c r="AH405" s="1">
        <v>21691</v>
      </c>
      <c r="AI405" s="1">
        <v>100</v>
      </c>
      <c r="AJ405" s="1">
        <v>285</v>
      </c>
      <c r="AL405" s="1">
        <f t="shared" si="141"/>
        <v>285</v>
      </c>
      <c r="AO405" s="1">
        <f t="shared" si="142"/>
        <v>285</v>
      </c>
      <c r="AP405" s="1">
        <v>0</v>
      </c>
      <c r="AV405" s="10">
        <f t="shared" si="143"/>
        <v>5.13</v>
      </c>
      <c r="AW405" s="1">
        <f t="shared" si="144"/>
        <v>5.13</v>
      </c>
      <c r="BK405" s="1">
        <v>8</v>
      </c>
      <c r="BL405" s="1">
        <v>320</v>
      </c>
      <c r="BM405" s="1" t="s">
        <v>212</v>
      </c>
      <c r="BN405" s="2">
        <f t="shared" si="145"/>
        <v>1.11111111111111</v>
      </c>
      <c r="BO405" s="2">
        <v>160</v>
      </c>
      <c r="BP405" s="1">
        <f t="shared" si="146"/>
        <v>1.11111111111111</v>
      </c>
      <c r="BQ405" s="1">
        <f t="shared" si="147"/>
        <v>1.11111111111111</v>
      </c>
      <c r="BS405" s="1"/>
      <c r="CG405" s="1">
        <v>1</v>
      </c>
      <c r="CH405" s="1">
        <v>0.8</v>
      </c>
      <c r="CI405" s="1" t="s">
        <v>225</v>
      </c>
      <c r="CJ405" s="1">
        <f>CH405*CG405</f>
        <v>0.8</v>
      </c>
      <c r="CK405" s="1" t="b">
        <v>0</v>
      </c>
      <c r="CL405" s="1">
        <v>1</v>
      </c>
      <c r="CM405" s="1">
        <v>0.15</v>
      </c>
      <c r="CN405" s="1" t="s">
        <v>225</v>
      </c>
      <c r="CO405" s="1">
        <f>CL405*CM405</f>
        <v>0.15</v>
      </c>
      <c r="CP405" s="1" t="b">
        <v>0</v>
      </c>
      <c r="EQ405" s="1">
        <f t="shared" si="138"/>
        <v>0.95</v>
      </c>
      <c r="ER405" s="1">
        <f t="shared" si="148"/>
        <v>0.95</v>
      </c>
      <c r="ES405" s="1">
        <f t="shared" si="149"/>
        <v>0</v>
      </c>
      <c r="ET405" s="12">
        <f t="shared" si="150"/>
        <v>2.06111111111111</v>
      </c>
      <c r="FP405" s="1" t="s">
        <v>213</v>
      </c>
      <c r="FQ405" s="1">
        <v>2</v>
      </c>
      <c r="FR405" s="12">
        <f t="shared" si="139"/>
        <v>7.19111111111111</v>
      </c>
      <c r="FS405" s="12">
        <f t="shared" si="151"/>
        <v>0.143822222222222</v>
      </c>
      <c r="GE405" s="1" t="s">
        <v>214</v>
      </c>
      <c r="GF405" s="1" t="s">
        <v>213</v>
      </c>
      <c r="GG405" s="1">
        <v>11</v>
      </c>
      <c r="GH405" s="12">
        <f t="shared" si="152"/>
        <v>7.19111111111111</v>
      </c>
      <c r="GI405" s="1">
        <f t="shared" si="153"/>
        <v>0.791022222222222</v>
      </c>
      <c r="GJ405" s="1" t="s">
        <v>215</v>
      </c>
      <c r="GM405" s="1">
        <v>0.0222222222222222</v>
      </c>
      <c r="GO405" s="1">
        <v>0.0135416666666667</v>
      </c>
      <c r="GP405" s="1">
        <v>0.00657894736842105</v>
      </c>
      <c r="HB405" s="1">
        <v>8</v>
      </c>
      <c r="HC405" s="1">
        <v>85</v>
      </c>
      <c r="HD405" s="1">
        <v>85</v>
      </c>
      <c r="HE405" s="1">
        <f t="shared" si="154"/>
        <v>288</v>
      </c>
      <c r="HF405" s="10">
        <f t="shared" si="155"/>
        <v>8.16829839181286</v>
      </c>
      <c r="HG405" s="13">
        <v>45384</v>
      </c>
    </row>
    <row r="406" spans="1:215">
      <c r="A406" t="str">
        <f t="shared" si="140"/>
        <v>MYSRK207017029164</v>
      </c>
      <c r="B406" s="1">
        <v>405</v>
      </c>
      <c r="C406" s="1" t="s">
        <v>200</v>
      </c>
      <c r="D406" s="1">
        <v>0</v>
      </c>
      <c r="E406" s="1" t="s">
        <v>317</v>
      </c>
      <c r="F406" s="1" t="s">
        <v>202</v>
      </c>
      <c r="H406" s="1" t="s">
        <v>492</v>
      </c>
      <c r="I406" s="1" t="s">
        <v>314</v>
      </c>
      <c r="M406" s="1" t="s">
        <v>205</v>
      </c>
      <c r="N406" s="1">
        <v>1</v>
      </c>
      <c r="O406" s="1" t="s">
        <v>321</v>
      </c>
      <c r="Q406" s="1" t="s">
        <v>219</v>
      </c>
      <c r="R406" t="s">
        <v>208</v>
      </c>
      <c r="S406" s="1" t="s">
        <v>220</v>
      </c>
      <c r="T406" s="1" t="s">
        <v>210</v>
      </c>
      <c r="V406" s="1" t="b">
        <v>0</v>
      </c>
      <c r="AA406" s="1">
        <v>0.072</v>
      </c>
      <c r="AC406" s="1">
        <v>0.069</v>
      </c>
      <c r="AD406" s="1">
        <v>90</v>
      </c>
      <c r="AF406" s="8">
        <v>0.0027</v>
      </c>
      <c r="AG406" s="1" t="s">
        <v>285</v>
      </c>
      <c r="AH406" s="1">
        <v>29164</v>
      </c>
      <c r="AI406" s="1">
        <v>100</v>
      </c>
      <c r="AJ406" s="1">
        <v>127.8</v>
      </c>
      <c r="AL406" s="1">
        <f t="shared" si="141"/>
        <v>127.8</v>
      </c>
      <c r="AO406" s="1">
        <f t="shared" si="142"/>
        <v>127.8</v>
      </c>
      <c r="AP406" s="1">
        <v>122.8</v>
      </c>
      <c r="AV406" s="10">
        <f t="shared" si="143"/>
        <v>8.87004</v>
      </c>
      <c r="AW406" s="1">
        <f t="shared" si="144"/>
        <v>8.87004</v>
      </c>
      <c r="BK406" s="1">
        <v>2</v>
      </c>
      <c r="BL406" s="1">
        <v>225</v>
      </c>
      <c r="BM406" s="1" t="s">
        <v>212</v>
      </c>
      <c r="BN406" s="2">
        <f t="shared" si="145"/>
        <v>1.77631578947368</v>
      </c>
      <c r="BO406" s="2">
        <v>180</v>
      </c>
      <c r="BP406" s="1">
        <f t="shared" si="146"/>
        <v>1.77631578947368</v>
      </c>
      <c r="BQ406" s="1">
        <f t="shared" si="147"/>
        <v>1.77631578947368</v>
      </c>
      <c r="BS406" s="1"/>
      <c r="EQ406" s="1">
        <f t="shared" si="138"/>
        <v>0</v>
      </c>
      <c r="ER406" s="1">
        <f t="shared" si="148"/>
        <v>0</v>
      </c>
      <c r="ES406" s="1">
        <f t="shared" si="149"/>
        <v>0</v>
      </c>
      <c r="ET406" s="12">
        <f t="shared" si="150"/>
        <v>1.77631578947368</v>
      </c>
      <c r="FP406" s="1" t="s">
        <v>213</v>
      </c>
      <c r="FQ406" s="1">
        <v>1.25</v>
      </c>
      <c r="FR406" s="12">
        <f t="shared" si="139"/>
        <v>10.6463557894737</v>
      </c>
      <c r="FS406" s="12">
        <f t="shared" si="151"/>
        <v>0.133079447368421</v>
      </c>
      <c r="GE406" s="1" t="s">
        <v>252</v>
      </c>
      <c r="GF406" s="1" t="s">
        <v>213</v>
      </c>
      <c r="GG406" s="1">
        <v>11</v>
      </c>
      <c r="GH406" s="12">
        <f t="shared" si="152"/>
        <v>10.6463557894737</v>
      </c>
      <c r="GI406" s="1">
        <f t="shared" si="153"/>
        <v>1.17109913684211</v>
      </c>
      <c r="GJ406" s="1" t="s">
        <v>215</v>
      </c>
      <c r="GM406" s="1">
        <v>0.0355263157894737</v>
      </c>
      <c r="GO406" s="1">
        <v>0.244259259259259</v>
      </c>
      <c r="GP406" s="1">
        <v>0.0771604938271605</v>
      </c>
      <c r="GQ406" s="1" t="s">
        <v>280</v>
      </c>
      <c r="GR406" s="1">
        <v>0.369224413276803</v>
      </c>
      <c r="HB406" s="1">
        <v>2</v>
      </c>
      <c r="HC406" s="1">
        <v>54</v>
      </c>
      <c r="HD406" s="1">
        <v>95</v>
      </c>
      <c r="HE406" s="1">
        <f t="shared" si="154"/>
        <v>126.666666666667</v>
      </c>
      <c r="HF406" s="10">
        <f t="shared" si="155"/>
        <v>12.6767048558369</v>
      </c>
      <c r="HG406" s="13">
        <v>43923</v>
      </c>
    </row>
    <row r="407" spans="1:215">
      <c r="A407" t="str">
        <f t="shared" si="140"/>
        <v>MYSRK207017021691</v>
      </c>
      <c r="B407" s="1">
        <v>406</v>
      </c>
      <c r="C407" s="1" t="s">
        <v>200</v>
      </c>
      <c r="D407" s="1">
        <v>0</v>
      </c>
      <c r="E407" s="1" t="s">
        <v>317</v>
      </c>
      <c r="F407" s="1" t="s">
        <v>202</v>
      </c>
      <c r="H407" s="1" t="s">
        <v>492</v>
      </c>
      <c r="I407" s="1" t="s">
        <v>314</v>
      </c>
      <c r="M407" s="1" t="s">
        <v>205</v>
      </c>
      <c r="N407" s="1">
        <v>1</v>
      </c>
      <c r="O407" s="1" t="s">
        <v>321</v>
      </c>
      <c r="Q407" s="1" t="s">
        <v>219</v>
      </c>
      <c r="R407" t="s">
        <v>208</v>
      </c>
      <c r="S407" s="1" t="s">
        <v>220</v>
      </c>
      <c r="T407" s="1" t="s">
        <v>210</v>
      </c>
      <c r="V407" s="1" t="b">
        <v>0</v>
      </c>
      <c r="AA407" s="1">
        <v>0.064</v>
      </c>
      <c r="AC407" s="1">
        <v>0.057</v>
      </c>
      <c r="AD407" s="1">
        <v>100</v>
      </c>
      <c r="AF407" s="8">
        <v>0.007</v>
      </c>
      <c r="AG407" s="1" t="s">
        <v>679</v>
      </c>
      <c r="AH407" s="1">
        <v>21691</v>
      </c>
      <c r="AI407" s="1">
        <v>100</v>
      </c>
      <c r="AJ407" s="1">
        <v>136.72</v>
      </c>
      <c r="AL407" s="1">
        <f t="shared" si="141"/>
        <v>136.72</v>
      </c>
      <c r="AO407" s="1">
        <f t="shared" si="142"/>
        <v>136.72</v>
      </c>
      <c r="AP407" s="1">
        <v>20</v>
      </c>
      <c r="AV407" s="10">
        <f t="shared" si="143"/>
        <v>8.61008</v>
      </c>
      <c r="AW407" s="1">
        <f t="shared" si="144"/>
        <v>8.61008</v>
      </c>
      <c r="BK407" s="1">
        <v>2</v>
      </c>
      <c r="BL407" s="1">
        <v>275</v>
      </c>
      <c r="BM407" s="1" t="s">
        <v>212</v>
      </c>
      <c r="BN407" s="2">
        <f t="shared" si="145"/>
        <v>2.41228070175439</v>
      </c>
      <c r="BO407" s="2">
        <v>220</v>
      </c>
      <c r="BP407" s="1">
        <f t="shared" si="146"/>
        <v>2.41228070175439</v>
      </c>
      <c r="BQ407" s="1">
        <f t="shared" si="147"/>
        <v>2.41228070175439</v>
      </c>
      <c r="BS407" s="1"/>
      <c r="EO407" s="1">
        <v>0.11</v>
      </c>
      <c r="EQ407" s="1">
        <f t="shared" si="138"/>
        <v>0</v>
      </c>
      <c r="ER407" s="1">
        <f t="shared" si="148"/>
        <v>0</v>
      </c>
      <c r="ES407" s="1">
        <f t="shared" si="149"/>
        <v>0</v>
      </c>
      <c r="ET407" s="12">
        <f t="shared" si="150"/>
        <v>2.41228070175439</v>
      </c>
      <c r="FP407" s="1" t="s">
        <v>213</v>
      </c>
      <c r="FQ407" s="1">
        <v>1.25</v>
      </c>
      <c r="FR407" s="12">
        <f t="shared" si="139"/>
        <v>11.0223607017544</v>
      </c>
      <c r="FS407" s="12">
        <f t="shared" si="151"/>
        <v>0.13777950877193</v>
      </c>
      <c r="GE407" s="1" t="s">
        <v>214</v>
      </c>
      <c r="GF407" s="1" t="s">
        <v>213</v>
      </c>
      <c r="GG407" s="1">
        <v>11</v>
      </c>
      <c r="GH407" s="12">
        <f t="shared" si="152"/>
        <v>11.0223607017544</v>
      </c>
      <c r="GI407" s="1">
        <f t="shared" si="153"/>
        <v>1.21245967719298</v>
      </c>
      <c r="GJ407" s="1" t="s">
        <v>215</v>
      </c>
      <c r="GM407" s="1">
        <v>0.0504456140350877</v>
      </c>
      <c r="GO407" s="1">
        <v>0.09375</v>
      </c>
      <c r="GP407" s="1">
        <v>0.113636363636364</v>
      </c>
      <c r="HB407" s="1">
        <v>2</v>
      </c>
      <c r="HC407" s="1">
        <v>60</v>
      </c>
      <c r="HD407" s="1">
        <v>95</v>
      </c>
      <c r="HE407" s="1">
        <f t="shared" si="154"/>
        <v>114</v>
      </c>
      <c r="HF407" s="10">
        <f t="shared" si="155"/>
        <v>12.6304318653908</v>
      </c>
      <c r="HG407" s="13">
        <v>43467</v>
      </c>
    </row>
    <row r="408" spans="1:215">
      <c r="A408" t="str">
        <f t="shared" si="140"/>
        <v>HPK212062021590</v>
      </c>
      <c r="B408" s="1">
        <v>407</v>
      </c>
      <c r="C408" s="1" t="s">
        <v>200</v>
      </c>
      <c r="D408" s="1">
        <v>0</v>
      </c>
      <c r="E408" s="1" t="s">
        <v>201</v>
      </c>
      <c r="F408" s="1" t="s">
        <v>202</v>
      </c>
      <c r="H408" s="1" t="s">
        <v>843</v>
      </c>
      <c r="I408" s="1" t="s">
        <v>844</v>
      </c>
      <c r="M408" s="1" t="s">
        <v>205</v>
      </c>
      <c r="N408" s="1">
        <v>1</v>
      </c>
      <c r="O408" s="1" t="s">
        <v>243</v>
      </c>
      <c r="Q408" s="1" t="s">
        <v>219</v>
      </c>
      <c r="R408" t="s">
        <v>208</v>
      </c>
      <c r="S408" s="1" t="s">
        <v>244</v>
      </c>
      <c r="T408" s="1" t="s">
        <v>210</v>
      </c>
      <c r="V408" s="1" t="b">
        <v>0</v>
      </c>
      <c r="AA408" s="1">
        <v>0.045</v>
      </c>
      <c r="AC408" s="1">
        <v>0.04</v>
      </c>
      <c r="AD408" s="1">
        <v>100</v>
      </c>
      <c r="AF408" s="8">
        <v>0.005</v>
      </c>
      <c r="AG408" s="1" t="s">
        <v>464</v>
      </c>
      <c r="AH408" s="1">
        <v>21590</v>
      </c>
      <c r="AI408" s="1">
        <v>100</v>
      </c>
      <c r="AJ408" s="1">
        <v>105.69</v>
      </c>
      <c r="AL408" s="1">
        <f t="shared" si="141"/>
        <v>105.69</v>
      </c>
      <c r="AO408" s="1">
        <f t="shared" si="142"/>
        <v>105.69</v>
      </c>
      <c r="AP408" s="1">
        <v>20</v>
      </c>
      <c r="AV408" s="10">
        <f t="shared" si="143"/>
        <v>4.65605</v>
      </c>
      <c r="AW408" s="1">
        <f t="shared" si="144"/>
        <v>4.65605</v>
      </c>
      <c r="AZ408" s="1">
        <f>BA408+BE408</f>
        <v>0.19475</v>
      </c>
      <c r="BA408" s="1">
        <f>AZ409*N409</f>
        <v>0.19</v>
      </c>
      <c r="BB408" s="1" t="s">
        <v>221</v>
      </c>
      <c r="BC408" s="1">
        <f>BA408</f>
        <v>0.19</v>
      </c>
      <c r="BD408" s="1">
        <v>2.5</v>
      </c>
      <c r="BE408" s="1">
        <f>BA408*(BD408/100)</f>
        <v>0.00475</v>
      </c>
      <c r="BK408" s="1">
        <v>2</v>
      </c>
      <c r="BL408" s="1">
        <v>226.533333333333</v>
      </c>
      <c r="BM408" s="1" t="s">
        <v>212</v>
      </c>
      <c r="BN408" s="2">
        <f t="shared" si="145"/>
        <v>1.39835390946502</v>
      </c>
      <c r="BO408" s="2">
        <v>120</v>
      </c>
      <c r="BP408" s="1">
        <f t="shared" si="146"/>
        <v>1.39835390946502</v>
      </c>
      <c r="BQ408" s="1">
        <f t="shared" si="147"/>
        <v>1.39835390946502</v>
      </c>
      <c r="BS408" s="1"/>
      <c r="EQ408" s="1">
        <f t="shared" si="138"/>
        <v>0</v>
      </c>
      <c r="ER408" s="1">
        <f t="shared" si="148"/>
        <v>0</v>
      </c>
      <c r="ES408" s="1">
        <f t="shared" si="149"/>
        <v>0</v>
      </c>
      <c r="ET408" s="12">
        <f t="shared" si="150"/>
        <v>1.39835390946502</v>
      </c>
      <c r="FP408" s="1" t="s">
        <v>213</v>
      </c>
      <c r="FQ408" s="1">
        <v>1.5</v>
      </c>
      <c r="FR408" s="12">
        <f t="shared" si="139"/>
        <v>6.05440390946502</v>
      </c>
      <c r="FS408" s="12">
        <f t="shared" si="151"/>
        <v>0.0908160586419753</v>
      </c>
      <c r="GE408" s="1" t="s">
        <v>465</v>
      </c>
      <c r="GF408" s="1" t="s">
        <v>213</v>
      </c>
      <c r="GG408" s="1">
        <v>12.5</v>
      </c>
      <c r="GH408" s="12">
        <f t="shared" si="152"/>
        <v>6.05440390946502</v>
      </c>
      <c r="GI408" s="1">
        <f t="shared" si="153"/>
        <v>0.756800488683128</v>
      </c>
      <c r="GJ408" s="1" t="s">
        <v>215</v>
      </c>
      <c r="GM408" s="1">
        <v>0.0279670781893004</v>
      </c>
      <c r="GO408" s="1">
        <v>0.0154761904761905</v>
      </c>
      <c r="GP408" s="1">
        <v>0.11</v>
      </c>
      <c r="GQ408" s="1" t="s">
        <v>280</v>
      </c>
      <c r="HB408" s="1">
        <v>2</v>
      </c>
      <c r="HC408" s="1">
        <v>40</v>
      </c>
      <c r="HD408" s="1">
        <v>90</v>
      </c>
      <c r="HE408" s="1">
        <f t="shared" si="154"/>
        <v>162</v>
      </c>
      <c r="HF408" s="10">
        <f t="shared" si="155"/>
        <v>7.25021372545562</v>
      </c>
      <c r="HG408" s="13">
        <v>43283</v>
      </c>
    </row>
    <row r="409" spans="1:215">
      <c r="A409" t="str">
        <f t="shared" si="140"/>
        <v>HPK2120620_121590</v>
      </c>
      <c r="B409" s="1">
        <v>408</v>
      </c>
      <c r="C409" s="1" t="s">
        <v>200</v>
      </c>
      <c r="E409" s="1" t="s">
        <v>201</v>
      </c>
      <c r="F409" s="1" t="s">
        <v>222</v>
      </c>
      <c r="H409" s="1" t="s">
        <v>845</v>
      </c>
      <c r="I409" s="1" t="s">
        <v>845</v>
      </c>
      <c r="N409" s="1">
        <v>1</v>
      </c>
      <c r="R409"/>
      <c r="AF409" s="8"/>
      <c r="AG409" s="1" t="s">
        <v>464</v>
      </c>
      <c r="AH409" s="1">
        <v>21590</v>
      </c>
      <c r="AV409" s="10"/>
      <c r="AX409" s="1" t="s">
        <v>205</v>
      </c>
      <c r="AY409" s="1" t="s">
        <v>225</v>
      </c>
      <c r="AZ409" s="1">
        <v>0.19</v>
      </c>
      <c r="BN409" s="2"/>
      <c r="BS409" s="1"/>
      <c r="ET409" s="12"/>
      <c r="FR409" s="12"/>
      <c r="FS409" s="12"/>
      <c r="GH409" s="12"/>
      <c r="HF409" s="10"/>
      <c r="HG409" s="13">
        <v>43283</v>
      </c>
    </row>
    <row r="410" spans="1:215">
      <c r="A410" t="str">
        <f t="shared" si="140"/>
        <v>MYSRK212075021691</v>
      </c>
      <c r="B410" s="1">
        <v>409</v>
      </c>
      <c r="C410" s="1" t="s">
        <v>200</v>
      </c>
      <c r="D410" s="1">
        <v>0</v>
      </c>
      <c r="E410" s="1" t="s">
        <v>317</v>
      </c>
      <c r="F410" s="1" t="s">
        <v>202</v>
      </c>
      <c r="H410" s="1" t="s">
        <v>496</v>
      </c>
      <c r="I410" s="1" t="s">
        <v>497</v>
      </c>
      <c r="M410" s="1" t="s">
        <v>205</v>
      </c>
      <c r="N410" s="1">
        <v>1</v>
      </c>
      <c r="O410" s="1" t="s">
        <v>337</v>
      </c>
      <c r="Q410" s="1" t="s">
        <v>219</v>
      </c>
      <c r="R410" t="s">
        <v>208</v>
      </c>
      <c r="S410" s="1" t="s">
        <v>338</v>
      </c>
      <c r="T410" s="1" t="s">
        <v>210</v>
      </c>
      <c r="V410" s="1" t="b">
        <v>0</v>
      </c>
      <c r="AA410" s="1">
        <v>0.230575</v>
      </c>
      <c r="AC410" s="1">
        <v>0.230575</v>
      </c>
      <c r="AD410" s="1">
        <v>100</v>
      </c>
      <c r="AF410" s="8">
        <v>0</v>
      </c>
      <c r="AG410" s="1" t="s">
        <v>679</v>
      </c>
      <c r="AH410" s="1">
        <v>21691</v>
      </c>
      <c r="AI410" s="1">
        <v>100</v>
      </c>
      <c r="AJ410" s="1">
        <v>95.6</v>
      </c>
      <c r="AL410" s="1">
        <f>AK410+AJ410</f>
        <v>95.6</v>
      </c>
      <c r="AO410" s="1">
        <f>AL410+AM410</f>
        <v>95.6</v>
      </c>
      <c r="AP410" s="1">
        <v>20</v>
      </c>
      <c r="AV410" s="10">
        <f>((AO410*((100-GX410)/100)+GY410))*(AA410+AS410+AU410+AB410)-(AP410*(AA410+AS410-AC410+AB410)*AD410/100)</f>
        <v>22.04297</v>
      </c>
      <c r="AW410" s="1">
        <f>(AV410)*N410</f>
        <v>22.04297</v>
      </c>
      <c r="AZ410" s="1">
        <f>BA410+BE410</f>
        <v>12.7575</v>
      </c>
      <c r="BA410" s="1">
        <f>AZ411*N411</f>
        <v>12.6</v>
      </c>
      <c r="BB410" s="1" t="s">
        <v>221</v>
      </c>
      <c r="BC410" s="1">
        <f>BA410</f>
        <v>12.6</v>
      </c>
      <c r="BD410" s="1">
        <v>1.25</v>
      </c>
      <c r="BE410" s="1">
        <f>BA410*(BD410/100)</f>
        <v>0.1575</v>
      </c>
      <c r="BK410" s="1">
        <v>2</v>
      </c>
      <c r="BL410" s="1">
        <v>450</v>
      </c>
      <c r="BM410" s="1" t="s">
        <v>212</v>
      </c>
      <c r="BN410" s="2">
        <f>BL410/HE410</f>
        <v>8.55263157894737</v>
      </c>
      <c r="BO410" s="2">
        <v>360</v>
      </c>
      <c r="BP410" s="1">
        <f>BN410+BI410</f>
        <v>8.55263157894737</v>
      </c>
      <c r="BQ410" s="1">
        <f>BP410*N410</f>
        <v>8.55263157894737</v>
      </c>
      <c r="BS410" s="1"/>
      <c r="EQ410" s="1">
        <f t="shared" si="138"/>
        <v>0</v>
      </c>
      <c r="ER410" s="1">
        <f>EQ410*N410</f>
        <v>0</v>
      </c>
      <c r="ES410" s="1">
        <f>IF(ISERROR(SEARCH("FALSE",BV410)),BU410,0)+IF(ISERROR(SEARCH("FALSE",CA410)),BZ410,0)+IF(ISERROR(SEARCH("FALSE",CF410)),CE410,0)+IF(ISERROR(SEARCH("FALSE",CK410)),CJ410,0)+IF(ISERROR(SEARCH("FALSE",CP410)),CO410,0)+IF(ISERROR(SEARCH("FALSE",CU410)),CT410,0)+IF(ISERROR(SEARCH("FALSE",CZ410)),CY410,0)+IF(ISERROR(SEARCH("FALSE",DE410)),DD410,0)+IF(ISERROR(SEARCH("FALSE",DJ410)),DI410,0)+IF(ISERROR(SEARCH("FALSE",DO410)),DN410,0)+IF(ISERROR(SEARCH("FALSE",DT410)),DS410,0)+IF(ISERROR(SEARCH("FALSE",DY410)),DX410,0)+IF(ISERROR(SEARCH("FALSE",ED410)),EC410,0)+IF(ISERROR(SEARCH("FALSE",EI410)),EH410,0)+IF(ISERROR(SEARCH("FALSE",EN410)),EM410,0)*N410</f>
        <v>0</v>
      </c>
      <c r="ET410" s="12">
        <f>ES410+ER410+BP410</f>
        <v>8.55263157894737</v>
      </c>
      <c r="FP410" s="1" t="s">
        <v>213</v>
      </c>
      <c r="FQ410" s="1">
        <v>1.25</v>
      </c>
      <c r="FR410" s="12">
        <f t="shared" si="139"/>
        <v>30.5956015789474</v>
      </c>
      <c r="FS410" s="12">
        <f>FR410*FQ410/100</f>
        <v>0.382445019736842</v>
      </c>
      <c r="GE410" s="1" t="s">
        <v>214</v>
      </c>
      <c r="GF410" s="1" t="s">
        <v>213</v>
      </c>
      <c r="GG410" s="1">
        <v>11</v>
      </c>
      <c r="GH410" s="12">
        <f>AW410+ET410-ES410+FD410+FG410</f>
        <v>30.5956015789474</v>
      </c>
      <c r="GI410" s="1">
        <f>GH410*(GG410/100)</f>
        <v>3.36551617368421</v>
      </c>
      <c r="GJ410" s="1" t="s">
        <v>215</v>
      </c>
      <c r="GM410" s="1">
        <v>0.171052631578947</v>
      </c>
      <c r="GO410" s="1">
        <v>0.247619047619048</v>
      </c>
      <c r="GP410" s="1">
        <v>0.174825174825175</v>
      </c>
      <c r="HB410" s="1">
        <v>2</v>
      </c>
      <c r="HC410" s="1">
        <v>130</v>
      </c>
      <c r="HD410" s="1">
        <v>95</v>
      </c>
      <c r="HE410" s="1">
        <f>(3600/HC410)*HD410*HB410/100</f>
        <v>52.6153846153846</v>
      </c>
      <c r="HF410" s="10">
        <f>AW410+AZ410+ET410+FD410+FG410+FK410+FS410-FY410+GD410+FT410+GI410+GM410+GN410+GO410+GP410+GR410+GS410-GU410</f>
        <v>47.6945596263916</v>
      </c>
      <c r="HG410" s="13">
        <v>43832</v>
      </c>
    </row>
    <row r="411" spans="1:215">
      <c r="A411" t="str">
        <f t="shared" si="140"/>
        <v>MYSRK2120750_121691</v>
      </c>
      <c r="B411" s="1">
        <v>410</v>
      </c>
      <c r="C411" s="1" t="s">
        <v>200</v>
      </c>
      <c r="E411" s="1" t="s">
        <v>317</v>
      </c>
      <c r="F411" s="1" t="s">
        <v>222</v>
      </c>
      <c r="H411" s="1" t="s">
        <v>498</v>
      </c>
      <c r="I411" s="1" t="s">
        <v>498</v>
      </c>
      <c r="N411" s="1">
        <v>7</v>
      </c>
      <c r="R411"/>
      <c r="AF411" s="8"/>
      <c r="AG411" s="1" t="s">
        <v>679</v>
      </c>
      <c r="AH411" s="1">
        <v>21691</v>
      </c>
      <c r="AV411" s="10"/>
      <c r="AX411" s="1" t="s">
        <v>205</v>
      </c>
      <c r="AY411" s="1" t="s">
        <v>225</v>
      </c>
      <c r="AZ411" s="1">
        <v>1.8</v>
      </c>
      <c r="BN411" s="2"/>
      <c r="BS411" s="1"/>
      <c r="ET411" s="12"/>
      <c r="FR411" s="12"/>
      <c r="FS411" s="12"/>
      <c r="GH411" s="12"/>
      <c r="HF411" s="10"/>
      <c r="HG411" s="13">
        <v>43832</v>
      </c>
    </row>
    <row r="412" spans="1:215">
      <c r="A412" t="str">
        <f t="shared" si="140"/>
        <v>MYSRK212097021691</v>
      </c>
      <c r="B412" s="1">
        <v>411</v>
      </c>
      <c r="C412" s="1" t="s">
        <v>200</v>
      </c>
      <c r="D412" s="1">
        <v>0</v>
      </c>
      <c r="E412" s="1" t="s">
        <v>317</v>
      </c>
      <c r="F412" s="1" t="s">
        <v>202</v>
      </c>
      <c r="H412" s="1" t="s">
        <v>846</v>
      </c>
      <c r="I412" s="1" t="s">
        <v>847</v>
      </c>
      <c r="M412" s="1" t="s">
        <v>205</v>
      </c>
      <c r="N412" s="1">
        <v>1</v>
      </c>
      <c r="O412" s="1" t="s">
        <v>337</v>
      </c>
      <c r="Q412" s="1" t="s">
        <v>219</v>
      </c>
      <c r="R412" t="s">
        <v>208</v>
      </c>
      <c r="S412" s="1" t="s">
        <v>338</v>
      </c>
      <c r="T412" s="1" t="s">
        <v>210</v>
      </c>
      <c r="V412" s="1" t="b">
        <v>0</v>
      </c>
      <c r="AA412" s="1">
        <v>0.023</v>
      </c>
      <c r="AC412" s="1">
        <v>0.02</v>
      </c>
      <c r="AD412" s="1">
        <v>100</v>
      </c>
      <c r="AF412" s="8">
        <v>0.003</v>
      </c>
      <c r="AG412" s="1" t="s">
        <v>679</v>
      </c>
      <c r="AH412" s="1">
        <v>21691</v>
      </c>
      <c r="AI412" s="1">
        <v>100</v>
      </c>
      <c r="AJ412" s="1">
        <v>128.63</v>
      </c>
      <c r="AL412" s="1">
        <f>AK412+AJ412</f>
        <v>128.63</v>
      </c>
      <c r="AO412" s="1">
        <f>AL412+AM412</f>
        <v>128.63</v>
      </c>
      <c r="AP412" s="1">
        <v>20</v>
      </c>
      <c r="AV412" s="10">
        <f>((AO412*((100-GX412)/100)+GY412))*(AA412+AS412+AU412+AB412)-(AP412*(AA412+AS412-AC412+AB412)*AD412/100)</f>
        <v>2.89849</v>
      </c>
      <c r="AW412" s="1">
        <f>(AV412)*N412</f>
        <v>2.89849</v>
      </c>
      <c r="BK412" s="1">
        <v>2</v>
      </c>
      <c r="BL412" s="1">
        <v>150</v>
      </c>
      <c r="BM412" s="1" t="s">
        <v>212</v>
      </c>
      <c r="BN412" s="2">
        <f>BL412/HE412</f>
        <v>1.31578947368421</v>
      </c>
      <c r="BO412" s="2">
        <v>120</v>
      </c>
      <c r="BP412" s="1">
        <f>BN412+BI412</f>
        <v>1.31578947368421</v>
      </c>
      <c r="BQ412" s="1">
        <f>BP412*N412</f>
        <v>1.31578947368421</v>
      </c>
      <c r="BS412" s="1"/>
      <c r="EQ412" s="1">
        <f t="shared" si="138"/>
        <v>0</v>
      </c>
      <c r="ER412" s="1">
        <f>EQ412*N412</f>
        <v>0</v>
      </c>
      <c r="ES412" s="1">
        <f>IF(ISERROR(SEARCH("FALSE",BV412)),BU412,0)+IF(ISERROR(SEARCH("FALSE",CA412)),BZ412,0)+IF(ISERROR(SEARCH("FALSE",CF412)),CE412,0)+IF(ISERROR(SEARCH("FALSE",CK412)),CJ412,0)+IF(ISERROR(SEARCH("FALSE",CP412)),CO412,0)+IF(ISERROR(SEARCH("FALSE",CU412)),CT412,0)+IF(ISERROR(SEARCH("FALSE",CZ412)),CY412,0)+IF(ISERROR(SEARCH("FALSE",DE412)),DD412,0)+IF(ISERROR(SEARCH("FALSE",DJ412)),DI412,0)+IF(ISERROR(SEARCH("FALSE",DO412)),DN412,0)+IF(ISERROR(SEARCH("FALSE",DT412)),DS412,0)+IF(ISERROR(SEARCH("FALSE",DY412)),DX412,0)+IF(ISERROR(SEARCH("FALSE",ED412)),EC412,0)+IF(ISERROR(SEARCH("FALSE",EI412)),EH412,0)+IF(ISERROR(SEARCH("FALSE",EN412)),EM412,0)*N412</f>
        <v>0</v>
      </c>
      <c r="ET412" s="12">
        <f>ES412+ER412+BP412</f>
        <v>1.31578947368421</v>
      </c>
      <c r="FP412" s="1" t="s">
        <v>213</v>
      </c>
      <c r="FQ412" s="1">
        <v>1.25</v>
      </c>
      <c r="FR412" s="12">
        <f t="shared" si="139"/>
        <v>4.21427947368421</v>
      </c>
      <c r="FS412" s="12">
        <f>FR412*FQ412/100</f>
        <v>0.0526784934210526</v>
      </c>
      <c r="GE412" s="1" t="s">
        <v>214</v>
      </c>
      <c r="GF412" s="1" t="s">
        <v>213</v>
      </c>
      <c r="GG412" s="1">
        <v>11</v>
      </c>
      <c r="GH412" s="12">
        <f>AW412+ET412-ES412+FD412+FG412</f>
        <v>4.21427947368421</v>
      </c>
      <c r="GI412" s="1">
        <f>GH412*(GG412/100)</f>
        <v>0.463570742105263</v>
      </c>
      <c r="GJ412" s="1" t="s">
        <v>215</v>
      </c>
      <c r="GM412" s="1">
        <v>0.0263157894736842</v>
      </c>
      <c r="GO412" s="1">
        <v>0.126666666666667</v>
      </c>
      <c r="GP412" s="1">
        <v>0.05</v>
      </c>
      <c r="HB412" s="1">
        <v>2</v>
      </c>
      <c r="HC412" s="1">
        <v>60</v>
      </c>
      <c r="HD412" s="1">
        <v>95</v>
      </c>
      <c r="HE412" s="1">
        <f>(3600/HC412)*HD412*HB412/100</f>
        <v>114</v>
      </c>
      <c r="HF412" s="10">
        <f>AW412+AZ412+ET412+FD412+FG412+FK412+FS412-FY412+GD412+FT412+GI412+GM412+GN412+GO412+GP412+GR412+GS412-GU412</f>
        <v>4.93351116535088</v>
      </c>
      <c r="HG412" s="13">
        <v>44563</v>
      </c>
    </row>
    <row r="413" spans="1:215">
      <c r="A413" t="str">
        <f t="shared" si="140"/>
        <v>MYSRK212099021691</v>
      </c>
      <c r="B413" s="1">
        <v>412</v>
      </c>
      <c r="C413" s="1" t="s">
        <v>200</v>
      </c>
      <c r="D413" s="1">
        <v>0</v>
      </c>
      <c r="E413" s="1" t="s">
        <v>317</v>
      </c>
      <c r="F413" s="1" t="s">
        <v>202</v>
      </c>
      <c r="H413" s="1" t="s">
        <v>848</v>
      </c>
      <c r="I413" s="1" t="s">
        <v>849</v>
      </c>
      <c r="M413" s="1" t="s">
        <v>205</v>
      </c>
      <c r="N413" s="1">
        <v>1</v>
      </c>
      <c r="O413" s="1" t="s">
        <v>337</v>
      </c>
      <c r="Q413" s="1" t="s">
        <v>219</v>
      </c>
      <c r="R413" t="s">
        <v>208</v>
      </c>
      <c r="S413" s="1" t="s">
        <v>338</v>
      </c>
      <c r="T413" s="1" t="s">
        <v>210</v>
      </c>
      <c r="V413" s="1" t="b">
        <v>0</v>
      </c>
      <c r="AA413" s="1">
        <v>0.2265</v>
      </c>
      <c r="AC413" s="1">
        <v>0.224</v>
      </c>
      <c r="AD413" s="1">
        <v>100</v>
      </c>
      <c r="AF413" s="8">
        <v>0.0025</v>
      </c>
      <c r="AG413" s="1" t="s">
        <v>679</v>
      </c>
      <c r="AH413" s="1">
        <v>21691</v>
      </c>
      <c r="AI413" s="1">
        <v>100</v>
      </c>
      <c r="AJ413" s="1">
        <v>128.63</v>
      </c>
      <c r="AL413" s="1">
        <f>AK413+AJ413</f>
        <v>128.63</v>
      </c>
      <c r="AO413" s="1">
        <f>AL413+AM413</f>
        <v>128.63</v>
      </c>
      <c r="AP413" s="1">
        <v>20</v>
      </c>
      <c r="AV413" s="10">
        <f>((AO413*((100-GX413)/100)+GY413))*(AA413+AS413+AU413+AB413)-(AP413*(AA413+AS413-AC413+AB413)*AD413/100)</f>
        <v>29.084695</v>
      </c>
      <c r="AW413" s="1">
        <f>(AV413)*N413</f>
        <v>29.084695</v>
      </c>
      <c r="AZ413" s="1">
        <f>BA413+BE413</f>
        <v>12.605625</v>
      </c>
      <c r="BA413" s="1">
        <f>AZ414*N414</f>
        <v>12.45</v>
      </c>
      <c r="BB413" s="1" t="s">
        <v>221</v>
      </c>
      <c r="BC413" s="1">
        <f>BA413</f>
        <v>12.45</v>
      </c>
      <c r="BD413" s="1">
        <v>1.25</v>
      </c>
      <c r="BE413" s="1">
        <f>BA413*(BD413/100)</f>
        <v>0.155625</v>
      </c>
      <c r="BK413" s="1">
        <v>2</v>
      </c>
      <c r="BL413" s="1">
        <v>500</v>
      </c>
      <c r="BM413" s="1" t="s">
        <v>212</v>
      </c>
      <c r="BN413" s="2">
        <f>BL413/HE413</f>
        <v>8.04093567251462</v>
      </c>
      <c r="BO413" s="2">
        <v>400</v>
      </c>
      <c r="BP413" s="1">
        <f>BN413+BI413</f>
        <v>8.04093567251462</v>
      </c>
      <c r="BQ413" s="1">
        <f>BP413*N413</f>
        <v>8.04093567251462</v>
      </c>
      <c r="BS413" s="1"/>
      <c r="EQ413" s="1">
        <f t="shared" si="138"/>
        <v>0</v>
      </c>
      <c r="ER413" s="1">
        <f>EQ413*N413</f>
        <v>0</v>
      </c>
      <c r="ES413" s="1">
        <f>IF(ISERROR(SEARCH("FALSE",BV413)),BU413,0)+IF(ISERROR(SEARCH("FALSE",CA413)),BZ413,0)+IF(ISERROR(SEARCH("FALSE",CF413)),CE413,0)+IF(ISERROR(SEARCH("FALSE",CK413)),CJ413,0)+IF(ISERROR(SEARCH("FALSE",CP413)),CO413,0)+IF(ISERROR(SEARCH("FALSE",CU413)),CT413,0)+IF(ISERROR(SEARCH("FALSE",CZ413)),CY413,0)+IF(ISERROR(SEARCH("FALSE",DE413)),DD413,0)+IF(ISERROR(SEARCH("FALSE",DJ413)),DI413,0)+IF(ISERROR(SEARCH("FALSE",DO413)),DN413,0)+IF(ISERROR(SEARCH("FALSE",DT413)),DS413,0)+IF(ISERROR(SEARCH("FALSE",DY413)),DX413,0)+IF(ISERROR(SEARCH("FALSE",ED413)),EC413,0)+IF(ISERROR(SEARCH("FALSE",EI413)),EH413,0)+IF(ISERROR(SEARCH("FALSE",EN413)),EM413,0)*N413</f>
        <v>0</v>
      </c>
      <c r="ET413" s="12">
        <f>ES413+ER413+BP413</f>
        <v>8.04093567251462</v>
      </c>
      <c r="FP413" s="1" t="s">
        <v>213</v>
      </c>
      <c r="FQ413" s="1">
        <v>1.25</v>
      </c>
      <c r="FR413" s="12">
        <f t="shared" si="139"/>
        <v>37.1256306725146</v>
      </c>
      <c r="FS413" s="12">
        <f>FR413*FQ413/100</f>
        <v>0.464070383406433</v>
      </c>
      <c r="GE413" s="1" t="s">
        <v>214</v>
      </c>
      <c r="GF413" s="1" t="s">
        <v>213</v>
      </c>
      <c r="GG413" s="1">
        <v>11</v>
      </c>
      <c r="GH413" s="12">
        <f>AW413+ET413-ES413+FD413+FG413</f>
        <v>37.1256306725146</v>
      </c>
      <c r="GI413" s="1">
        <f>GH413*(GG413/100)</f>
        <v>4.08381937397661</v>
      </c>
      <c r="GJ413" s="1" t="s">
        <v>215</v>
      </c>
      <c r="GM413" s="1">
        <v>0.160818713450292</v>
      </c>
      <c r="GO413" s="1">
        <v>0.293333333333333</v>
      </c>
      <c r="GP413" s="1">
        <v>0.4</v>
      </c>
      <c r="HB413" s="1">
        <v>2</v>
      </c>
      <c r="HC413" s="1">
        <v>110</v>
      </c>
      <c r="HD413" s="1">
        <v>95</v>
      </c>
      <c r="HE413" s="1">
        <f>(3600/HC413)*HD413*HB413/100</f>
        <v>62.1818181818182</v>
      </c>
      <c r="HF413" s="10">
        <f>AW413+AZ413+ET413+FD413+FG413+FK413+FS413-FY413+GD413+FT413+GI413+GM413+GN413+GO413+GP413+GR413+GS413-GU413</f>
        <v>55.1332974766813</v>
      </c>
      <c r="HG413" s="13">
        <v>44563</v>
      </c>
    </row>
    <row r="414" spans="1:215">
      <c r="A414" t="str">
        <f t="shared" si="140"/>
        <v>MYSRK2120990_121691</v>
      </c>
      <c r="B414" s="1">
        <v>413</v>
      </c>
      <c r="C414" s="1" t="s">
        <v>200</v>
      </c>
      <c r="E414" s="1" t="s">
        <v>317</v>
      </c>
      <c r="F414" s="1" t="s">
        <v>222</v>
      </c>
      <c r="H414" s="1" t="s">
        <v>850</v>
      </c>
      <c r="I414" s="1" t="s">
        <v>850</v>
      </c>
      <c r="N414" s="1">
        <v>5</v>
      </c>
      <c r="R414"/>
      <c r="AF414" s="8"/>
      <c r="AG414" s="1" t="s">
        <v>679</v>
      </c>
      <c r="AH414" s="1">
        <v>21691</v>
      </c>
      <c r="AV414" s="10"/>
      <c r="AX414" s="1" t="s">
        <v>205</v>
      </c>
      <c r="AY414" s="1" t="s">
        <v>225</v>
      </c>
      <c r="AZ414" s="1">
        <v>2.49</v>
      </c>
      <c r="BN414" s="2"/>
      <c r="BS414" s="1"/>
      <c r="ET414" s="12"/>
      <c r="FR414" s="12"/>
      <c r="FS414" s="12"/>
      <c r="GH414" s="12"/>
      <c r="HF414" s="10"/>
      <c r="HG414" s="13">
        <v>44563</v>
      </c>
    </row>
    <row r="415" spans="1:215">
      <c r="A415" t="str">
        <f t="shared" si="140"/>
        <v>MYSRK212100021691</v>
      </c>
      <c r="B415" s="1">
        <v>414</v>
      </c>
      <c r="C415" s="1" t="s">
        <v>200</v>
      </c>
      <c r="D415" s="1">
        <v>0</v>
      </c>
      <c r="E415" s="1" t="s">
        <v>317</v>
      </c>
      <c r="F415" s="1" t="s">
        <v>202</v>
      </c>
      <c r="H415" s="1" t="s">
        <v>851</v>
      </c>
      <c r="I415" s="1" t="s">
        <v>342</v>
      </c>
      <c r="M415" s="1" t="s">
        <v>205</v>
      </c>
      <c r="N415" s="1">
        <v>1</v>
      </c>
      <c r="O415" s="1" t="s">
        <v>228</v>
      </c>
      <c r="Q415" s="1" t="s">
        <v>207</v>
      </c>
      <c r="R415" t="s">
        <v>208</v>
      </c>
      <c r="S415" s="1" t="s">
        <v>229</v>
      </c>
      <c r="T415" s="1" t="s">
        <v>210</v>
      </c>
      <c r="V415" s="1" t="b">
        <v>0</v>
      </c>
      <c r="AA415" s="1">
        <v>0.0825</v>
      </c>
      <c r="AC415" s="1">
        <v>0.08</v>
      </c>
      <c r="AD415" s="1">
        <v>100</v>
      </c>
      <c r="AF415" s="8">
        <v>0.0025</v>
      </c>
      <c r="AG415" s="1" t="s">
        <v>679</v>
      </c>
      <c r="AH415" s="1">
        <v>21691</v>
      </c>
      <c r="AI415" s="1">
        <v>100</v>
      </c>
      <c r="AJ415" s="1">
        <v>191.7</v>
      </c>
      <c r="AL415" s="1">
        <f>AK415+AJ415</f>
        <v>191.7</v>
      </c>
      <c r="AO415" s="1">
        <f>AL415+AM415</f>
        <v>191.7</v>
      </c>
      <c r="AP415" s="1">
        <v>20</v>
      </c>
      <c r="AV415" s="10">
        <f>((AO415*((100-GX415)/100)+GY415))*(AA415+AS415+AU415+AB415)-(AP415*(AA415+AS415-AC415+AB415)*AD415/100)</f>
        <v>15.76525</v>
      </c>
      <c r="AW415" s="1">
        <f>(AV415)*N415</f>
        <v>15.76525</v>
      </c>
      <c r="AZ415" s="1">
        <f>BA415+BE415</f>
        <v>2.683125</v>
      </c>
      <c r="BA415" s="1">
        <f>AZ416*N416</f>
        <v>2.65</v>
      </c>
      <c r="BB415" s="1" t="s">
        <v>221</v>
      </c>
      <c r="BC415" s="1">
        <f>BA415</f>
        <v>2.65</v>
      </c>
      <c r="BD415" s="1">
        <v>1.25</v>
      </c>
      <c r="BE415" s="1">
        <f>BA415*(BD415/100)</f>
        <v>0.033125</v>
      </c>
      <c r="BK415" s="1">
        <v>2</v>
      </c>
      <c r="BL415" s="1">
        <v>150</v>
      </c>
      <c r="BM415" s="1" t="s">
        <v>212</v>
      </c>
      <c r="BN415" s="2">
        <f>BL415/HE415</f>
        <v>1.42543859649123</v>
      </c>
      <c r="BO415" s="2">
        <v>120</v>
      </c>
      <c r="BP415" s="1">
        <f>BN415+BI415</f>
        <v>1.42543859649123</v>
      </c>
      <c r="BQ415" s="1">
        <f>BP415*N415</f>
        <v>1.42543859649123</v>
      </c>
      <c r="BS415" s="1"/>
      <c r="EQ415" s="1">
        <f t="shared" si="138"/>
        <v>0</v>
      </c>
      <c r="ER415" s="1">
        <f>EQ415*N415</f>
        <v>0</v>
      </c>
      <c r="ES415" s="1">
        <f>IF(ISERROR(SEARCH("FALSE",BV415)),BU415,0)+IF(ISERROR(SEARCH("FALSE",CA415)),BZ415,0)+IF(ISERROR(SEARCH("FALSE",CF415)),CE415,0)+IF(ISERROR(SEARCH("FALSE",CK415)),CJ415,0)+IF(ISERROR(SEARCH("FALSE",CP415)),CO415,0)+IF(ISERROR(SEARCH("FALSE",CU415)),CT415,0)+IF(ISERROR(SEARCH("FALSE",CZ415)),CY415,0)+IF(ISERROR(SEARCH("FALSE",DE415)),DD415,0)+IF(ISERROR(SEARCH("FALSE",DJ415)),DI415,0)+IF(ISERROR(SEARCH("FALSE",DO415)),DN415,0)+IF(ISERROR(SEARCH("FALSE",DT415)),DS415,0)+IF(ISERROR(SEARCH("FALSE",DY415)),DX415,0)+IF(ISERROR(SEARCH("FALSE",ED415)),EC415,0)+IF(ISERROR(SEARCH("FALSE",EI415)),EH415,0)+IF(ISERROR(SEARCH("FALSE",EN415)),EM415,0)*N415</f>
        <v>0</v>
      </c>
      <c r="ET415" s="12">
        <f>ES415+ER415+BP415</f>
        <v>1.42543859649123</v>
      </c>
      <c r="FP415" s="1" t="s">
        <v>213</v>
      </c>
      <c r="FQ415" s="1">
        <v>1.25</v>
      </c>
      <c r="FR415" s="12">
        <f t="shared" si="139"/>
        <v>17.1906885964912</v>
      </c>
      <c r="FS415" s="12">
        <f>FR415*FQ415/100</f>
        <v>0.21488360745614</v>
      </c>
      <c r="GE415" s="1" t="s">
        <v>214</v>
      </c>
      <c r="GF415" s="1" t="s">
        <v>213</v>
      </c>
      <c r="GG415" s="1">
        <v>11</v>
      </c>
      <c r="GH415" s="12">
        <f>AW415+ET415-ES415+FD415+FG415</f>
        <v>17.1906885964912</v>
      </c>
      <c r="GI415" s="1">
        <f>GH415*(GG415/100)</f>
        <v>1.89097574561404</v>
      </c>
      <c r="GJ415" s="1" t="s">
        <v>215</v>
      </c>
      <c r="GM415" s="1">
        <v>0.0285087719298246</v>
      </c>
      <c r="GO415" s="1">
        <v>0.272222222222222</v>
      </c>
      <c r="GP415" s="1">
        <v>0.166666666666667</v>
      </c>
      <c r="HB415" s="1">
        <v>2</v>
      </c>
      <c r="HC415" s="1">
        <v>65</v>
      </c>
      <c r="HD415" s="1">
        <v>95</v>
      </c>
      <c r="HE415" s="1">
        <f>(3600/HC415)*HD415*HB415/100</f>
        <v>105.230769230769</v>
      </c>
      <c r="HF415" s="10">
        <f>AW415+AZ415+ET415+FD415+FG415+FK415+FS415-FY415+GD415+FT415+GI415+GM415+GN415+GO415+GP415+GR415+GS415-GU415</f>
        <v>22.4470706103801</v>
      </c>
      <c r="HG415" s="13">
        <v>44563</v>
      </c>
    </row>
    <row r="416" spans="1:215">
      <c r="A416" t="str">
        <f t="shared" si="140"/>
        <v>MYSRK2121000_121691</v>
      </c>
      <c r="B416" s="1">
        <v>415</v>
      </c>
      <c r="C416" s="1" t="s">
        <v>200</v>
      </c>
      <c r="E416" s="1" t="s">
        <v>317</v>
      </c>
      <c r="F416" s="1" t="s">
        <v>222</v>
      </c>
      <c r="H416" s="16" t="s">
        <v>852</v>
      </c>
      <c r="I416" s="16" t="s">
        <v>852</v>
      </c>
      <c r="N416" s="1">
        <v>1</v>
      </c>
      <c r="R416"/>
      <c r="AF416" s="8"/>
      <c r="AG416" s="1" t="s">
        <v>679</v>
      </c>
      <c r="AH416" s="1">
        <v>21691</v>
      </c>
      <c r="AV416" s="10"/>
      <c r="AX416" s="1" t="s">
        <v>205</v>
      </c>
      <c r="AY416" s="1" t="s">
        <v>225</v>
      </c>
      <c r="AZ416" s="1">
        <v>2.65</v>
      </c>
      <c r="BN416" s="2"/>
      <c r="BS416" s="1"/>
      <c r="ET416" s="12"/>
      <c r="FR416" s="12"/>
      <c r="FS416" s="12"/>
      <c r="GH416" s="12"/>
      <c r="HF416" s="10"/>
      <c r="HG416" s="13">
        <v>44563</v>
      </c>
    </row>
    <row r="417" spans="1:215">
      <c r="A417" t="str">
        <f t="shared" si="140"/>
        <v>MYSRK214020021590</v>
      </c>
      <c r="B417" s="1">
        <v>416</v>
      </c>
      <c r="C417" s="1" t="s">
        <v>200</v>
      </c>
      <c r="D417" s="1">
        <v>0</v>
      </c>
      <c r="E417" s="1" t="s">
        <v>317</v>
      </c>
      <c r="F417" s="1" t="s">
        <v>202</v>
      </c>
      <c r="H417" s="1" t="s">
        <v>853</v>
      </c>
      <c r="I417" s="1" t="s">
        <v>854</v>
      </c>
      <c r="M417" s="1" t="s">
        <v>205</v>
      </c>
      <c r="N417" s="1">
        <v>1</v>
      </c>
      <c r="O417" s="1" t="s">
        <v>243</v>
      </c>
      <c r="Q417" s="1" t="s">
        <v>219</v>
      </c>
      <c r="R417" t="s">
        <v>208</v>
      </c>
      <c r="S417" s="1" t="s">
        <v>244</v>
      </c>
      <c r="T417" s="1" t="s">
        <v>210</v>
      </c>
      <c r="V417" s="1" t="b">
        <v>0</v>
      </c>
      <c r="AA417" s="1">
        <v>0.011</v>
      </c>
      <c r="AC417" s="1">
        <v>0.009</v>
      </c>
      <c r="AD417" s="1">
        <v>100</v>
      </c>
      <c r="AF417" s="8">
        <v>0.002</v>
      </c>
      <c r="AG417" s="1" t="s">
        <v>464</v>
      </c>
      <c r="AH417" s="1">
        <v>21590</v>
      </c>
      <c r="AI417" s="1">
        <v>100</v>
      </c>
      <c r="AJ417" s="1">
        <v>105.69</v>
      </c>
      <c r="AL417" s="1">
        <f t="shared" ref="AL417:AL423" si="156">AK417+AJ417</f>
        <v>105.69</v>
      </c>
      <c r="AO417" s="1">
        <f t="shared" ref="AO417:AO423" si="157">AL417+AM417</f>
        <v>105.69</v>
      </c>
      <c r="AP417" s="1">
        <v>20</v>
      </c>
      <c r="AV417" s="10">
        <f t="shared" ref="AV417:AV423" si="158">((AO417*((100-GX417)/100)+GY417))*(AA417+AS417+AU417+AB417)-(AP417*(AA417+AS417-AC417+AB417)*AD417/100)</f>
        <v>1.12259</v>
      </c>
      <c r="AW417" s="1">
        <f t="shared" ref="AW417:AW423" si="159">(AV417)*N417</f>
        <v>1.12259</v>
      </c>
      <c r="BK417" s="1">
        <v>4</v>
      </c>
      <c r="BL417" s="1">
        <v>226.533333333333</v>
      </c>
      <c r="BM417" s="1" t="s">
        <v>212</v>
      </c>
      <c r="BN417" s="2">
        <f t="shared" ref="BN417:BN423" si="160">BL417/HE417</f>
        <v>0.873971193415638</v>
      </c>
      <c r="BO417" s="2">
        <v>90</v>
      </c>
      <c r="BP417" s="1">
        <f t="shared" ref="BP417:BP423" si="161">BN417+BI417</f>
        <v>0.873971193415638</v>
      </c>
      <c r="BQ417" s="1">
        <f t="shared" ref="BQ417:BQ423" si="162">BP417*N417</f>
        <v>0.873971193415638</v>
      </c>
      <c r="BS417" s="1"/>
      <c r="EQ417" s="1">
        <f t="shared" si="138"/>
        <v>0</v>
      </c>
      <c r="ER417" s="1">
        <f t="shared" ref="ER417:ER423" si="163">EQ417*N417</f>
        <v>0</v>
      </c>
      <c r="ES417" s="1">
        <f t="shared" ref="ES417:ES423" si="164">IF(ISERROR(SEARCH("FALSE",BV417)),BU417,0)+IF(ISERROR(SEARCH("FALSE",CA417)),BZ417,0)+IF(ISERROR(SEARCH("FALSE",CF417)),CE417,0)+IF(ISERROR(SEARCH("FALSE",CK417)),CJ417,0)+IF(ISERROR(SEARCH("FALSE",CP417)),CO417,0)+IF(ISERROR(SEARCH("FALSE",CU417)),CT417,0)+IF(ISERROR(SEARCH("FALSE",CZ417)),CY417,0)+IF(ISERROR(SEARCH("FALSE",DE417)),DD417,0)+IF(ISERROR(SEARCH("FALSE",DJ417)),DI417,0)+IF(ISERROR(SEARCH("FALSE",DO417)),DN417,0)+IF(ISERROR(SEARCH("FALSE",DT417)),DS417,0)+IF(ISERROR(SEARCH("FALSE",DY417)),DX417,0)+IF(ISERROR(SEARCH("FALSE",ED417)),EC417,0)+IF(ISERROR(SEARCH("FALSE",EI417)),EH417,0)+IF(ISERROR(SEARCH("FALSE",EN417)),EM417,0)*N417</f>
        <v>0</v>
      </c>
      <c r="ET417" s="12">
        <f t="shared" ref="ET417:ET423" si="165">ES417+ER417+BP417</f>
        <v>0.873971193415638</v>
      </c>
      <c r="FP417" s="1" t="s">
        <v>213</v>
      </c>
      <c r="FQ417" s="1">
        <v>1.5</v>
      </c>
      <c r="FR417" s="12">
        <f t="shared" si="139"/>
        <v>1.99656119341564</v>
      </c>
      <c r="FS417" s="12">
        <f t="shared" ref="FS417:FS423" si="166">FR417*FQ417/100</f>
        <v>0.0299484179012346</v>
      </c>
      <c r="GE417" s="1" t="s">
        <v>252</v>
      </c>
      <c r="GF417" s="1" t="s">
        <v>213</v>
      </c>
      <c r="GG417" s="1">
        <v>12.5</v>
      </c>
      <c r="GH417" s="12">
        <f t="shared" ref="GH417:GH423" si="167">AW417+ET417-ES417+FD417+FG417</f>
        <v>1.99656119341564</v>
      </c>
      <c r="GI417" s="1">
        <f t="shared" ref="GI417:GI423" si="168">GH417*(GG417/100)</f>
        <v>0.249570149176955</v>
      </c>
      <c r="GJ417" s="1" t="s">
        <v>215</v>
      </c>
      <c r="GM417" s="1">
        <v>0.0174794238683128</v>
      </c>
      <c r="GO417" s="1">
        <v>0.00677083333333333</v>
      </c>
      <c r="GP417" s="1">
        <v>0.05</v>
      </c>
      <c r="HB417" s="1">
        <v>4</v>
      </c>
      <c r="HC417" s="1">
        <v>50</v>
      </c>
      <c r="HD417" s="1">
        <v>90</v>
      </c>
      <c r="HE417" s="1">
        <f t="shared" ref="HE417:HE423" si="169">(3600/HC417)*HD417*HB417/100</f>
        <v>259.2</v>
      </c>
      <c r="HF417" s="10">
        <f t="shared" ref="HF417:HF423" si="170">AW417+AZ417+ET417+FD417+FG417+FK417+FS417-FY417+GD417+FT417+GI417+GM417+GN417+GO417+GP417+GR417+GS417-GU417</f>
        <v>2.35033001769547</v>
      </c>
      <c r="HG417" s="13">
        <v>43283</v>
      </c>
    </row>
    <row r="418" spans="1:215">
      <c r="A418" t="str">
        <f t="shared" si="140"/>
        <v>HPK214027021591</v>
      </c>
      <c r="B418" s="1">
        <v>417</v>
      </c>
      <c r="C418" s="1" t="s">
        <v>200</v>
      </c>
      <c r="D418" s="1">
        <v>0</v>
      </c>
      <c r="E418" s="1" t="s">
        <v>201</v>
      </c>
      <c r="F418" s="1" t="s">
        <v>202</v>
      </c>
      <c r="H418" s="1" t="s">
        <v>501</v>
      </c>
      <c r="I418" s="1" t="s">
        <v>259</v>
      </c>
      <c r="M418" s="1" t="s">
        <v>205</v>
      </c>
      <c r="N418" s="1">
        <v>1</v>
      </c>
      <c r="O418" s="1" t="s">
        <v>243</v>
      </c>
      <c r="Q418" s="1" t="s">
        <v>219</v>
      </c>
      <c r="R418" t="s">
        <v>208</v>
      </c>
      <c r="S418" s="1" t="s">
        <v>244</v>
      </c>
      <c r="T418" s="1" t="s">
        <v>210</v>
      </c>
      <c r="V418" s="1" t="b">
        <v>0</v>
      </c>
      <c r="AA418" s="1">
        <v>0.006</v>
      </c>
      <c r="AC418" s="1">
        <v>0.004</v>
      </c>
      <c r="AD418" s="1">
        <v>90</v>
      </c>
      <c r="AF418" s="8">
        <v>0.0018</v>
      </c>
      <c r="AG418" s="1" t="s">
        <v>211</v>
      </c>
      <c r="AH418" s="1">
        <v>21591</v>
      </c>
      <c r="AI418" s="1">
        <v>100</v>
      </c>
      <c r="AJ418" s="1">
        <v>108.48</v>
      </c>
      <c r="AL418" s="1">
        <f t="shared" si="156"/>
        <v>108.48</v>
      </c>
      <c r="AO418" s="1">
        <f t="shared" si="157"/>
        <v>108.48</v>
      </c>
      <c r="AP418" s="1">
        <v>103.48</v>
      </c>
      <c r="AV418" s="10">
        <f t="shared" si="158"/>
        <v>0.464616</v>
      </c>
      <c r="AW418" s="1">
        <f t="shared" si="159"/>
        <v>0.464616</v>
      </c>
      <c r="BK418" s="1">
        <v>4</v>
      </c>
      <c r="BL418" s="1">
        <v>125</v>
      </c>
      <c r="BM418" s="1" t="s">
        <v>212</v>
      </c>
      <c r="BN418" s="2">
        <f t="shared" si="160"/>
        <v>0.411184210526316</v>
      </c>
      <c r="BO418" s="2">
        <v>100</v>
      </c>
      <c r="BP418" s="1">
        <f t="shared" si="161"/>
        <v>0.411184210526316</v>
      </c>
      <c r="BQ418" s="1">
        <f t="shared" si="162"/>
        <v>0.411184210526316</v>
      </c>
      <c r="BS418" s="1"/>
      <c r="EQ418" s="1">
        <f t="shared" si="138"/>
        <v>0</v>
      </c>
      <c r="ER418" s="1">
        <f t="shared" si="163"/>
        <v>0</v>
      </c>
      <c r="ES418" s="1">
        <f t="shared" si="164"/>
        <v>0</v>
      </c>
      <c r="ET418" s="12">
        <f t="shared" si="165"/>
        <v>0.411184210526316</v>
      </c>
      <c r="FP418" s="1" t="s">
        <v>213</v>
      </c>
      <c r="FQ418" s="1">
        <v>1.25</v>
      </c>
      <c r="FR418" s="12">
        <f t="shared" si="139"/>
        <v>0.875800210526316</v>
      </c>
      <c r="FS418" s="12">
        <f t="shared" si="166"/>
        <v>0.0109475026315789</v>
      </c>
      <c r="GE418" s="1" t="s">
        <v>214</v>
      </c>
      <c r="GF418" s="1" t="s">
        <v>213</v>
      </c>
      <c r="GG418" s="1">
        <v>11</v>
      </c>
      <c r="GH418" s="12">
        <f t="shared" si="167"/>
        <v>0.875800210526316</v>
      </c>
      <c r="GI418" s="1">
        <f t="shared" si="168"/>
        <v>0.0963380231578947</v>
      </c>
      <c r="GJ418" s="1" t="s">
        <v>215</v>
      </c>
      <c r="GM418" s="1">
        <v>0.00822368421052632</v>
      </c>
      <c r="GO418" s="1">
        <v>0.0141025641025641</v>
      </c>
      <c r="GP418" s="1">
        <v>0.0185185185185185</v>
      </c>
      <c r="HB418" s="1">
        <v>4</v>
      </c>
      <c r="HC418" s="1">
        <v>45</v>
      </c>
      <c r="HD418" s="1">
        <v>95</v>
      </c>
      <c r="HE418" s="1">
        <f t="shared" si="169"/>
        <v>304</v>
      </c>
      <c r="HF418" s="10">
        <f t="shared" si="170"/>
        <v>1.0239305031474</v>
      </c>
      <c r="HG418" s="13">
        <v>44288</v>
      </c>
    </row>
    <row r="419" spans="1:215">
      <c r="A419" t="str">
        <f t="shared" si="140"/>
        <v>HPK214027021697</v>
      </c>
      <c r="B419" s="1">
        <v>418</v>
      </c>
      <c r="C419" s="1" t="s">
        <v>200</v>
      </c>
      <c r="D419" s="1">
        <v>0</v>
      </c>
      <c r="E419" s="1" t="s">
        <v>201</v>
      </c>
      <c r="F419" s="1" t="s">
        <v>202</v>
      </c>
      <c r="H419" s="1" t="s">
        <v>501</v>
      </c>
      <c r="I419" s="1" t="s">
        <v>259</v>
      </c>
      <c r="M419" s="1" t="s">
        <v>205</v>
      </c>
      <c r="N419" s="1">
        <v>1</v>
      </c>
      <c r="O419" s="1" t="s">
        <v>243</v>
      </c>
      <c r="Q419" s="1" t="s">
        <v>219</v>
      </c>
      <c r="R419" t="s">
        <v>208</v>
      </c>
      <c r="S419" s="1" t="s">
        <v>244</v>
      </c>
      <c r="T419" s="1" t="s">
        <v>210</v>
      </c>
      <c r="V419" s="1" t="b">
        <v>0</v>
      </c>
      <c r="AA419" s="1">
        <v>0.006375</v>
      </c>
      <c r="AC419" s="1">
        <v>0.004875</v>
      </c>
      <c r="AD419" s="1">
        <v>100</v>
      </c>
      <c r="AF419" s="8">
        <v>0.0015</v>
      </c>
      <c r="AG419" s="1" t="s">
        <v>469</v>
      </c>
      <c r="AH419" s="1">
        <v>21697</v>
      </c>
      <c r="AI419" s="1">
        <v>100</v>
      </c>
      <c r="AJ419" s="1">
        <v>100.81</v>
      </c>
      <c r="AL419" s="1">
        <f t="shared" si="156"/>
        <v>100.81</v>
      </c>
      <c r="AO419" s="1">
        <f t="shared" si="157"/>
        <v>100.81</v>
      </c>
      <c r="AP419" s="1">
        <v>20</v>
      </c>
      <c r="AV419" s="10">
        <f t="shared" si="158"/>
        <v>0.61266375</v>
      </c>
      <c r="AW419" s="1">
        <f t="shared" si="159"/>
        <v>0.61266375</v>
      </c>
      <c r="BK419" s="1">
        <v>4</v>
      </c>
      <c r="BL419" s="1">
        <v>120</v>
      </c>
      <c r="BM419" s="1" t="s">
        <v>212</v>
      </c>
      <c r="BN419" s="2">
        <f t="shared" si="160"/>
        <v>0.416666666666667</v>
      </c>
      <c r="BO419" s="2">
        <v>90</v>
      </c>
      <c r="BP419" s="1">
        <f t="shared" si="161"/>
        <v>0.416666666666667</v>
      </c>
      <c r="BQ419" s="1">
        <f t="shared" si="162"/>
        <v>0.416666666666667</v>
      </c>
      <c r="BS419" s="1"/>
      <c r="EQ419" s="1">
        <f t="shared" si="138"/>
        <v>0</v>
      </c>
      <c r="ER419" s="1">
        <f t="shared" si="163"/>
        <v>0</v>
      </c>
      <c r="ES419" s="1">
        <f t="shared" si="164"/>
        <v>0</v>
      </c>
      <c r="ET419" s="12">
        <f t="shared" si="165"/>
        <v>0.416666666666667</v>
      </c>
      <c r="FP419" s="1" t="s">
        <v>213</v>
      </c>
      <c r="FQ419" s="1">
        <v>1.25</v>
      </c>
      <c r="FR419" s="12">
        <f t="shared" si="139"/>
        <v>1.02933041666667</v>
      </c>
      <c r="FS419" s="12">
        <f t="shared" si="166"/>
        <v>0.0128666302083333</v>
      </c>
      <c r="GE419" s="1" t="s">
        <v>214</v>
      </c>
      <c r="GF419" s="1" t="s">
        <v>213</v>
      </c>
      <c r="GG419" s="1">
        <v>11</v>
      </c>
      <c r="GH419" s="12">
        <f t="shared" si="167"/>
        <v>1.02933041666667</v>
      </c>
      <c r="GI419" s="1">
        <f t="shared" si="168"/>
        <v>0.113226345833333</v>
      </c>
      <c r="GJ419" s="1" t="s">
        <v>215</v>
      </c>
      <c r="GM419" s="1">
        <v>0.00833333333333333</v>
      </c>
      <c r="GO419" s="1">
        <v>0.03044</v>
      </c>
      <c r="GP419" s="1">
        <v>0.02</v>
      </c>
      <c r="HB419" s="1">
        <v>4</v>
      </c>
      <c r="HC419" s="1">
        <v>45</v>
      </c>
      <c r="HD419" s="1">
        <v>90</v>
      </c>
      <c r="HE419" s="1">
        <f t="shared" si="169"/>
        <v>288</v>
      </c>
      <c r="HF419" s="10">
        <f t="shared" si="170"/>
        <v>1.21419672604167</v>
      </c>
      <c r="HG419" s="13">
        <v>43557</v>
      </c>
    </row>
    <row r="420" spans="1:215">
      <c r="A420" t="str">
        <f t="shared" si="140"/>
        <v>MYSRK214027021590</v>
      </c>
      <c r="B420" s="1">
        <v>419</v>
      </c>
      <c r="C420" s="1" t="s">
        <v>200</v>
      </c>
      <c r="D420" s="1">
        <v>0</v>
      </c>
      <c r="E420" s="1" t="s">
        <v>317</v>
      </c>
      <c r="F420" s="1" t="s">
        <v>202</v>
      </c>
      <c r="H420" s="1" t="s">
        <v>501</v>
      </c>
      <c r="I420" s="1" t="s">
        <v>259</v>
      </c>
      <c r="M420" s="1" t="s">
        <v>205</v>
      </c>
      <c r="N420" s="1">
        <v>1</v>
      </c>
      <c r="O420" s="1" t="s">
        <v>243</v>
      </c>
      <c r="Q420" s="1" t="s">
        <v>219</v>
      </c>
      <c r="R420" t="s">
        <v>208</v>
      </c>
      <c r="S420" s="1" t="s">
        <v>244</v>
      </c>
      <c r="T420" s="1" t="s">
        <v>210</v>
      </c>
      <c r="V420" s="1" t="b">
        <v>0</v>
      </c>
      <c r="AA420" s="1">
        <v>0.006375</v>
      </c>
      <c r="AC420" s="1">
        <v>0.004875</v>
      </c>
      <c r="AD420" s="1">
        <v>100</v>
      </c>
      <c r="AF420" s="8">
        <v>0.0015</v>
      </c>
      <c r="AG420" s="1" t="s">
        <v>464</v>
      </c>
      <c r="AH420" s="1">
        <v>21590</v>
      </c>
      <c r="AI420" s="1">
        <v>100</v>
      </c>
      <c r="AJ420" s="1">
        <v>100.81</v>
      </c>
      <c r="AL420" s="1">
        <f t="shared" si="156"/>
        <v>100.81</v>
      </c>
      <c r="AO420" s="1">
        <f t="shared" si="157"/>
        <v>100.81</v>
      </c>
      <c r="AP420" s="1">
        <v>20</v>
      </c>
      <c r="AV420" s="10">
        <f t="shared" si="158"/>
        <v>0.61266375</v>
      </c>
      <c r="AW420" s="1">
        <f t="shared" si="159"/>
        <v>0.61266375</v>
      </c>
      <c r="BK420" s="1">
        <v>4</v>
      </c>
      <c r="BL420" s="1">
        <v>120</v>
      </c>
      <c r="BM420" s="1" t="s">
        <v>212</v>
      </c>
      <c r="BN420" s="2">
        <f t="shared" si="160"/>
        <v>0.416666666666667</v>
      </c>
      <c r="BO420" s="2">
        <v>90</v>
      </c>
      <c r="BP420" s="1">
        <f t="shared" si="161"/>
        <v>0.416666666666667</v>
      </c>
      <c r="BQ420" s="1">
        <f t="shared" si="162"/>
        <v>0.416666666666667</v>
      </c>
      <c r="BS420" s="1"/>
      <c r="EQ420" s="1">
        <f t="shared" si="138"/>
        <v>0</v>
      </c>
      <c r="ER420" s="1">
        <f t="shared" si="163"/>
        <v>0</v>
      </c>
      <c r="ES420" s="1">
        <f t="shared" si="164"/>
        <v>0</v>
      </c>
      <c r="ET420" s="12">
        <f t="shared" si="165"/>
        <v>0.416666666666667</v>
      </c>
      <c r="FP420" s="1" t="s">
        <v>213</v>
      </c>
      <c r="FQ420" s="1">
        <v>1.25</v>
      </c>
      <c r="FR420" s="12">
        <f t="shared" si="139"/>
        <v>1.02933041666667</v>
      </c>
      <c r="FS420" s="12">
        <f t="shared" si="166"/>
        <v>0.0128666302083333</v>
      </c>
      <c r="GE420" s="1" t="s">
        <v>214</v>
      </c>
      <c r="GF420" s="1" t="s">
        <v>213</v>
      </c>
      <c r="GG420" s="1">
        <v>11</v>
      </c>
      <c r="GH420" s="12">
        <f t="shared" si="167"/>
        <v>1.02933041666667</v>
      </c>
      <c r="GI420" s="1">
        <f t="shared" si="168"/>
        <v>0.113226345833333</v>
      </c>
      <c r="GJ420" s="1" t="s">
        <v>215</v>
      </c>
      <c r="GM420" s="1">
        <v>0.00833333333333333</v>
      </c>
      <c r="GO420" s="1">
        <v>0.02</v>
      </c>
      <c r="GP420" s="1">
        <v>0.01</v>
      </c>
      <c r="HB420" s="1">
        <v>4</v>
      </c>
      <c r="HC420" s="1">
        <v>45</v>
      </c>
      <c r="HD420" s="1">
        <v>90</v>
      </c>
      <c r="HE420" s="1">
        <f t="shared" si="169"/>
        <v>288</v>
      </c>
      <c r="HF420" s="10">
        <f t="shared" si="170"/>
        <v>1.19375672604167</v>
      </c>
      <c r="HG420" s="13">
        <v>43557</v>
      </c>
    </row>
    <row r="421" spans="1:215">
      <c r="A421" t="str">
        <f t="shared" si="140"/>
        <v>MYSRK215029021691</v>
      </c>
      <c r="B421" s="1">
        <v>420</v>
      </c>
      <c r="C421" s="1" t="s">
        <v>200</v>
      </c>
      <c r="D421" s="1">
        <v>0</v>
      </c>
      <c r="E421" s="1" t="s">
        <v>317</v>
      </c>
      <c r="F421" s="1" t="s">
        <v>202</v>
      </c>
      <c r="H421" s="1" t="s">
        <v>504</v>
      </c>
      <c r="I421" s="1" t="s">
        <v>505</v>
      </c>
      <c r="M421" s="1" t="s">
        <v>205</v>
      </c>
      <c r="N421" s="1">
        <v>1</v>
      </c>
      <c r="O421" s="1" t="s">
        <v>243</v>
      </c>
      <c r="Q421" s="1" t="s">
        <v>219</v>
      </c>
      <c r="R421" t="s">
        <v>208</v>
      </c>
      <c r="S421" s="1" t="s">
        <v>244</v>
      </c>
      <c r="T421" s="1" t="s">
        <v>210</v>
      </c>
      <c r="V421" s="1" t="b">
        <v>0</v>
      </c>
      <c r="AA421" s="1">
        <v>0.0225</v>
      </c>
      <c r="AC421" s="1">
        <v>0.02</v>
      </c>
      <c r="AD421" s="1">
        <v>100</v>
      </c>
      <c r="AF421" s="8">
        <v>0.0025</v>
      </c>
      <c r="AG421" s="1" t="s">
        <v>679</v>
      </c>
      <c r="AH421" s="1">
        <v>21691</v>
      </c>
      <c r="AI421" s="1">
        <v>100</v>
      </c>
      <c r="AJ421" s="1">
        <v>98.1</v>
      </c>
      <c r="AL421" s="1">
        <f t="shared" si="156"/>
        <v>98.1</v>
      </c>
      <c r="AO421" s="1">
        <f t="shared" si="157"/>
        <v>98.1</v>
      </c>
      <c r="AP421" s="1">
        <v>20</v>
      </c>
      <c r="AV421" s="10">
        <f t="shared" si="158"/>
        <v>2.15725</v>
      </c>
      <c r="AW421" s="1">
        <f t="shared" si="159"/>
        <v>2.15725</v>
      </c>
      <c r="BK421" s="1">
        <v>4</v>
      </c>
      <c r="BL421" s="1">
        <v>112.5</v>
      </c>
      <c r="BM421" s="1" t="s">
        <v>212</v>
      </c>
      <c r="BN421" s="2">
        <f t="shared" si="160"/>
        <v>0.370065789473684</v>
      </c>
      <c r="BO421" s="2">
        <v>90</v>
      </c>
      <c r="BP421" s="1">
        <f t="shared" si="161"/>
        <v>0.370065789473684</v>
      </c>
      <c r="BQ421" s="1">
        <f t="shared" si="162"/>
        <v>0.370065789473684</v>
      </c>
      <c r="BS421" s="1"/>
      <c r="EQ421" s="1">
        <f t="shared" si="138"/>
        <v>0</v>
      </c>
      <c r="ER421" s="1">
        <f t="shared" si="163"/>
        <v>0</v>
      </c>
      <c r="ES421" s="1">
        <f t="shared" si="164"/>
        <v>0</v>
      </c>
      <c r="ET421" s="12">
        <f t="shared" si="165"/>
        <v>0.370065789473684</v>
      </c>
      <c r="FP421" s="1" t="s">
        <v>213</v>
      </c>
      <c r="FQ421" s="1">
        <v>1.25</v>
      </c>
      <c r="FR421" s="12">
        <f t="shared" si="139"/>
        <v>2.52731578947368</v>
      </c>
      <c r="FS421" s="12">
        <f t="shared" si="166"/>
        <v>0.0315914473684211</v>
      </c>
      <c r="GE421" s="1" t="s">
        <v>214</v>
      </c>
      <c r="GF421" s="1" t="s">
        <v>213</v>
      </c>
      <c r="GG421" s="1">
        <v>11</v>
      </c>
      <c r="GH421" s="12">
        <f t="shared" si="167"/>
        <v>2.52731578947368</v>
      </c>
      <c r="GI421" s="1">
        <f t="shared" si="168"/>
        <v>0.278004736842105</v>
      </c>
      <c r="GJ421" s="1" t="s">
        <v>215</v>
      </c>
      <c r="GM421" s="1">
        <v>0.00740131578947368</v>
      </c>
      <c r="GO421" s="1">
        <v>0.0107142857142857</v>
      </c>
      <c r="GP421" s="1">
        <v>0.0166666666666667</v>
      </c>
      <c r="HB421" s="1">
        <v>4</v>
      </c>
      <c r="HC421" s="1">
        <v>45</v>
      </c>
      <c r="HD421" s="1">
        <v>95</v>
      </c>
      <c r="HE421" s="1">
        <f t="shared" si="169"/>
        <v>304</v>
      </c>
      <c r="HF421" s="10">
        <f t="shared" si="170"/>
        <v>2.87169424185464</v>
      </c>
      <c r="HG421" s="13">
        <v>45384</v>
      </c>
    </row>
    <row r="422" spans="1:215">
      <c r="A422" t="str">
        <f t="shared" si="140"/>
        <v>MYSRK222031021691</v>
      </c>
      <c r="B422" s="1">
        <v>421</v>
      </c>
      <c r="C422" s="1" t="s">
        <v>200</v>
      </c>
      <c r="D422" s="1">
        <v>0</v>
      </c>
      <c r="E422" s="1" t="s">
        <v>317</v>
      </c>
      <c r="F422" s="1" t="s">
        <v>202</v>
      </c>
      <c r="H422" s="1" t="s">
        <v>512</v>
      </c>
      <c r="I422" s="1" t="s">
        <v>513</v>
      </c>
      <c r="M422" s="1" t="s">
        <v>205</v>
      </c>
      <c r="N422" s="1">
        <v>1</v>
      </c>
      <c r="O422" s="1" t="s">
        <v>265</v>
      </c>
      <c r="Q422" s="1" t="s">
        <v>219</v>
      </c>
      <c r="R422" t="s">
        <v>208</v>
      </c>
      <c r="S422" s="1" t="s">
        <v>266</v>
      </c>
      <c r="T422" s="1" t="s">
        <v>210</v>
      </c>
      <c r="V422" s="1" t="b">
        <v>0</v>
      </c>
      <c r="AA422" s="1">
        <v>0.2355</v>
      </c>
      <c r="AC422" s="1">
        <v>0.233</v>
      </c>
      <c r="AD422" s="1">
        <v>100</v>
      </c>
      <c r="AF422" s="8">
        <v>0.0025</v>
      </c>
      <c r="AG422" s="1" t="s">
        <v>679</v>
      </c>
      <c r="AH422" s="1">
        <v>21691</v>
      </c>
      <c r="AI422" s="1">
        <v>100</v>
      </c>
      <c r="AJ422" s="1">
        <v>85.45</v>
      </c>
      <c r="AL422" s="1">
        <f t="shared" si="156"/>
        <v>85.45</v>
      </c>
      <c r="AO422" s="1">
        <f t="shared" si="157"/>
        <v>85.45</v>
      </c>
      <c r="AP422" s="1">
        <v>5</v>
      </c>
      <c r="AV422" s="10">
        <f t="shared" si="158"/>
        <v>20.110975</v>
      </c>
      <c r="AW422" s="1">
        <f t="shared" si="159"/>
        <v>20.110975</v>
      </c>
      <c r="BK422" s="1">
        <v>1</v>
      </c>
      <c r="BL422" s="1">
        <v>625</v>
      </c>
      <c r="BM422" s="1" t="s">
        <v>212</v>
      </c>
      <c r="BN422" s="2">
        <f t="shared" si="160"/>
        <v>10.0511695906433</v>
      </c>
      <c r="BO422" s="2">
        <v>500</v>
      </c>
      <c r="BP422" s="1">
        <f t="shared" si="161"/>
        <v>10.0511695906433</v>
      </c>
      <c r="BQ422" s="1">
        <f t="shared" si="162"/>
        <v>10.0511695906433</v>
      </c>
      <c r="BS422" s="1"/>
      <c r="EQ422" s="1">
        <f t="shared" si="138"/>
        <v>0</v>
      </c>
      <c r="ER422" s="1">
        <f t="shared" si="163"/>
        <v>0</v>
      </c>
      <c r="ES422" s="1">
        <f t="shared" si="164"/>
        <v>0</v>
      </c>
      <c r="ET422" s="12">
        <f t="shared" si="165"/>
        <v>10.0511695906433</v>
      </c>
      <c r="FP422" s="1" t="s">
        <v>213</v>
      </c>
      <c r="FQ422" s="1">
        <v>1.25</v>
      </c>
      <c r="FR422" s="12">
        <f t="shared" si="139"/>
        <v>30.1621445906433</v>
      </c>
      <c r="FS422" s="12">
        <f t="shared" si="166"/>
        <v>0.377026807383041</v>
      </c>
      <c r="GE422" s="1" t="s">
        <v>214</v>
      </c>
      <c r="GF422" s="1" t="s">
        <v>213</v>
      </c>
      <c r="GG422" s="1">
        <v>11</v>
      </c>
      <c r="GH422" s="12">
        <f t="shared" si="167"/>
        <v>30.1621445906433</v>
      </c>
      <c r="GI422" s="1">
        <f t="shared" si="168"/>
        <v>3.31783590497076</v>
      </c>
      <c r="GJ422" s="1" t="s">
        <v>215</v>
      </c>
      <c r="GM422" s="1">
        <v>0.201023391812865</v>
      </c>
      <c r="GO422" s="1">
        <v>0.152777777777778</v>
      </c>
      <c r="GP422" s="1">
        <v>0.198412698412698</v>
      </c>
      <c r="GQ422" s="1" t="s">
        <v>280</v>
      </c>
      <c r="HB422" s="1">
        <v>1</v>
      </c>
      <c r="HC422" s="1">
        <v>55</v>
      </c>
      <c r="HD422" s="1">
        <v>95</v>
      </c>
      <c r="HE422" s="1">
        <f t="shared" si="169"/>
        <v>62.1818181818182</v>
      </c>
      <c r="HF422" s="10">
        <f t="shared" si="170"/>
        <v>34.4092211710004</v>
      </c>
      <c r="HG422" s="13">
        <v>45384</v>
      </c>
    </row>
    <row r="423" spans="1:215">
      <c r="A423" t="str">
        <f t="shared" si="140"/>
        <v>MYSRK222041021590</v>
      </c>
      <c r="B423" s="1">
        <v>422</v>
      </c>
      <c r="C423" s="1" t="s">
        <v>200</v>
      </c>
      <c r="D423" s="1">
        <v>0</v>
      </c>
      <c r="E423" s="1" t="s">
        <v>317</v>
      </c>
      <c r="F423" s="1" t="s">
        <v>202</v>
      </c>
      <c r="H423" s="1" t="s">
        <v>855</v>
      </c>
      <c r="I423" s="1" t="s">
        <v>856</v>
      </c>
      <c r="M423" s="1" t="s">
        <v>205</v>
      </c>
      <c r="N423" s="1">
        <v>1</v>
      </c>
      <c r="O423" s="1" t="s">
        <v>243</v>
      </c>
      <c r="Q423" s="1" t="s">
        <v>219</v>
      </c>
      <c r="R423" t="s">
        <v>208</v>
      </c>
      <c r="S423" s="1" t="s">
        <v>244</v>
      </c>
      <c r="T423" s="1" t="s">
        <v>210</v>
      </c>
      <c r="V423" s="1" t="b">
        <v>0</v>
      </c>
      <c r="AA423" s="1">
        <v>1.015</v>
      </c>
      <c r="AC423" s="1">
        <v>1.012</v>
      </c>
      <c r="AD423" s="1">
        <v>100</v>
      </c>
      <c r="AF423" s="8">
        <v>0.00299999999999989</v>
      </c>
      <c r="AG423" s="1" t="s">
        <v>464</v>
      </c>
      <c r="AH423" s="1">
        <v>21590</v>
      </c>
      <c r="AI423" s="1">
        <v>100</v>
      </c>
      <c r="AJ423" s="1">
        <v>110.86</v>
      </c>
      <c r="AL423" s="1">
        <f t="shared" si="156"/>
        <v>110.86</v>
      </c>
      <c r="AO423" s="1">
        <f t="shared" si="157"/>
        <v>110.86</v>
      </c>
      <c r="AP423" s="1">
        <v>20</v>
      </c>
      <c r="AV423" s="10">
        <f t="shared" si="158"/>
        <v>112.4629</v>
      </c>
      <c r="AW423" s="1">
        <f t="shared" si="159"/>
        <v>112.4629</v>
      </c>
      <c r="AZ423" s="1">
        <f>BA423+BE423</f>
        <v>11.998125</v>
      </c>
      <c r="BA423" s="1">
        <f>AZ424*N424+AZ425*N425+AZ426*N426</f>
        <v>11.85</v>
      </c>
      <c r="BB423" s="1" t="s">
        <v>221</v>
      </c>
      <c r="BC423" s="1">
        <f>BA423</f>
        <v>11.85</v>
      </c>
      <c r="BD423" s="1">
        <v>1.25</v>
      </c>
      <c r="BE423" s="1">
        <f>BA423*(BD423/100)</f>
        <v>0.148125</v>
      </c>
      <c r="BK423" s="1">
        <v>1</v>
      </c>
      <c r="BL423" s="1">
        <v>866.666666666667</v>
      </c>
      <c r="BM423" s="1" t="s">
        <v>212</v>
      </c>
      <c r="BN423" s="2">
        <f t="shared" si="160"/>
        <v>21.3991769547325</v>
      </c>
      <c r="BO423" s="2">
        <v>650</v>
      </c>
      <c r="BP423" s="1">
        <f t="shared" si="161"/>
        <v>21.3991769547325</v>
      </c>
      <c r="BQ423" s="1">
        <f t="shared" si="162"/>
        <v>21.3991769547325</v>
      </c>
      <c r="BR423" s="1">
        <v>1</v>
      </c>
      <c r="BS423" s="1">
        <v>1.5</v>
      </c>
      <c r="BT423" s="1" t="s">
        <v>225</v>
      </c>
      <c r="BU423" s="1">
        <f>BR423*BS423</f>
        <v>1.5</v>
      </c>
      <c r="BV423" s="1" t="b">
        <v>0</v>
      </c>
      <c r="EQ423" s="1">
        <f t="shared" si="138"/>
        <v>1.5</v>
      </c>
      <c r="ER423" s="1">
        <f t="shared" si="163"/>
        <v>1.5</v>
      </c>
      <c r="ES423" s="1">
        <f t="shared" si="164"/>
        <v>0</v>
      </c>
      <c r="ET423" s="12">
        <f t="shared" si="165"/>
        <v>22.8991769547325</v>
      </c>
      <c r="FP423" s="1" t="s">
        <v>213</v>
      </c>
      <c r="FQ423" s="1">
        <v>1.25</v>
      </c>
      <c r="FR423" s="12">
        <f t="shared" si="139"/>
        <v>135.362076954733</v>
      </c>
      <c r="FS423" s="12">
        <f t="shared" si="166"/>
        <v>1.69202596193416</v>
      </c>
      <c r="GE423" s="1" t="s">
        <v>214</v>
      </c>
      <c r="GF423" s="1" t="s">
        <v>213</v>
      </c>
      <c r="GG423" s="1">
        <v>11</v>
      </c>
      <c r="GH423" s="12">
        <f t="shared" si="167"/>
        <v>135.362076954733</v>
      </c>
      <c r="GI423" s="1">
        <f t="shared" si="168"/>
        <v>14.8898284650206</v>
      </c>
      <c r="GJ423" s="1" t="s">
        <v>215</v>
      </c>
      <c r="GM423" s="1">
        <v>0.45798353909465</v>
      </c>
      <c r="GO423" s="1">
        <v>2.48</v>
      </c>
      <c r="GP423" s="1">
        <v>3.14</v>
      </c>
      <c r="GQ423" s="1" t="s">
        <v>280</v>
      </c>
      <c r="GR423" s="1">
        <v>0.02</v>
      </c>
      <c r="HB423" s="1">
        <v>1</v>
      </c>
      <c r="HC423" s="1">
        <v>80</v>
      </c>
      <c r="HD423" s="1">
        <v>90</v>
      </c>
      <c r="HE423" s="1">
        <f t="shared" si="169"/>
        <v>40.5</v>
      </c>
      <c r="HF423" s="10">
        <f t="shared" si="170"/>
        <v>170.040039920782</v>
      </c>
      <c r="HG423" s="13">
        <v>44379</v>
      </c>
    </row>
    <row r="424" spans="1:215">
      <c r="A424" t="str">
        <f t="shared" si="140"/>
        <v>MYSRK20032021590</v>
      </c>
      <c r="B424" s="1">
        <v>423</v>
      </c>
      <c r="C424" s="1" t="s">
        <v>200</v>
      </c>
      <c r="E424" s="1" t="s">
        <v>317</v>
      </c>
      <c r="F424" s="1" t="s">
        <v>222</v>
      </c>
      <c r="H424" s="14" t="s">
        <v>857</v>
      </c>
      <c r="I424" s="14" t="s">
        <v>858</v>
      </c>
      <c r="N424" s="1">
        <v>4</v>
      </c>
      <c r="R424"/>
      <c r="AF424" s="8"/>
      <c r="AG424" s="1" t="s">
        <v>464</v>
      </c>
      <c r="AH424" s="1">
        <v>21590</v>
      </c>
      <c r="AV424" s="10"/>
      <c r="AX424" s="1" t="s">
        <v>205</v>
      </c>
      <c r="AY424" s="1" t="s">
        <v>225</v>
      </c>
      <c r="AZ424" s="1">
        <v>0.59</v>
      </c>
      <c r="BN424" s="2"/>
      <c r="BS424" s="1"/>
      <c r="ET424" s="12"/>
      <c r="FR424" s="12"/>
      <c r="FS424" s="12"/>
      <c r="GH424" s="12"/>
      <c r="HE424"/>
      <c r="HF424" s="10"/>
      <c r="HG424" s="13">
        <v>44379</v>
      </c>
    </row>
    <row r="425" spans="1:215">
      <c r="A425" t="str">
        <f t="shared" si="140"/>
        <v>MYSRK22017021590</v>
      </c>
      <c r="B425" s="1">
        <v>424</v>
      </c>
      <c r="C425" s="1" t="s">
        <v>200</v>
      </c>
      <c r="E425" s="1" t="s">
        <v>317</v>
      </c>
      <c r="F425" s="1" t="s">
        <v>222</v>
      </c>
      <c r="H425" s="14" t="s">
        <v>859</v>
      </c>
      <c r="I425" s="14" t="s">
        <v>860</v>
      </c>
      <c r="N425" s="1">
        <v>1</v>
      </c>
      <c r="R425"/>
      <c r="AF425" s="8"/>
      <c r="AG425" s="1" t="s">
        <v>464</v>
      </c>
      <c r="AH425" s="1">
        <v>21590</v>
      </c>
      <c r="AV425" s="10"/>
      <c r="AX425" s="1" t="s">
        <v>205</v>
      </c>
      <c r="AY425" s="1" t="s">
        <v>225</v>
      </c>
      <c r="AZ425" s="1">
        <v>5.94</v>
      </c>
      <c r="BN425" s="2"/>
      <c r="BS425" s="1"/>
      <c r="ET425" s="12"/>
      <c r="FR425" s="12"/>
      <c r="FS425" s="12"/>
      <c r="GH425" s="12"/>
      <c r="HE425"/>
      <c r="HF425" s="10"/>
      <c r="HG425" s="13">
        <v>44379</v>
      </c>
    </row>
    <row r="426" spans="1:215">
      <c r="A426" t="str">
        <f t="shared" si="140"/>
        <v>MYSRK222016021590</v>
      </c>
      <c r="B426" s="1">
        <v>425</v>
      </c>
      <c r="C426" s="1" t="s">
        <v>200</v>
      </c>
      <c r="E426" s="1" t="s">
        <v>317</v>
      </c>
      <c r="F426" s="1" t="s">
        <v>222</v>
      </c>
      <c r="H426" s="1" t="s">
        <v>861</v>
      </c>
      <c r="I426" s="1" t="s">
        <v>307</v>
      </c>
      <c r="N426" s="1">
        <v>1</v>
      </c>
      <c r="R426"/>
      <c r="AF426" s="8"/>
      <c r="AG426" s="1" t="s">
        <v>464</v>
      </c>
      <c r="AH426" s="1">
        <v>21590</v>
      </c>
      <c r="AV426" s="10"/>
      <c r="AX426" s="1" t="s">
        <v>205</v>
      </c>
      <c r="AY426" s="1" t="s">
        <v>225</v>
      </c>
      <c r="AZ426" s="1">
        <v>3.55</v>
      </c>
      <c r="BN426" s="2"/>
      <c r="BS426" s="1"/>
      <c r="ET426" s="12"/>
      <c r="FR426" s="12"/>
      <c r="FS426" s="12"/>
      <c r="GH426" s="12"/>
      <c r="HF426" s="10"/>
      <c r="HG426" s="13">
        <v>44379</v>
      </c>
    </row>
    <row r="427" spans="1:215">
      <c r="A427" t="str">
        <f t="shared" si="140"/>
        <v>MYSRK222073021590</v>
      </c>
      <c r="B427" s="1">
        <v>426</v>
      </c>
      <c r="C427" s="1" t="s">
        <v>200</v>
      </c>
      <c r="D427" s="1">
        <v>0</v>
      </c>
      <c r="E427" s="1" t="s">
        <v>317</v>
      </c>
      <c r="F427" s="1" t="s">
        <v>202</v>
      </c>
      <c r="H427" s="1" t="s">
        <v>514</v>
      </c>
      <c r="I427" s="1" t="s">
        <v>515</v>
      </c>
      <c r="M427" s="1" t="s">
        <v>205</v>
      </c>
      <c r="N427" s="1">
        <v>1</v>
      </c>
      <c r="O427" s="1" t="s">
        <v>862</v>
      </c>
      <c r="Q427" s="1" t="s">
        <v>517</v>
      </c>
      <c r="R427" t="s">
        <v>208</v>
      </c>
      <c r="S427" s="1" t="s">
        <v>862</v>
      </c>
      <c r="T427" s="1" t="s">
        <v>210</v>
      </c>
      <c r="V427" s="1" t="b">
        <v>0</v>
      </c>
      <c r="AA427" s="1">
        <v>0.06658</v>
      </c>
      <c r="AC427" s="1">
        <v>0.06658</v>
      </c>
      <c r="AD427" s="1">
        <v>0</v>
      </c>
      <c r="AF427" s="8">
        <v>0</v>
      </c>
      <c r="AG427" s="1" t="s">
        <v>464</v>
      </c>
      <c r="AH427" s="1">
        <v>21590</v>
      </c>
      <c r="AI427" s="1">
        <v>100</v>
      </c>
      <c r="AJ427" s="1">
        <v>113.96</v>
      </c>
      <c r="AL427" s="1">
        <f t="shared" ref="AL427:AL432" si="171">AK427+AJ427</f>
        <v>113.96</v>
      </c>
      <c r="AO427" s="1">
        <f t="shared" ref="AO427:AO432" si="172">AL427+AM427</f>
        <v>113.96</v>
      </c>
      <c r="AP427" s="1">
        <v>20</v>
      </c>
      <c r="AV427" s="10">
        <f t="shared" ref="AV427:AV432" si="173">((AO427*((100-GX427)/100)+GY427))*(AA427+AS427+AU427+AB427)-(AP427*(AA427+AS427-AC427+AB427)*AD427/100)</f>
        <v>7.5874568</v>
      </c>
      <c r="AW427" s="1">
        <f t="shared" ref="AW427:AW432" si="174">(AV427)*N427</f>
        <v>7.5874568</v>
      </c>
      <c r="BK427" s="1">
        <v>1</v>
      </c>
      <c r="BL427" s="1">
        <v>260</v>
      </c>
      <c r="BM427" s="1" t="s">
        <v>212</v>
      </c>
      <c r="BN427" s="2">
        <f t="shared" ref="BN427:BN432" si="175">BL427/HE427</f>
        <v>4.01234567901235</v>
      </c>
      <c r="BO427" s="2">
        <v>150</v>
      </c>
      <c r="BP427" s="1">
        <f t="shared" ref="BP427:BP432" si="176">BN427+BI427</f>
        <v>4.01234567901235</v>
      </c>
      <c r="BQ427" s="1">
        <f t="shared" ref="BQ427:BQ432" si="177">BP427*N427</f>
        <v>4.01234567901235</v>
      </c>
      <c r="BS427" s="1"/>
      <c r="EQ427" s="1">
        <f t="shared" si="138"/>
        <v>0</v>
      </c>
      <c r="ER427" s="1">
        <f t="shared" ref="ER427:ER432" si="178">EQ427*N427</f>
        <v>0</v>
      </c>
      <c r="ES427" s="1">
        <f t="shared" ref="ES427:ES432" si="179">IF(ISERROR(SEARCH("FALSE",BV427)),BU427,0)+IF(ISERROR(SEARCH("FALSE",CA427)),BZ427,0)+IF(ISERROR(SEARCH("FALSE",CF427)),CE427,0)+IF(ISERROR(SEARCH("FALSE",CK427)),CJ427,0)+IF(ISERROR(SEARCH("FALSE",CP427)),CO427,0)+IF(ISERROR(SEARCH("FALSE",CU427)),CT427,0)+IF(ISERROR(SEARCH("FALSE",CZ427)),CY427,0)+IF(ISERROR(SEARCH("FALSE",DE427)),DD427,0)+IF(ISERROR(SEARCH("FALSE",DJ427)),DI427,0)+IF(ISERROR(SEARCH("FALSE",DO427)),DN427,0)+IF(ISERROR(SEARCH("FALSE",DT427)),DS427,0)+IF(ISERROR(SEARCH("FALSE",DY427)),DX427,0)+IF(ISERROR(SEARCH("FALSE",ED427)),EC427,0)+IF(ISERROR(SEARCH("FALSE",EI427)),EH427,0)+IF(ISERROR(SEARCH("FALSE",EN427)),EM427,0)*N427</f>
        <v>0</v>
      </c>
      <c r="ET427" s="12">
        <f t="shared" ref="ET427:ET432" si="180">ES427+ER427+BP427</f>
        <v>4.01234567901235</v>
      </c>
      <c r="FP427" s="1" t="s">
        <v>213</v>
      </c>
      <c r="FQ427" s="1">
        <v>1.5</v>
      </c>
      <c r="FR427" s="12">
        <f t="shared" si="139"/>
        <v>11.5998024790123</v>
      </c>
      <c r="FS427" s="12">
        <f t="shared" ref="FS427:FS432" si="181">FR427*FQ427/100</f>
        <v>0.173997037185185</v>
      </c>
      <c r="GE427" s="1" t="s">
        <v>252</v>
      </c>
      <c r="GF427" s="1" t="s">
        <v>213</v>
      </c>
      <c r="GG427" s="1">
        <v>12.5</v>
      </c>
      <c r="GH427" s="12">
        <f t="shared" ref="GH427:GH432" si="182">AW427+ET427-ES427+FD427+FG427</f>
        <v>11.5998024790123</v>
      </c>
      <c r="GI427" s="1">
        <f t="shared" ref="GI427:GI432" si="183">GH427*(GG427/100)</f>
        <v>1.44997530987654</v>
      </c>
      <c r="GJ427" s="1" t="s">
        <v>215</v>
      </c>
      <c r="GM427" s="1">
        <v>0.0802469135802469</v>
      </c>
      <c r="GO427" s="1">
        <v>0.0704166666666667</v>
      </c>
      <c r="GP427" s="1">
        <v>0.55</v>
      </c>
      <c r="HB427" s="1">
        <v>1</v>
      </c>
      <c r="HC427" s="1">
        <v>50</v>
      </c>
      <c r="HD427" s="1">
        <v>90</v>
      </c>
      <c r="HE427" s="1">
        <f t="shared" ref="HE427:HE432" si="184">(3600/HC427)*HD427*HB427/100</f>
        <v>64.8</v>
      </c>
      <c r="HF427" s="10">
        <f t="shared" ref="HF427:HF432" si="185">AW427+AZ427+ET427+FD427+FG427+FK427+FS427-FY427+GD427+FT427+GI427+GM427+GN427+GO427+GP427+GR427+GS427-GU427</f>
        <v>13.924438406321</v>
      </c>
      <c r="HG427" s="13">
        <v>42918</v>
      </c>
    </row>
    <row r="428" spans="1:215">
      <c r="A428" t="str">
        <f t="shared" si="140"/>
        <v>MYSRK222080021590</v>
      </c>
      <c r="B428" s="1">
        <v>427</v>
      </c>
      <c r="C428" s="1" t="s">
        <v>200</v>
      </c>
      <c r="D428" s="1">
        <v>0</v>
      </c>
      <c r="E428" s="1" t="s">
        <v>317</v>
      </c>
      <c r="F428" s="1" t="s">
        <v>202</v>
      </c>
      <c r="H428" s="1" t="s">
        <v>519</v>
      </c>
      <c r="I428" s="1" t="s">
        <v>520</v>
      </c>
      <c r="M428" s="1" t="s">
        <v>205</v>
      </c>
      <c r="N428" s="1">
        <v>1</v>
      </c>
      <c r="O428" s="1" t="s">
        <v>243</v>
      </c>
      <c r="Q428" s="1" t="s">
        <v>219</v>
      </c>
      <c r="R428" t="s">
        <v>208</v>
      </c>
      <c r="S428" s="1" t="s">
        <v>244</v>
      </c>
      <c r="T428" s="1" t="s">
        <v>210</v>
      </c>
      <c r="V428" s="1" t="b">
        <v>0</v>
      </c>
      <c r="AA428" s="1">
        <v>0.001976</v>
      </c>
      <c r="AC428" s="1">
        <v>0.000726</v>
      </c>
      <c r="AD428" s="1">
        <v>100</v>
      </c>
      <c r="AF428" s="8">
        <v>0.00125</v>
      </c>
      <c r="AG428" s="1" t="s">
        <v>464</v>
      </c>
      <c r="AH428" s="1">
        <v>21590</v>
      </c>
      <c r="AI428" s="1">
        <v>100</v>
      </c>
      <c r="AJ428" s="1">
        <v>95.35</v>
      </c>
      <c r="AL428" s="1">
        <f t="shared" si="171"/>
        <v>95.35</v>
      </c>
      <c r="AO428" s="1">
        <f t="shared" si="172"/>
        <v>95.35</v>
      </c>
      <c r="AP428" s="1">
        <v>20</v>
      </c>
      <c r="AV428" s="10">
        <f t="shared" si="173"/>
        <v>0.1634116</v>
      </c>
      <c r="AW428" s="1">
        <f t="shared" si="174"/>
        <v>0.1634116</v>
      </c>
      <c r="BK428" s="1">
        <v>16</v>
      </c>
      <c r="BL428" s="1">
        <v>192.4</v>
      </c>
      <c r="BM428" s="1" t="s">
        <v>212</v>
      </c>
      <c r="BN428" s="2">
        <f t="shared" si="175"/>
        <v>0.185570987654321</v>
      </c>
      <c r="BO428" s="2">
        <v>60</v>
      </c>
      <c r="BP428" s="1">
        <f t="shared" si="176"/>
        <v>0.185570987654321</v>
      </c>
      <c r="BQ428" s="1">
        <f t="shared" si="177"/>
        <v>0.185570987654321</v>
      </c>
      <c r="BR428" s="1">
        <v>1</v>
      </c>
      <c r="BS428" s="1">
        <v>0.05</v>
      </c>
      <c r="BT428" s="1" t="s">
        <v>225</v>
      </c>
      <c r="BU428" s="1">
        <f>BR428*BS428</f>
        <v>0.05</v>
      </c>
      <c r="BV428" s="1" t="b">
        <v>0</v>
      </c>
      <c r="EQ428" s="1">
        <f t="shared" si="138"/>
        <v>0.05</v>
      </c>
      <c r="ER428" s="1">
        <f t="shared" si="178"/>
        <v>0.05</v>
      </c>
      <c r="ES428" s="1">
        <f t="shared" si="179"/>
        <v>0</v>
      </c>
      <c r="ET428" s="12">
        <f t="shared" si="180"/>
        <v>0.235570987654321</v>
      </c>
      <c r="FP428" s="1" t="s">
        <v>213</v>
      </c>
      <c r="FQ428" s="1">
        <v>1.5</v>
      </c>
      <c r="FR428" s="12">
        <f t="shared" si="139"/>
        <v>0.398982587654321</v>
      </c>
      <c r="FS428" s="12">
        <f t="shared" si="181"/>
        <v>0.00598473881481482</v>
      </c>
      <c r="GE428" s="1" t="s">
        <v>252</v>
      </c>
      <c r="GF428" s="1" t="s">
        <v>213</v>
      </c>
      <c r="GG428" s="1">
        <v>12.5</v>
      </c>
      <c r="GH428" s="12">
        <f t="shared" si="182"/>
        <v>0.398982587654321</v>
      </c>
      <c r="GI428" s="1">
        <f t="shared" si="183"/>
        <v>0.0498728234567901</v>
      </c>
      <c r="GJ428" s="1" t="s">
        <v>215</v>
      </c>
      <c r="GM428" s="1">
        <v>0.00471141975308642</v>
      </c>
      <c r="GO428" s="1">
        <v>0.00902777777777778</v>
      </c>
      <c r="GP428" s="1">
        <v>0.02</v>
      </c>
      <c r="HB428" s="1">
        <v>16</v>
      </c>
      <c r="HC428" s="1">
        <v>50</v>
      </c>
      <c r="HD428" s="1">
        <v>90</v>
      </c>
      <c r="HE428" s="1">
        <f t="shared" si="184"/>
        <v>1036.8</v>
      </c>
      <c r="HF428" s="10">
        <f t="shared" si="185"/>
        <v>0.48857934745679</v>
      </c>
      <c r="HG428" s="13">
        <v>43192</v>
      </c>
    </row>
    <row r="429" spans="1:215">
      <c r="A429" t="str">
        <f t="shared" si="140"/>
        <v>MYSRK222081021590</v>
      </c>
      <c r="B429" s="1">
        <v>428</v>
      </c>
      <c r="C429" s="1" t="s">
        <v>200</v>
      </c>
      <c r="D429" s="1">
        <v>0</v>
      </c>
      <c r="E429" s="1" t="s">
        <v>317</v>
      </c>
      <c r="F429" s="1" t="s">
        <v>202</v>
      </c>
      <c r="H429" s="1" t="s">
        <v>521</v>
      </c>
      <c r="I429" s="1" t="s">
        <v>522</v>
      </c>
      <c r="M429" s="1" t="s">
        <v>205</v>
      </c>
      <c r="N429" s="1">
        <v>1</v>
      </c>
      <c r="O429" s="1" t="s">
        <v>243</v>
      </c>
      <c r="Q429" s="1" t="s">
        <v>219</v>
      </c>
      <c r="R429" t="s">
        <v>208</v>
      </c>
      <c r="S429" s="1" t="s">
        <v>244</v>
      </c>
      <c r="T429" s="1" t="s">
        <v>210</v>
      </c>
      <c r="V429" s="1" t="b">
        <v>0</v>
      </c>
      <c r="AA429" s="1">
        <v>0.001976</v>
      </c>
      <c r="AC429" s="1">
        <v>0.000726</v>
      </c>
      <c r="AD429" s="1">
        <v>100</v>
      </c>
      <c r="AF429" s="8">
        <v>0.00125</v>
      </c>
      <c r="AG429" s="1" t="s">
        <v>464</v>
      </c>
      <c r="AH429" s="1">
        <v>21590</v>
      </c>
      <c r="AI429" s="1">
        <v>100</v>
      </c>
      <c r="AJ429" s="1">
        <v>95.35</v>
      </c>
      <c r="AL429" s="1">
        <f t="shared" si="171"/>
        <v>95.35</v>
      </c>
      <c r="AO429" s="1">
        <f t="shared" si="172"/>
        <v>95.35</v>
      </c>
      <c r="AP429" s="1">
        <v>20</v>
      </c>
      <c r="AV429" s="10">
        <f t="shared" si="173"/>
        <v>0.1634116</v>
      </c>
      <c r="AW429" s="1">
        <f t="shared" si="174"/>
        <v>0.1634116</v>
      </c>
      <c r="BK429" s="1">
        <v>16</v>
      </c>
      <c r="BL429" s="1">
        <v>192.4</v>
      </c>
      <c r="BM429" s="1" t="s">
        <v>212</v>
      </c>
      <c r="BN429" s="2">
        <f t="shared" si="175"/>
        <v>0.185570987654321</v>
      </c>
      <c r="BO429" s="2">
        <v>60</v>
      </c>
      <c r="BP429" s="1">
        <f t="shared" si="176"/>
        <v>0.185570987654321</v>
      </c>
      <c r="BQ429" s="1">
        <f t="shared" si="177"/>
        <v>0.185570987654321</v>
      </c>
      <c r="BR429" s="1">
        <v>1</v>
      </c>
      <c r="BS429" s="1">
        <v>0.05</v>
      </c>
      <c r="BT429" s="1" t="s">
        <v>225</v>
      </c>
      <c r="BU429" s="1">
        <f>BR429*BS429</f>
        <v>0.05</v>
      </c>
      <c r="BV429" s="1" t="b">
        <v>0</v>
      </c>
      <c r="EQ429" s="1">
        <f t="shared" si="138"/>
        <v>0.05</v>
      </c>
      <c r="ER429" s="1">
        <f t="shared" si="178"/>
        <v>0.05</v>
      </c>
      <c r="ES429" s="1">
        <f t="shared" si="179"/>
        <v>0</v>
      </c>
      <c r="ET429" s="12">
        <f t="shared" si="180"/>
        <v>0.235570987654321</v>
      </c>
      <c r="FP429" s="1" t="s">
        <v>213</v>
      </c>
      <c r="FQ429" s="1">
        <v>1.5</v>
      </c>
      <c r="FR429" s="12">
        <f t="shared" si="139"/>
        <v>0.398982587654321</v>
      </c>
      <c r="FS429" s="12">
        <f t="shared" si="181"/>
        <v>0.00598473881481482</v>
      </c>
      <c r="GE429" s="1" t="s">
        <v>252</v>
      </c>
      <c r="GF429" s="1" t="s">
        <v>213</v>
      </c>
      <c r="GG429" s="1">
        <v>12.5</v>
      </c>
      <c r="GH429" s="12">
        <f t="shared" si="182"/>
        <v>0.398982587654321</v>
      </c>
      <c r="GI429" s="1">
        <f t="shared" si="183"/>
        <v>0.0498728234567901</v>
      </c>
      <c r="GJ429" s="1" t="s">
        <v>215</v>
      </c>
      <c r="GM429" s="1">
        <v>0.00471141975308642</v>
      </c>
      <c r="GO429" s="1">
        <v>0.00902777777777778</v>
      </c>
      <c r="GP429" s="1">
        <v>0.02</v>
      </c>
      <c r="HB429" s="1">
        <v>16</v>
      </c>
      <c r="HC429" s="1">
        <v>50</v>
      </c>
      <c r="HD429" s="1">
        <v>90</v>
      </c>
      <c r="HE429" s="1">
        <f t="shared" si="184"/>
        <v>1036.8</v>
      </c>
      <c r="HF429" s="10">
        <f t="shared" si="185"/>
        <v>0.48857934745679</v>
      </c>
      <c r="HG429" s="13">
        <v>43192</v>
      </c>
    </row>
    <row r="430" spans="1:215">
      <c r="A430" t="str">
        <f t="shared" si="140"/>
        <v>MYSRK222095021691</v>
      </c>
      <c r="B430" s="1">
        <v>429</v>
      </c>
      <c r="C430" s="1" t="s">
        <v>200</v>
      </c>
      <c r="D430" s="1">
        <v>0</v>
      </c>
      <c r="E430" s="1" t="s">
        <v>317</v>
      </c>
      <c r="F430" s="1" t="s">
        <v>202</v>
      </c>
      <c r="H430" s="1" t="s">
        <v>523</v>
      </c>
      <c r="I430" s="1" t="s">
        <v>524</v>
      </c>
      <c r="M430" s="1" t="s">
        <v>205</v>
      </c>
      <c r="N430" s="1">
        <v>1</v>
      </c>
      <c r="O430" s="1" t="s">
        <v>243</v>
      </c>
      <c r="Q430" s="1" t="s">
        <v>219</v>
      </c>
      <c r="R430" t="s">
        <v>208</v>
      </c>
      <c r="S430" s="1" t="s">
        <v>244</v>
      </c>
      <c r="T430" s="1" t="s">
        <v>210</v>
      </c>
      <c r="V430" s="1" t="b">
        <v>0</v>
      </c>
      <c r="AA430" s="1">
        <v>0.218</v>
      </c>
      <c r="AC430" s="1">
        <v>0.211</v>
      </c>
      <c r="AD430" s="1">
        <v>100</v>
      </c>
      <c r="AF430" s="8">
        <v>0.00700000000000001</v>
      </c>
      <c r="AG430" s="1" t="s">
        <v>679</v>
      </c>
      <c r="AH430" s="1">
        <v>21691</v>
      </c>
      <c r="AI430" s="1">
        <v>100</v>
      </c>
      <c r="AJ430" s="1">
        <v>93.78</v>
      </c>
      <c r="AL430" s="1">
        <f t="shared" si="171"/>
        <v>93.78</v>
      </c>
      <c r="AO430" s="1">
        <f t="shared" si="172"/>
        <v>93.78</v>
      </c>
      <c r="AP430" s="1">
        <v>90.78</v>
      </c>
      <c r="AV430" s="10">
        <f t="shared" si="173"/>
        <v>19.80858</v>
      </c>
      <c r="AW430" s="1">
        <f t="shared" si="174"/>
        <v>19.80858</v>
      </c>
      <c r="BK430" s="1">
        <v>2</v>
      </c>
      <c r="BL430" s="1">
        <v>975</v>
      </c>
      <c r="BM430" s="1" t="s">
        <v>212</v>
      </c>
      <c r="BN430" s="2">
        <f t="shared" si="175"/>
        <v>10.6907894736842</v>
      </c>
      <c r="BO430" s="2">
        <v>780</v>
      </c>
      <c r="BP430" s="1">
        <f t="shared" si="176"/>
        <v>10.6907894736842</v>
      </c>
      <c r="BQ430" s="1">
        <f t="shared" si="177"/>
        <v>10.6907894736842</v>
      </c>
      <c r="BS430" s="1"/>
      <c r="EQ430" s="1">
        <f t="shared" si="138"/>
        <v>0</v>
      </c>
      <c r="ER430" s="1">
        <f t="shared" si="178"/>
        <v>0</v>
      </c>
      <c r="ES430" s="1">
        <f t="shared" si="179"/>
        <v>0</v>
      </c>
      <c r="ET430" s="12">
        <f t="shared" si="180"/>
        <v>10.6907894736842</v>
      </c>
      <c r="FP430" s="1" t="s">
        <v>213</v>
      </c>
      <c r="FQ430" s="1">
        <v>1.25</v>
      </c>
      <c r="FR430" s="12">
        <f t="shared" si="139"/>
        <v>30.4993694736842</v>
      </c>
      <c r="FS430" s="12">
        <f t="shared" si="181"/>
        <v>0.381242118421053</v>
      </c>
      <c r="GE430" s="1" t="s">
        <v>214</v>
      </c>
      <c r="GF430" s="1" t="s">
        <v>213</v>
      </c>
      <c r="GG430" s="1">
        <v>11</v>
      </c>
      <c r="GH430" s="12">
        <f t="shared" si="182"/>
        <v>30.4993694736842</v>
      </c>
      <c r="GI430" s="1">
        <f t="shared" si="183"/>
        <v>3.35493064210526</v>
      </c>
      <c r="GJ430" s="1" t="s">
        <v>215</v>
      </c>
      <c r="GM430" s="1">
        <v>0.213815789473684</v>
      </c>
      <c r="GO430" s="1">
        <v>0.583333333333333</v>
      </c>
      <c r="GP430" s="1">
        <v>0.5</v>
      </c>
      <c r="GQ430" s="1" t="s">
        <v>280</v>
      </c>
      <c r="HB430" s="1">
        <v>2</v>
      </c>
      <c r="HC430" s="1">
        <v>75</v>
      </c>
      <c r="HD430" s="1">
        <v>95</v>
      </c>
      <c r="HE430" s="1">
        <f t="shared" si="184"/>
        <v>91.2</v>
      </c>
      <c r="HF430" s="10">
        <f t="shared" si="185"/>
        <v>35.5326913570175</v>
      </c>
      <c r="HG430" s="13">
        <v>43832</v>
      </c>
    </row>
    <row r="431" spans="1:215">
      <c r="A431" t="str">
        <f t="shared" si="140"/>
        <v>MYSRK222096021691</v>
      </c>
      <c r="B431" s="1">
        <v>430</v>
      </c>
      <c r="C431" s="1" t="s">
        <v>200</v>
      </c>
      <c r="D431" s="1">
        <v>0</v>
      </c>
      <c r="E431" s="1" t="s">
        <v>317</v>
      </c>
      <c r="F431" s="1" t="s">
        <v>202</v>
      </c>
      <c r="H431" s="1" t="s">
        <v>525</v>
      </c>
      <c r="I431" s="1" t="s">
        <v>526</v>
      </c>
      <c r="M431" s="1" t="s">
        <v>205</v>
      </c>
      <c r="N431" s="1">
        <v>1</v>
      </c>
      <c r="O431" s="1" t="s">
        <v>265</v>
      </c>
      <c r="Q431" s="1" t="s">
        <v>219</v>
      </c>
      <c r="R431" t="s">
        <v>208</v>
      </c>
      <c r="S431" s="1" t="s">
        <v>266</v>
      </c>
      <c r="T431" s="1" t="s">
        <v>210</v>
      </c>
      <c r="V431" s="1" t="b">
        <v>0</v>
      </c>
      <c r="AA431" s="1">
        <v>0.227</v>
      </c>
      <c r="AC431" s="1">
        <v>0.22</v>
      </c>
      <c r="AD431" s="1">
        <v>100</v>
      </c>
      <c r="AF431" s="8">
        <v>0.00700000000000001</v>
      </c>
      <c r="AG431" s="1" t="s">
        <v>679</v>
      </c>
      <c r="AH431" s="1">
        <v>21691</v>
      </c>
      <c r="AI431" s="1">
        <v>100</v>
      </c>
      <c r="AJ431" s="1">
        <v>93.78</v>
      </c>
      <c r="AL431" s="1">
        <f t="shared" si="171"/>
        <v>93.78</v>
      </c>
      <c r="AO431" s="1">
        <f t="shared" si="172"/>
        <v>93.78</v>
      </c>
      <c r="AP431" s="1">
        <v>90.78</v>
      </c>
      <c r="AV431" s="10">
        <f t="shared" si="173"/>
        <v>20.6526</v>
      </c>
      <c r="AW431" s="1">
        <f t="shared" si="174"/>
        <v>20.6526</v>
      </c>
      <c r="BK431" s="1">
        <v>2</v>
      </c>
      <c r="BL431" s="1">
        <v>975</v>
      </c>
      <c r="BM431" s="1" t="s">
        <v>212</v>
      </c>
      <c r="BN431" s="2">
        <f t="shared" si="175"/>
        <v>10.6907894736842</v>
      </c>
      <c r="BO431" s="2">
        <v>780</v>
      </c>
      <c r="BP431" s="1">
        <f t="shared" si="176"/>
        <v>10.6907894736842</v>
      </c>
      <c r="BQ431" s="1">
        <f t="shared" si="177"/>
        <v>10.6907894736842</v>
      </c>
      <c r="BS431" s="1"/>
      <c r="EQ431" s="1">
        <f t="shared" si="138"/>
        <v>0</v>
      </c>
      <c r="ER431" s="1">
        <f t="shared" si="178"/>
        <v>0</v>
      </c>
      <c r="ES431" s="1">
        <f t="shared" si="179"/>
        <v>0</v>
      </c>
      <c r="ET431" s="12">
        <f t="shared" si="180"/>
        <v>10.6907894736842</v>
      </c>
      <c r="FP431" s="1" t="s">
        <v>213</v>
      </c>
      <c r="FQ431" s="1">
        <v>1.25</v>
      </c>
      <c r="FR431" s="12">
        <f t="shared" si="139"/>
        <v>31.3433894736842</v>
      </c>
      <c r="FS431" s="12">
        <f t="shared" si="181"/>
        <v>0.391792368421053</v>
      </c>
      <c r="GE431" s="1" t="s">
        <v>214</v>
      </c>
      <c r="GF431" s="1" t="s">
        <v>213</v>
      </c>
      <c r="GG431" s="1">
        <v>11</v>
      </c>
      <c r="GH431" s="12">
        <f t="shared" si="182"/>
        <v>31.3433894736842</v>
      </c>
      <c r="GI431" s="1">
        <f t="shared" si="183"/>
        <v>3.44777284210526</v>
      </c>
      <c r="GJ431" s="1" t="s">
        <v>215</v>
      </c>
      <c r="GM431" s="1">
        <v>0.213815789473684</v>
      </c>
      <c r="GO431" s="1">
        <v>0.583333333333333</v>
      </c>
      <c r="GP431" s="1">
        <v>0.5</v>
      </c>
      <c r="HB431" s="1">
        <v>2</v>
      </c>
      <c r="HC431" s="1">
        <v>75</v>
      </c>
      <c r="HD431" s="1">
        <v>95</v>
      </c>
      <c r="HE431" s="1">
        <f t="shared" si="184"/>
        <v>91.2</v>
      </c>
      <c r="HF431" s="10">
        <f t="shared" si="185"/>
        <v>36.4801038070175</v>
      </c>
      <c r="HG431" s="13">
        <v>43832</v>
      </c>
    </row>
    <row r="432" spans="1:215">
      <c r="A432" t="str">
        <f t="shared" si="140"/>
        <v>MYSRK222101021590</v>
      </c>
      <c r="B432" s="1">
        <v>431</v>
      </c>
      <c r="C432" s="1" t="s">
        <v>200</v>
      </c>
      <c r="D432" s="1">
        <v>0</v>
      </c>
      <c r="E432" s="1" t="s">
        <v>317</v>
      </c>
      <c r="F432" s="1" t="s">
        <v>202</v>
      </c>
      <c r="H432" s="1" t="s">
        <v>527</v>
      </c>
      <c r="I432" s="1" t="s">
        <v>528</v>
      </c>
      <c r="M432" s="1" t="s">
        <v>205</v>
      </c>
      <c r="N432" s="1">
        <v>1</v>
      </c>
      <c r="O432" s="1" t="s">
        <v>243</v>
      </c>
      <c r="Q432" s="1" t="s">
        <v>219</v>
      </c>
      <c r="R432" t="s">
        <v>208</v>
      </c>
      <c r="S432" s="1" t="s">
        <v>244</v>
      </c>
      <c r="T432" s="1" t="s">
        <v>210</v>
      </c>
      <c r="V432" s="1" t="b">
        <v>0</v>
      </c>
      <c r="AA432" s="1">
        <v>0.437</v>
      </c>
      <c r="AC432" s="1">
        <v>0.437</v>
      </c>
      <c r="AD432" s="1">
        <v>0</v>
      </c>
      <c r="AF432" s="8">
        <v>0</v>
      </c>
      <c r="AG432" s="1" t="s">
        <v>464</v>
      </c>
      <c r="AH432" s="1">
        <v>21590</v>
      </c>
      <c r="AI432" s="1">
        <v>100</v>
      </c>
      <c r="AJ432" s="1">
        <v>107.45</v>
      </c>
      <c r="AL432" s="1">
        <f t="shared" si="171"/>
        <v>107.45</v>
      </c>
      <c r="AO432" s="1">
        <f t="shared" si="172"/>
        <v>107.45</v>
      </c>
      <c r="AP432" s="1">
        <v>20</v>
      </c>
      <c r="AV432" s="10">
        <f t="shared" si="173"/>
        <v>46.95565</v>
      </c>
      <c r="AW432" s="1">
        <f t="shared" si="174"/>
        <v>46.95565</v>
      </c>
      <c r="AZ432" s="1">
        <f>BA432+BE432</f>
        <v>23.51025</v>
      </c>
      <c r="BA432" s="1">
        <f>AZ433*N433</f>
        <v>23.22</v>
      </c>
      <c r="BB432" s="1" t="s">
        <v>221</v>
      </c>
      <c r="BC432" s="1">
        <f>BA432</f>
        <v>23.22</v>
      </c>
      <c r="BD432" s="1">
        <v>1.25</v>
      </c>
      <c r="BE432" s="1">
        <f>BA432*(BD432/100)</f>
        <v>0.29025</v>
      </c>
      <c r="BK432" s="1">
        <v>1</v>
      </c>
      <c r="BL432" s="1">
        <v>600</v>
      </c>
      <c r="BM432" s="1" t="s">
        <v>212</v>
      </c>
      <c r="BN432" s="2">
        <f t="shared" si="175"/>
        <v>11.2962962962963</v>
      </c>
      <c r="BO432" s="2">
        <v>450</v>
      </c>
      <c r="BP432" s="1">
        <f t="shared" si="176"/>
        <v>11.2962962962963</v>
      </c>
      <c r="BQ432" s="1">
        <f t="shared" si="177"/>
        <v>11.2962962962963</v>
      </c>
      <c r="BR432" s="1">
        <v>1</v>
      </c>
      <c r="BS432" s="1">
        <v>0.8</v>
      </c>
      <c r="BT432" s="1" t="s">
        <v>225</v>
      </c>
      <c r="BU432" s="1">
        <f>BR432*BS432</f>
        <v>0.8</v>
      </c>
      <c r="BV432" s="1" t="b">
        <v>0</v>
      </c>
      <c r="EQ432" s="1">
        <f t="shared" si="138"/>
        <v>0.8</v>
      </c>
      <c r="ER432" s="1">
        <f t="shared" si="178"/>
        <v>0.8</v>
      </c>
      <c r="ES432" s="1">
        <f t="shared" si="179"/>
        <v>0</v>
      </c>
      <c r="ET432" s="12">
        <f t="shared" si="180"/>
        <v>12.0962962962963</v>
      </c>
      <c r="FP432" s="1" t="s">
        <v>213</v>
      </c>
      <c r="FQ432" s="1">
        <v>1.25</v>
      </c>
      <c r="FR432" s="12">
        <f t="shared" si="139"/>
        <v>59.0519462962963</v>
      </c>
      <c r="FS432" s="12">
        <f t="shared" si="181"/>
        <v>0.738149328703704</v>
      </c>
      <c r="GE432" s="1" t="s">
        <v>214</v>
      </c>
      <c r="GF432" s="1" t="s">
        <v>213</v>
      </c>
      <c r="GG432" s="1">
        <v>11</v>
      </c>
      <c r="GH432" s="12">
        <f t="shared" si="182"/>
        <v>59.0519462962963</v>
      </c>
      <c r="GI432" s="1">
        <f t="shared" si="183"/>
        <v>6.49571409259259</v>
      </c>
      <c r="GJ432" s="1" t="s">
        <v>215</v>
      </c>
      <c r="GM432" s="1">
        <v>0.241925925925926</v>
      </c>
      <c r="GO432" s="1">
        <v>1.03</v>
      </c>
      <c r="GP432" s="1">
        <v>0.974658869395711</v>
      </c>
      <c r="GQ432" s="1" t="s">
        <v>280</v>
      </c>
      <c r="GR432" s="1">
        <v>0.289999999999992</v>
      </c>
      <c r="HB432" s="1">
        <v>1</v>
      </c>
      <c r="HC432" s="1">
        <v>61</v>
      </c>
      <c r="HD432" s="1">
        <v>90</v>
      </c>
      <c r="HE432" s="1">
        <f t="shared" si="184"/>
        <v>53.1147540983607</v>
      </c>
      <c r="HF432" s="10">
        <f t="shared" si="185"/>
        <v>92.3326445129142</v>
      </c>
      <c r="HG432" s="13">
        <v>44288</v>
      </c>
    </row>
    <row r="433" spans="1:215">
      <c r="A433" t="str">
        <f t="shared" si="140"/>
        <v>MYSRK2221010_121590</v>
      </c>
      <c r="B433" s="1">
        <v>432</v>
      </c>
      <c r="C433" s="1" t="s">
        <v>200</v>
      </c>
      <c r="E433" s="1" t="s">
        <v>317</v>
      </c>
      <c r="F433" s="1" t="s">
        <v>222</v>
      </c>
      <c r="H433" s="1" t="s">
        <v>529</v>
      </c>
      <c r="I433" s="1" t="s">
        <v>529</v>
      </c>
      <c r="N433" s="1">
        <v>1</v>
      </c>
      <c r="R433"/>
      <c r="AF433" s="8"/>
      <c r="AG433" s="1" t="s">
        <v>464</v>
      </c>
      <c r="AH433" s="1">
        <v>21590</v>
      </c>
      <c r="AV433" s="10"/>
      <c r="AX433" s="1" t="s">
        <v>205</v>
      </c>
      <c r="AY433" s="1" t="s">
        <v>225</v>
      </c>
      <c r="AZ433" s="1">
        <v>23.22</v>
      </c>
      <c r="BN433" s="2"/>
      <c r="BS433" s="1"/>
      <c r="ET433" s="12"/>
      <c r="FR433" s="12"/>
      <c r="FS433" s="12"/>
      <c r="GH433" s="12"/>
      <c r="HF433" s="10"/>
      <c r="HG433" s="13">
        <v>44288</v>
      </c>
    </row>
    <row r="434" spans="1:215">
      <c r="A434" t="str">
        <f t="shared" si="140"/>
        <v>MYSRK222102021691</v>
      </c>
      <c r="B434" s="1">
        <v>433</v>
      </c>
      <c r="C434" s="1" t="s">
        <v>200</v>
      </c>
      <c r="D434" s="1">
        <v>0</v>
      </c>
      <c r="E434" s="1" t="s">
        <v>317</v>
      </c>
      <c r="F434" s="1" t="s">
        <v>202</v>
      </c>
      <c r="H434" s="1" t="s">
        <v>863</v>
      </c>
      <c r="I434" s="1" t="s">
        <v>864</v>
      </c>
      <c r="M434" s="1" t="s">
        <v>205</v>
      </c>
      <c r="N434" s="1">
        <v>1</v>
      </c>
      <c r="O434" s="1" t="s">
        <v>337</v>
      </c>
      <c r="Q434" s="1" t="s">
        <v>219</v>
      </c>
      <c r="R434" t="s">
        <v>208</v>
      </c>
      <c r="S434" s="1" t="s">
        <v>338</v>
      </c>
      <c r="T434" s="1" t="s">
        <v>210</v>
      </c>
      <c r="V434" s="1" t="b">
        <v>0</v>
      </c>
      <c r="AA434" s="1">
        <v>1.465</v>
      </c>
      <c r="AC434" s="1">
        <v>1.461</v>
      </c>
      <c r="AD434" s="1">
        <v>100</v>
      </c>
      <c r="AF434" s="8">
        <v>0.004</v>
      </c>
      <c r="AG434" s="1" t="s">
        <v>679</v>
      </c>
      <c r="AH434" s="1">
        <v>21691</v>
      </c>
      <c r="AI434" s="1">
        <v>100</v>
      </c>
      <c r="AJ434" s="1">
        <v>99.5</v>
      </c>
      <c r="AL434" s="1">
        <f>AK434+AJ434</f>
        <v>99.5</v>
      </c>
      <c r="AO434" s="1">
        <f>AL434+AM434</f>
        <v>99.5</v>
      </c>
      <c r="AP434" s="1">
        <v>20</v>
      </c>
      <c r="AV434" s="10">
        <f>((AO434*((100-GX434)/100)+GY434))*(AA434+AS434+AU434+AB434)-(AP434*(AA434+AS434-AC434+AB434)*AD434/100)</f>
        <v>145.6875</v>
      </c>
      <c r="AW434" s="1">
        <f>(AV434)*N434</f>
        <v>145.6875</v>
      </c>
      <c r="BK434" s="1">
        <v>1</v>
      </c>
      <c r="BL434" s="1">
        <v>812.5</v>
      </c>
      <c r="BM434" s="1" t="s">
        <v>212</v>
      </c>
      <c r="BN434" s="2">
        <f>BL434/HE434</f>
        <v>17.8179824561403</v>
      </c>
      <c r="BO434" s="2">
        <v>650</v>
      </c>
      <c r="BP434" s="1">
        <f>BN434+BI434</f>
        <v>17.8179824561403</v>
      </c>
      <c r="BQ434" s="1">
        <f>BP434*N434</f>
        <v>17.8179824561403</v>
      </c>
      <c r="BS434" s="1"/>
      <c r="EQ434" s="1">
        <f t="shared" si="138"/>
        <v>0</v>
      </c>
      <c r="ER434" s="1">
        <f>EQ434*N434</f>
        <v>0</v>
      </c>
      <c r="ES434" s="1">
        <f>IF(ISERROR(SEARCH("FALSE",BV434)),BU434,0)+IF(ISERROR(SEARCH("FALSE",CA434)),BZ434,0)+IF(ISERROR(SEARCH("FALSE",CF434)),CE434,0)+IF(ISERROR(SEARCH("FALSE",CK434)),CJ434,0)+IF(ISERROR(SEARCH("FALSE",CP434)),CO434,0)+IF(ISERROR(SEARCH("FALSE",CU434)),CT434,0)+IF(ISERROR(SEARCH("FALSE",CZ434)),CY434,0)+IF(ISERROR(SEARCH("FALSE",DE434)),DD434,0)+IF(ISERROR(SEARCH("FALSE",DJ434)),DI434,0)+IF(ISERROR(SEARCH("FALSE",DO434)),DN434,0)+IF(ISERROR(SEARCH("FALSE",DT434)),DS434,0)+IF(ISERROR(SEARCH("FALSE",DY434)),DX434,0)+IF(ISERROR(SEARCH("FALSE",ED434)),EC434,0)+IF(ISERROR(SEARCH("FALSE",EI434)),EH434,0)+IF(ISERROR(SEARCH("FALSE",EN434)),EM434,0)*N434</f>
        <v>0</v>
      </c>
      <c r="ET434" s="12">
        <f>ES434+ER434+BP434</f>
        <v>17.8179824561403</v>
      </c>
      <c r="FP434" s="1" t="s">
        <v>213</v>
      </c>
      <c r="FQ434" s="1">
        <v>1.25</v>
      </c>
      <c r="FR434" s="12">
        <f t="shared" si="139"/>
        <v>163.50548245614</v>
      </c>
      <c r="FS434" s="12">
        <f>FR434*FQ434/100</f>
        <v>2.04381853070175</v>
      </c>
      <c r="GE434" s="1" t="s">
        <v>214</v>
      </c>
      <c r="GF434" s="1" t="s">
        <v>213</v>
      </c>
      <c r="GG434" s="1">
        <v>11</v>
      </c>
      <c r="GH434" s="12">
        <f>AW434+ET434-ES434+FD434+FG434</f>
        <v>163.50548245614</v>
      </c>
      <c r="GI434" s="1">
        <f>GH434*(GG434/100)</f>
        <v>17.9856030701754</v>
      </c>
      <c r="GJ434" s="1" t="s">
        <v>215</v>
      </c>
      <c r="GM434" s="1">
        <v>0.356359649122807</v>
      </c>
      <c r="GO434" s="1">
        <v>2.07407407407407</v>
      </c>
      <c r="GP434" s="1">
        <v>1.85185185185185</v>
      </c>
      <c r="HB434" s="1">
        <v>1</v>
      </c>
      <c r="HC434" s="1">
        <v>75</v>
      </c>
      <c r="HD434" s="1">
        <v>95</v>
      </c>
      <c r="HE434" s="1">
        <f>(3600/HC434)*HD434*HB434/100</f>
        <v>45.6</v>
      </c>
      <c r="HF434" s="10">
        <f>AW434+AZ434+ET434+FD434+FG434+FK434+FS434-FY434+GD434+FT434+GI434+GM434+GN434+GO434+GP434+GR434+GS434-GU434</f>
        <v>187.817189632066</v>
      </c>
      <c r="HG434" s="13">
        <v>45384</v>
      </c>
    </row>
    <row r="435" spans="1:215">
      <c r="A435" t="str">
        <f t="shared" si="140"/>
        <v>MYSRK222220021590</v>
      </c>
      <c r="B435" s="1">
        <v>434</v>
      </c>
      <c r="C435" s="1" t="s">
        <v>200</v>
      </c>
      <c r="D435" s="1">
        <v>0</v>
      </c>
      <c r="E435" s="1" t="s">
        <v>317</v>
      </c>
      <c r="F435" s="1" t="s">
        <v>202</v>
      </c>
      <c r="H435" s="1" t="s">
        <v>865</v>
      </c>
      <c r="I435" s="1" t="s">
        <v>866</v>
      </c>
      <c r="M435" s="1" t="s">
        <v>205</v>
      </c>
      <c r="N435" s="1">
        <v>1</v>
      </c>
      <c r="O435" s="17" t="s">
        <v>402</v>
      </c>
      <c r="P435" s="18"/>
      <c r="Q435" s="1" t="s">
        <v>207</v>
      </c>
      <c r="R435" t="s">
        <v>208</v>
      </c>
      <c r="S435" s="19" t="s">
        <v>403</v>
      </c>
      <c r="T435" s="1" t="s">
        <v>210</v>
      </c>
      <c r="V435" s="1" t="b">
        <v>0</v>
      </c>
      <c r="AA435" s="1">
        <v>0.0155</v>
      </c>
      <c r="AC435" s="1">
        <v>0.011</v>
      </c>
      <c r="AD435" s="1">
        <v>100</v>
      </c>
      <c r="AF435" s="8">
        <v>0.0045</v>
      </c>
      <c r="AG435" s="1" t="s">
        <v>464</v>
      </c>
      <c r="AH435" s="1">
        <v>21590</v>
      </c>
      <c r="AI435" s="1">
        <v>100</v>
      </c>
      <c r="AJ435" s="1">
        <v>228.5</v>
      </c>
      <c r="AL435" s="1">
        <f>AK435+AJ435</f>
        <v>228.5</v>
      </c>
      <c r="AO435" s="1">
        <f>AL435+AM435</f>
        <v>228.5</v>
      </c>
      <c r="AP435" s="1">
        <v>20</v>
      </c>
      <c r="AV435" s="10">
        <f>((AO435*((100-GX435)/100)+GY435))*(AA435+AS435+AU435+AB435)-(AP435*(AA435+AS435-AC435+AB435)*AD435/100)</f>
        <v>3.45175</v>
      </c>
      <c r="AW435" s="1">
        <f>(AV435)*N435</f>
        <v>3.45175</v>
      </c>
      <c r="BK435" s="1">
        <v>2</v>
      </c>
      <c r="BL435" s="1">
        <v>200</v>
      </c>
      <c r="BM435" s="1" t="s">
        <v>212</v>
      </c>
      <c r="BN435" s="2">
        <f>BL435/HE435</f>
        <v>1.85185185185185</v>
      </c>
      <c r="BO435" s="2">
        <v>150</v>
      </c>
      <c r="BP435" s="1">
        <f>BN435+BI435</f>
        <v>1.85185185185185</v>
      </c>
      <c r="BQ435" s="1">
        <f>BP435*N435</f>
        <v>1.85185185185185</v>
      </c>
      <c r="BS435" s="1"/>
      <c r="EQ435" s="1">
        <f t="shared" si="138"/>
        <v>0</v>
      </c>
      <c r="ER435" s="1">
        <f>EQ435*N435</f>
        <v>0</v>
      </c>
      <c r="ES435" s="1">
        <f>IF(ISERROR(SEARCH("FALSE",BV435)),BU435,0)+IF(ISERROR(SEARCH("FALSE",CA435)),BZ435,0)+IF(ISERROR(SEARCH("FALSE",CF435)),CE435,0)+IF(ISERROR(SEARCH("FALSE",CK435)),CJ435,0)+IF(ISERROR(SEARCH("FALSE",CP435)),CO435,0)+IF(ISERROR(SEARCH("FALSE",CU435)),CT435,0)+IF(ISERROR(SEARCH("FALSE",CZ435)),CY435,0)+IF(ISERROR(SEARCH("FALSE",DE435)),DD435,0)+IF(ISERROR(SEARCH("FALSE",DJ435)),DI435,0)+IF(ISERROR(SEARCH("FALSE",DO435)),DN435,0)+IF(ISERROR(SEARCH("FALSE",DT435)),DS435,0)+IF(ISERROR(SEARCH("FALSE",DY435)),DX435,0)+IF(ISERROR(SEARCH("FALSE",ED435)),EC435,0)+IF(ISERROR(SEARCH("FALSE",EI435)),EH435,0)+IF(ISERROR(SEARCH("FALSE",EN435)),EM435,0)*N435</f>
        <v>0</v>
      </c>
      <c r="ET435" s="12">
        <f>ES435+ER435+BP435</f>
        <v>1.85185185185185</v>
      </c>
      <c r="FP435" s="1" t="s">
        <v>213</v>
      </c>
      <c r="FQ435" s="1">
        <v>1.25</v>
      </c>
      <c r="FR435" s="12">
        <f t="shared" si="139"/>
        <v>5.30360185185185</v>
      </c>
      <c r="FS435" s="12">
        <f>FR435*FQ435/100</f>
        <v>0.0662950231481481</v>
      </c>
      <c r="GE435" s="1" t="s">
        <v>214</v>
      </c>
      <c r="GF435" s="1" t="s">
        <v>213</v>
      </c>
      <c r="GG435" s="1">
        <v>11</v>
      </c>
      <c r="GH435" s="12">
        <f>AW435+ET435-ES435+FD435+FG435</f>
        <v>5.30360185185185</v>
      </c>
      <c r="GI435" s="1">
        <f>GH435*(GG435/100)</f>
        <v>0.583396203703704</v>
      </c>
      <c r="GJ435" s="1" t="s">
        <v>215</v>
      </c>
      <c r="GM435" s="1">
        <v>0.037037037037037</v>
      </c>
      <c r="GO435" s="1">
        <v>0.03</v>
      </c>
      <c r="GP435" s="1">
        <v>0.03</v>
      </c>
      <c r="GQ435" s="1" t="s">
        <v>280</v>
      </c>
      <c r="GR435" s="1">
        <v>0.00999999999999979</v>
      </c>
      <c r="HB435" s="1">
        <v>2</v>
      </c>
      <c r="HC435" s="1">
        <v>60</v>
      </c>
      <c r="HD435" s="1">
        <v>90</v>
      </c>
      <c r="HE435" s="1">
        <f>(3600/HC435)*HD435*HB435/100</f>
        <v>108</v>
      </c>
      <c r="HF435" s="10">
        <f>AW435+AZ435+ET435+FD435+FG435+FK435+FS435-FY435+GD435+FT435+GI435+GM435+GN435+GO435+GP435+GR435+GS435-GU435</f>
        <v>6.06033011574074</v>
      </c>
      <c r="HG435" s="13">
        <v>44379</v>
      </c>
    </row>
    <row r="436" spans="1:215">
      <c r="A436" t="str">
        <f t="shared" si="140"/>
        <v>MYSRK308280021590</v>
      </c>
      <c r="B436" s="1">
        <v>435</v>
      </c>
      <c r="C436" s="1" t="s">
        <v>200</v>
      </c>
      <c r="D436" s="1">
        <v>0</v>
      </c>
      <c r="E436" s="1" t="s">
        <v>317</v>
      </c>
      <c r="F436" s="1" t="s">
        <v>202</v>
      </c>
      <c r="H436" s="1" t="s">
        <v>867</v>
      </c>
      <c r="I436" s="1" t="s">
        <v>533</v>
      </c>
      <c r="M436" s="1" t="s">
        <v>205</v>
      </c>
      <c r="N436" s="1">
        <v>1</v>
      </c>
      <c r="O436" s="17" t="s">
        <v>402</v>
      </c>
      <c r="P436" s="18"/>
      <c r="Q436" s="1" t="s">
        <v>207</v>
      </c>
      <c r="R436" t="s">
        <v>208</v>
      </c>
      <c r="S436" s="19" t="s">
        <v>403</v>
      </c>
      <c r="T436" s="1" t="s">
        <v>210</v>
      </c>
      <c r="V436" s="1" t="b">
        <v>0</v>
      </c>
      <c r="AA436" s="1">
        <v>0.02</v>
      </c>
      <c r="AC436" s="1">
        <v>0.017</v>
      </c>
      <c r="AD436" s="1">
        <v>100</v>
      </c>
      <c r="AF436" s="8">
        <v>0.003</v>
      </c>
      <c r="AG436" s="1" t="s">
        <v>464</v>
      </c>
      <c r="AH436" s="1">
        <v>21590</v>
      </c>
      <c r="AI436" s="1">
        <v>100</v>
      </c>
      <c r="AJ436" s="1">
        <v>190.5</v>
      </c>
      <c r="AL436" s="1">
        <f>AK436+AJ436</f>
        <v>190.5</v>
      </c>
      <c r="AO436" s="1">
        <f>AL436+AM436</f>
        <v>190.5</v>
      </c>
      <c r="AP436" s="1">
        <v>20</v>
      </c>
      <c r="AV436" s="10">
        <f>((AO436*((100-GX436)/100)+GY436))*(AA436+AS436+AU436+AB436)-(AP436*(AA436+AS436-AC436+AB436)*AD436/100)</f>
        <v>3.75</v>
      </c>
      <c r="AW436" s="1">
        <f>(AV436)*N436</f>
        <v>3.75</v>
      </c>
      <c r="BK436" s="1">
        <v>1</v>
      </c>
      <c r="BL436" s="1">
        <v>80</v>
      </c>
      <c r="BM436" s="1" t="s">
        <v>212</v>
      </c>
      <c r="BN436" s="2">
        <f>BL436/HE436</f>
        <v>1.48148148148148</v>
      </c>
      <c r="BO436" s="2">
        <v>60</v>
      </c>
      <c r="BP436" s="1">
        <f>BN436+BI436</f>
        <v>1.48148148148148</v>
      </c>
      <c r="BQ436" s="1">
        <f>BP436*N436</f>
        <v>1.48148148148148</v>
      </c>
      <c r="BS436" s="1"/>
      <c r="EQ436" s="1">
        <f t="shared" si="138"/>
        <v>0</v>
      </c>
      <c r="ER436" s="1">
        <f>EQ436*N436</f>
        <v>0</v>
      </c>
      <c r="ES436" s="1">
        <f>IF(ISERROR(SEARCH("FALSE",BV436)),BU436,0)+IF(ISERROR(SEARCH("FALSE",CA436)),BZ436,0)+IF(ISERROR(SEARCH("FALSE",CF436)),CE436,0)+IF(ISERROR(SEARCH("FALSE",CK436)),CJ436,0)+IF(ISERROR(SEARCH("FALSE",CP436)),CO436,0)+IF(ISERROR(SEARCH("FALSE",CU436)),CT436,0)+IF(ISERROR(SEARCH("FALSE",CZ436)),CY436,0)+IF(ISERROR(SEARCH("FALSE",DE436)),DD436,0)+IF(ISERROR(SEARCH("FALSE",DJ436)),DI436,0)+IF(ISERROR(SEARCH("FALSE",DO436)),DN436,0)+IF(ISERROR(SEARCH("FALSE",DT436)),DS436,0)+IF(ISERROR(SEARCH("FALSE",DY436)),DX436,0)+IF(ISERROR(SEARCH("FALSE",ED436)),EC436,0)+IF(ISERROR(SEARCH("FALSE",EI436)),EH436,0)+IF(ISERROR(SEARCH("FALSE",EN436)),EM436,0)*N436</f>
        <v>0</v>
      </c>
      <c r="ET436" s="12">
        <f>ES436+ER436+BP436</f>
        <v>1.48148148148148</v>
      </c>
      <c r="FP436" s="1" t="s">
        <v>213</v>
      </c>
      <c r="FQ436" s="1">
        <v>1.25</v>
      </c>
      <c r="FR436" s="12">
        <f t="shared" si="139"/>
        <v>5.23148148148148</v>
      </c>
      <c r="FS436" s="12">
        <f>FR436*FQ436/100</f>
        <v>0.0653935185185185</v>
      </c>
      <c r="GE436" s="1" t="s">
        <v>214</v>
      </c>
      <c r="GF436" s="1" t="s">
        <v>213</v>
      </c>
      <c r="GG436" s="1">
        <v>11</v>
      </c>
      <c r="GH436" s="12">
        <f>AW436+ET436-ES436+FD436+FG436</f>
        <v>5.23148148148148</v>
      </c>
      <c r="GI436" s="1">
        <f>GH436*(GG436/100)</f>
        <v>0.575462962962963</v>
      </c>
      <c r="GJ436" s="1" t="s">
        <v>215</v>
      </c>
      <c r="GM436" s="1">
        <v>0.03</v>
      </c>
      <c r="GO436" s="1">
        <v>0.01</v>
      </c>
      <c r="GP436" s="1">
        <v>0.01</v>
      </c>
      <c r="HB436" s="1">
        <v>1</v>
      </c>
      <c r="HC436" s="1">
        <v>60</v>
      </c>
      <c r="HD436" s="1">
        <v>90</v>
      </c>
      <c r="HE436" s="1">
        <f>(3600/HC436)*HD436*HB436/100</f>
        <v>54</v>
      </c>
      <c r="HF436" s="10">
        <f>AW436+AZ436+ET436+FD436+FG436+FK436+FS436-FY436+GD436+FT436+GI436+GM436+GN436+GO436+GP436+GR436+GS436-GU436</f>
        <v>5.92233796296296</v>
      </c>
      <c r="HG436" s="13">
        <v>43648</v>
      </c>
    </row>
    <row r="437" spans="1:215">
      <c r="A437" t="str">
        <f t="shared" si="140"/>
        <v>MYSRK312057921590</v>
      </c>
      <c r="B437" s="1">
        <v>436</v>
      </c>
      <c r="C437" s="1" t="s">
        <v>200</v>
      </c>
      <c r="D437" s="1">
        <v>0</v>
      </c>
      <c r="E437" s="1" t="s">
        <v>317</v>
      </c>
      <c r="F437" s="1" t="s">
        <v>202</v>
      </c>
      <c r="H437" s="1" t="s">
        <v>868</v>
      </c>
      <c r="I437" s="1" t="s">
        <v>869</v>
      </c>
      <c r="M437" s="1" t="s">
        <v>205</v>
      </c>
      <c r="N437" s="1">
        <v>1</v>
      </c>
      <c r="O437" s="1" t="s">
        <v>270</v>
      </c>
      <c r="Q437" s="1" t="s">
        <v>271</v>
      </c>
      <c r="R437" t="s">
        <v>208</v>
      </c>
      <c r="S437" s="1" t="s">
        <v>272</v>
      </c>
      <c r="T437" s="1" t="s">
        <v>210</v>
      </c>
      <c r="V437" s="1" t="b">
        <v>0</v>
      </c>
      <c r="AA437" s="1">
        <v>0.296</v>
      </c>
      <c r="AC437" s="1">
        <v>0.296</v>
      </c>
      <c r="AD437" s="1">
        <v>0</v>
      </c>
      <c r="AF437" s="8">
        <v>0</v>
      </c>
      <c r="AG437" s="1" t="s">
        <v>464</v>
      </c>
      <c r="AH437" s="1">
        <v>21590</v>
      </c>
      <c r="AI437" s="1">
        <v>100</v>
      </c>
      <c r="AJ437" s="1">
        <v>155.26</v>
      </c>
      <c r="AL437" s="1">
        <f>AK437+AJ437</f>
        <v>155.26</v>
      </c>
      <c r="AO437" s="1">
        <f>AL437+AM437</f>
        <v>155.26</v>
      </c>
      <c r="AP437" s="1">
        <v>20</v>
      </c>
      <c r="AV437" s="10">
        <f>((AO437*((100-GX437)/100)+GY437))*(AA437+AS437+AU437+AB437)-(AP437*(AA437+AS437-AC437+AB437)*AD437/100)</f>
        <v>45.95696</v>
      </c>
      <c r="AW437" s="1">
        <f>(AV437)*N437</f>
        <v>45.95696</v>
      </c>
      <c r="AZ437" s="1">
        <f>BA437+BE437</f>
        <v>4.55625</v>
      </c>
      <c r="BA437" s="1">
        <f>AZ438*N438</f>
        <v>4.5</v>
      </c>
      <c r="BB437" s="1" t="s">
        <v>221</v>
      </c>
      <c r="BC437" s="1">
        <f>BA437</f>
        <v>4.5</v>
      </c>
      <c r="BD437" s="1">
        <v>1.25</v>
      </c>
      <c r="BE437" s="1">
        <f>BA437*(BD437/100)</f>
        <v>0.05625</v>
      </c>
      <c r="BK437" s="1">
        <v>1</v>
      </c>
      <c r="BL437" s="1">
        <v>600</v>
      </c>
      <c r="BM437" s="1" t="s">
        <v>212</v>
      </c>
      <c r="BN437" s="2">
        <f>BL437/HE437</f>
        <v>11.2962962962963</v>
      </c>
      <c r="BO437" s="2">
        <v>450</v>
      </c>
      <c r="BP437" s="1">
        <f>BN437+BI437</f>
        <v>11.2962962962963</v>
      </c>
      <c r="BQ437" s="1">
        <f>BP437*N437</f>
        <v>11.2962962962963</v>
      </c>
      <c r="BS437" s="1"/>
      <c r="EQ437" s="1">
        <f t="shared" si="138"/>
        <v>0</v>
      </c>
      <c r="ER437" s="1">
        <f>EQ437*N437</f>
        <v>0</v>
      </c>
      <c r="ES437" s="1">
        <f>IF(ISERROR(SEARCH("FALSE",BV437)),BU437,0)+IF(ISERROR(SEARCH("FALSE",CA437)),BZ437,0)+IF(ISERROR(SEARCH("FALSE",CF437)),CE437,0)+IF(ISERROR(SEARCH("FALSE",CK437)),CJ437,0)+IF(ISERROR(SEARCH("FALSE",CP437)),CO437,0)+IF(ISERROR(SEARCH("FALSE",CU437)),CT437,0)+IF(ISERROR(SEARCH("FALSE",CZ437)),CY437,0)+IF(ISERROR(SEARCH("FALSE",DE437)),DD437,0)+IF(ISERROR(SEARCH("FALSE",DJ437)),DI437,0)+IF(ISERROR(SEARCH("FALSE",DO437)),DN437,0)+IF(ISERROR(SEARCH("FALSE",DT437)),DS437,0)+IF(ISERROR(SEARCH("FALSE",DY437)),DX437,0)+IF(ISERROR(SEARCH("FALSE",ED437)),EC437,0)+IF(ISERROR(SEARCH("FALSE",EI437)),EH437,0)+IF(ISERROR(SEARCH("FALSE",EN437)),EM437,0)*N437</f>
        <v>0</v>
      </c>
      <c r="ET437" s="12">
        <f>ES437+ER437+BP437</f>
        <v>11.2962962962963</v>
      </c>
      <c r="FP437" s="1" t="s">
        <v>213</v>
      </c>
      <c r="FQ437" s="1">
        <v>1.25</v>
      </c>
      <c r="FR437" s="12">
        <f t="shared" si="139"/>
        <v>57.2532562962963</v>
      </c>
      <c r="FS437" s="12">
        <f>FR437*FQ437/100</f>
        <v>0.715665703703704</v>
      </c>
      <c r="GE437" s="1" t="s">
        <v>214</v>
      </c>
      <c r="GF437" s="1" t="s">
        <v>213</v>
      </c>
      <c r="GG437" s="1">
        <v>11</v>
      </c>
      <c r="GH437" s="12">
        <f>AW437+ET437-ES437+FD437+FG437</f>
        <v>57.2532562962963</v>
      </c>
      <c r="GI437" s="1">
        <f>GH437*(GG437/100)</f>
        <v>6.29785819259259</v>
      </c>
      <c r="GJ437" s="1" t="s">
        <v>215</v>
      </c>
      <c r="GM437" s="1">
        <v>0.226</v>
      </c>
      <c r="GO437" s="1">
        <v>2.66833333333333</v>
      </c>
      <c r="GP437" s="1">
        <v>0.44</v>
      </c>
      <c r="GQ437" s="1" t="s">
        <v>280</v>
      </c>
      <c r="GR437" s="1">
        <v>0.0499999999999972</v>
      </c>
      <c r="HB437" s="1">
        <v>1</v>
      </c>
      <c r="HC437" s="1">
        <v>61</v>
      </c>
      <c r="HD437" s="1">
        <v>90</v>
      </c>
      <c r="HE437" s="1">
        <f>(3600/HC437)*HD437*HB437/100</f>
        <v>53.1147540983607</v>
      </c>
      <c r="HF437" s="10">
        <f>AW437+AZ437+ET437+FD437+FG437+FK437+FS437-FY437+GD437+FT437+GI437+GM437+GN437+GO437+GP437+GR437+GS437-GU437</f>
        <v>72.2073635259259</v>
      </c>
      <c r="HG437" s="13">
        <v>43557</v>
      </c>
    </row>
    <row r="438" spans="1:215">
      <c r="A438" t="str">
        <f t="shared" si="140"/>
        <v>MYSRK3120579_121590</v>
      </c>
      <c r="B438" s="1">
        <v>437</v>
      </c>
      <c r="C438" s="1" t="s">
        <v>200</v>
      </c>
      <c r="E438" s="1" t="s">
        <v>317</v>
      </c>
      <c r="F438" s="1" t="s">
        <v>222</v>
      </c>
      <c r="H438" s="1" t="s">
        <v>870</v>
      </c>
      <c r="I438" s="1" t="s">
        <v>870</v>
      </c>
      <c r="N438" s="1">
        <v>2</v>
      </c>
      <c r="R438"/>
      <c r="AF438" s="8"/>
      <c r="AG438" s="1" t="s">
        <v>464</v>
      </c>
      <c r="AH438" s="1">
        <v>21590</v>
      </c>
      <c r="AV438" s="10"/>
      <c r="AX438" s="1" t="s">
        <v>205</v>
      </c>
      <c r="AY438" s="1" t="s">
        <v>225</v>
      </c>
      <c r="AZ438" s="1">
        <v>2.25</v>
      </c>
      <c r="BN438" s="2"/>
      <c r="BS438" s="1"/>
      <c r="ET438" s="12"/>
      <c r="FR438" s="12"/>
      <c r="FS438" s="12"/>
      <c r="GH438" s="12"/>
      <c r="HF438" s="10"/>
      <c r="HG438" s="13">
        <v>43557</v>
      </c>
    </row>
    <row r="439" spans="1:215">
      <c r="A439" t="str">
        <f t="shared" si="140"/>
        <v>MYSRK312062921590</v>
      </c>
      <c r="B439" s="1">
        <v>438</v>
      </c>
      <c r="C439" s="1" t="s">
        <v>200</v>
      </c>
      <c r="D439" s="1">
        <v>0</v>
      </c>
      <c r="E439" s="1" t="s">
        <v>317</v>
      </c>
      <c r="F439" s="1" t="s">
        <v>202</v>
      </c>
      <c r="H439" s="1" t="s">
        <v>871</v>
      </c>
      <c r="I439" s="1" t="s">
        <v>872</v>
      </c>
      <c r="M439" s="1" t="s">
        <v>205</v>
      </c>
      <c r="N439" s="1">
        <v>1</v>
      </c>
      <c r="O439" s="17" t="s">
        <v>250</v>
      </c>
      <c r="P439" s="18"/>
      <c r="Q439" s="1" t="s">
        <v>219</v>
      </c>
      <c r="R439" t="s">
        <v>208</v>
      </c>
      <c r="S439" s="19" t="s">
        <v>251</v>
      </c>
      <c r="T439" s="1" t="s">
        <v>210</v>
      </c>
      <c r="V439" s="1" t="b">
        <v>0</v>
      </c>
      <c r="AA439" s="1">
        <v>0.768</v>
      </c>
      <c r="AC439" s="1">
        <v>0.768</v>
      </c>
      <c r="AD439" s="1">
        <v>0</v>
      </c>
      <c r="AF439" s="8">
        <v>0</v>
      </c>
      <c r="AG439" s="1" t="s">
        <v>464</v>
      </c>
      <c r="AH439" s="1">
        <v>21590</v>
      </c>
      <c r="AI439" s="1">
        <v>100</v>
      </c>
      <c r="AJ439" s="1">
        <v>95.51</v>
      </c>
      <c r="AL439" s="1">
        <f t="shared" ref="AL439:AL445" si="186">AK439+AJ439</f>
        <v>95.51</v>
      </c>
      <c r="AO439" s="1">
        <f t="shared" ref="AO439:AO445" si="187">AL439+AM439</f>
        <v>95.51</v>
      </c>
      <c r="AP439" s="1">
        <v>20</v>
      </c>
      <c r="AV439" s="10">
        <f t="shared" ref="AV439:AV445" si="188">((AO439*((100-GX439)/100)+GY439))*(AA439+AS439+AU439+AB439)-(AP439*(AA439+AS439-AC439+AB439)*AD439/100)</f>
        <v>73.35168</v>
      </c>
      <c r="AW439" s="1">
        <f t="shared" ref="AW439:AW445" si="189">(AV439)*N439</f>
        <v>73.35168</v>
      </c>
      <c r="BK439" s="1">
        <v>1</v>
      </c>
      <c r="BL439" s="1">
        <v>600</v>
      </c>
      <c r="BM439" s="1" t="s">
        <v>212</v>
      </c>
      <c r="BN439" s="2">
        <f t="shared" ref="BN439:BN445" si="190">BL439/HE439</f>
        <v>12.7777777777778</v>
      </c>
      <c r="BO439" s="2">
        <v>450</v>
      </c>
      <c r="BP439" s="1">
        <f t="shared" ref="BP439:BP445" si="191">BN439+BI439</f>
        <v>12.7777777777778</v>
      </c>
      <c r="BQ439" s="1">
        <f t="shared" ref="BQ439:BQ445" si="192">BP439*N439</f>
        <v>12.7777777777778</v>
      </c>
      <c r="BS439" s="1"/>
      <c r="EQ439" s="1">
        <f t="shared" si="138"/>
        <v>0</v>
      </c>
      <c r="ER439" s="1">
        <f t="shared" ref="ER439:ER445" si="193">EQ439*N439</f>
        <v>0</v>
      </c>
      <c r="ES439" s="1">
        <f t="shared" ref="ES439:ES445" si="194">IF(ISERROR(SEARCH("FALSE",BV439)),BU439,0)+IF(ISERROR(SEARCH("FALSE",CA439)),BZ439,0)+IF(ISERROR(SEARCH("FALSE",CF439)),CE439,0)+IF(ISERROR(SEARCH("FALSE",CK439)),CJ439,0)+IF(ISERROR(SEARCH("FALSE",CP439)),CO439,0)+IF(ISERROR(SEARCH("FALSE",CU439)),CT439,0)+IF(ISERROR(SEARCH("FALSE",CZ439)),CY439,0)+IF(ISERROR(SEARCH("FALSE",DE439)),DD439,0)+IF(ISERROR(SEARCH("FALSE",DJ439)),DI439,0)+IF(ISERROR(SEARCH("FALSE",DO439)),DN439,0)+IF(ISERROR(SEARCH("FALSE",DT439)),DS439,0)+IF(ISERROR(SEARCH("FALSE",DY439)),DX439,0)+IF(ISERROR(SEARCH("FALSE",ED439)),EC439,0)+IF(ISERROR(SEARCH("FALSE",EI439)),EH439,0)+IF(ISERROR(SEARCH("FALSE",EN439)),EM439,0)*N439</f>
        <v>0</v>
      </c>
      <c r="ET439" s="12">
        <f t="shared" ref="ET439:ET445" si="195">ES439+ER439+BP439</f>
        <v>12.7777777777778</v>
      </c>
      <c r="FP439" s="1" t="s">
        <v>213</v>
      </c>
      <c r="FQ439" s="1">
        <v>1.25</v>
      </c>
      <c r="FR439" s="12">
        <f t="shared" si="139"/>
        <v>86.1294577777778</v>
      </c>
      <c r="FS439" s="12">
        <f t="shared" ref="FS439:FS445" si="196">FR439*FQ439/100</f>
        <v>1.07661822222222</v>
      </c>
      <c r="GE439" s="1" t="s">
        <v>214</v>
      </c>
      <c r="GF439" s="1" t="s">
        <v>213</v>
      </c>
      <c r="GG439" s="1">
        <v>11</v>
      </c>
      <c r="GH439" s="12">
        <f t="shared" ref="GH439:GH445" si="197">AW439+ET439-ES439+FD439+FG439</f>
        <v>86.1294577777778</v>
      </c>
      <c r="GI439" s="1">
        <f t="shared" ref="GI439:GI445" si="198">GH439*(GG439/100)</f>
        <v>9.47424035555556</v>
      </c>
      <c r="GJ439" s="1" t="s">
        <v>215</v>
      </c>
      <c r="GM439" s="1">
        <v>0.255555555555556</v>
      </c>
      <c r="GO439" s="1">
        <v>4</v>
      </c>
      <c r="GP439" s="1">
        <v>2.38095238095238</v>
      </c>
      <c r="HB439" s="1">
        <v>1</v>
      </c>
      <c r="HC439" s="1">
        <v>69</v>
      </c>
      <c r="HD439" s="1">
        <v>90</v>
      </c>
      <c r="HE439" s="1">
        <f t="shared" ref="HE439:HE445" si="199">(3600/HC439)*HD439*HB439/100</f>
        <v>46.9565217391304</v>
      </c>
      <c r="HF439" s="10">
        <f t="shared" ref="HF439:HF445" si="200">AW439+AZ439+ET439+FD439+FG439+FK439+FS439-FY439+GD439+FT439+GI439+GM439+GN439+GO439+GP439+GR439+GS439-GU439</f>
        <v>103.316824292064</v>
      </c>
      <c r="HG439" s="13">
        <v>43557</v>
      </c>
    </row>
    <row r="440" spans="1:215">
      <c r="A440" t="str">
        <f t="shared" si="140"/>
        <v>MYSRK312081921590</v>
      </c>
      <c r="B440" s="1">
        <v>439</v>
      </c>
      <c r="C440" s="1" t="s">
        <v>200</v>
      </c>
      <c r="D440" s="1">
        <v>0</v>
      </c>
      <c r="E440" s="1" t="s">
        <v>317</v>
      </c>
      <c r="F440" s="1" t="s">
        <v>202</v>
      </c>
      <c r="H440" s="1" t="s">
        <v>873</v>
      </c>
      <c r="I440" s="1" t="s">
        <v>874</v>
      </c>
      <c r="M440" s="1" t="s">
        <v>205</v>
      </c>
      <c r="N440" s="1">
        <v>1</v>
      </c>
      <c r="O440" s="1" t="s">
        <v>243</v>
      </c>
      <c r="Q440" s="1" t="s">
        <v>219</v>
      </c>
      <c r="R440" t="s">
        <v>208</v>
      </c>
      <c r="S440" s="1" t="s">
        <v>244</v>
      </c>
      <c r="T440" s="1" t="s">
        <v>210</v>
      </c>
      <c r="V440" s="1" t="b">
        <v>0</v>
      </c>
      <c r="AA440" s="1">
        <v>0.238</v>
      </c>
      <c r="AC440" s="1">
        <v>0.23</v>
      </c>
      <c r="AD440" s="1">
        <v>100</v>
      </c>
      <c r="AF440" s="8">
        <v>0.00799999999999998</v>
      </c>
      <c r="AG440" s="1" t="s">
        <v>464</v>
      </c>
      <c r="AH440" s="1">
        <v>21590</v>
      </c>
      <c r="AI440" s="1">
        <v>100</v>
      </c>
      <c r="AJ440" s="1">
        <v>130.72</v>
      </c>
      <c r="AL440" s="1">
        <f t="shared" si="186"/>
        <v>130.72</v>
      </c>
      <c r="AO440" s="1">
        <f t="shared" si="187"/>
        <v>130.72</v>
      </c>
      <c r="AP440" s="1">
        <v>20</v>
      </c>
      <c r="AV440" s="10">
        <f t="shared" si="188"/>
        <v>30.95136</v>
      </c>
      <c r="AW440" s="1">
        <f t="shared" si="189"/>
        <v>30.95136</v>
      </c>
      <c r="BK440" s="1">
        <v>2</v>
      </c>
      <c r="BL440" s="1">
        <v>880</v>
      </c>
      <c r="BM440" s="1" t="s">
        <v>212</v>
      </c>
      <c r="BN440" s="2">
        <f t="shared" si="190"/>
        <v>7.19753086419753</v>
      </c>
      <c r="BO440" s="2">
        <v>660</v>
      </c>
      <c r="BP440" s="1">
        <f t="shared" si="191"/>
        <v>7.19753086419753</v>
      </c>
      <c r="BQ440" s="1">
        <f t="shared" si="192"/>
        <v>7.19753086419753</v>
      </c>
      <c r="BS440" s="1"/>
      <c r="EQ440" s="1">
        <f t="shared" si="138"/>
        <v>0</v>
      </c>
      <c r="ER440" s="1">
        <f t="shared" si="193"/>
        <v>0</v>
      </c>
      <c r="ES440" s="1">
        <f t="shared" si="194"/>
        <v>0</v>
      </c>
      <c r="ET440" s="12">
        <f t="shared" si="195"/>
        <v>7.19753086419753</v>
      </c>
      <c r="FP440" s="1" t="s">
        <v>213</v>
      </c>
      <c r="FQ440" s="1">
        <v>1.25</v>
      </c>
      <c r="FR440" s="12">
        <f t="shared" si="139"/>
        <v>38.1488908641975</v>
      </c>
      <c r="FS440" s="12">
        <f t="shared" si="196"/>
        <v>0.476861135802469</v>
      </c>
      <c r="GE440" s="1" t="s">
        <v>214</v>
      </c>
      <c r="GF440" s="1" t="s">
        <v>213</v>
      </c>
      <c r="GG440" s="1">
        <v>11</v>
      </c>
      <c r="GH440" s="12">
        <f t="shared" si="197"/>
        <v>38.1488908641975</v>
      </c>
      <c r="GI440" s="1">
        <f t="shared" si="198"/>
        <v>4.19637799506173</v>
      </c>
      <c r="GJ440" s="1" t="s">
        <v>215</v>
      </c>
      <c r="GM440" s="1">
        <v>0.143950617283951</v>
      </c>
      <c r="GO440" s="1">
        <v>0.888888888888889</v>
      </c>
      <c r="GP440" s="1">
        <v>0.47</v>
      </c>
      <c r="HB440" s="1">
        <v>2</v>
      </c>
      <c r="HC440" s="1">
        <v>53</v>
      </c>
      <c r="HD440" s="1">
        <v>90</v>
      </c>
      <c r="HE440" s="1">
        <f t="shared" si="199"/>
        <v>122.264150943396</v>
      </c>
      <c r="HF440" s="10">
        <f t="shared" si="200"/>
        <v>44.3249695012346</v>
      </c>
      <c r="HG440" s="13">
        <v>43557</v>
      </c>
    </row>
    <row r="441" spans="1:215">
      <c r="A441" t="str">
        <f t="shared" si="140"/>
        <v>MYSRK312082921590</v>
      </c>
      <c r="B441" s="1">
        <v>440</v>
      </c>
      <c r="C441" s="1" t="s">
        <v>200</v>
      </c>
      <c r="D441" s="1">
        <v>0</v>
      </c>
      <c r="E441" s="1" t="s">
        <v>317</v>
      </c>
      <c r="F441" s="1" t="s">
        <v>202</v>
      </c>
      <c r="H441" s="1" t="s">
        <v>875</v>
      </c>
      <c r="I441" s="1" t="s">
        <v>876</v>
      </c>
      <c r="M441" s="1" t="s">
        <v>205</v>
      </c>
      <c r="N441" s="1">
        <v>1</v>
      </c>
      <c r="O441" s="1" t="s">
        <v>243</v>
      </c>
      <c r="Q441" s="1" t="s">
        <v>219</v>
      </c>
      <c r="R441" t="s">
        <v>208</v>
      </c>
      <c r="S441" s="1" t="s">
        <v>244</v>
      </c>
      <c r="T441" s="1" t="s">
        <v>210</v>
      </c>
      <c r="V441" s="1" t="b">
        <v>0</v>
      </c>
      <c r="AA441" s="1">
        <v>0.24</v>
      </c>
      <c r="AC441" s="1">
        <v>0.232</v>
      </c>
      <c r="AD441" s="1">
        <v>100</v>
      </c>
      <c r="AF441" s="8">
        <v>0.00799999999999998</v>
      </c>
      <c r="AG441" s="1" t="s">
        <v>464</v>
      </c>
      <c r="AH441" s="1">
        <v>21590</v>
      </c>
      <c r="AI441" s="1">
        <v>100</v>
      </c>
      <c r="AJ441" s="1">
        <v>130.72</v>
      </c>
      <c r="AL441" s="1">
        <f t="shared" si="186"/>
        <v>130.72</v>
      </c>
      <c r="AO441" s="1">
        <f t="shared" si="187"/>
        <v>130.72</v>
      </c>
      <c r="AP441" s="1">
        <v>20</v>
      </c>
      <c r="AV441" s="10">
        <f t="shared" si="188"/>
        <v>31.2128</v>
      </c>
      <c r="AW441" s="1">
        <f t="shared" si="189"/>
        <v>31.2128</v>
      </c>
      <c r="BK441" s="1">
        <v>2</v>
      </c>
      <c r="BL441" s="1">
        <v>880</v>
      </c>
      <c r="BM441" s="1" t="s">
        <v>212</v>
      </c>
      <c r="BN441" s="2">
        <f t="shared" si="190"/>
        <v>7.19753086419753</v>
      </c>
      <c r="BO441" s="2">
        <v>660</v>
      </c>
      <c r="BP441" s="1">
        <f t="shared" si="191"/>
        <v>7.19753086419753</v>
      </c>
      <c r="BQ441" s="1">
        <f t="shared" si="192"/>
        <v>7.19753086419753</v>
      </c>
      <c r="BS441" s="1"/>
      <c r="EQ441" s="1">
        <f t="shared" si="138"/>
        <v>0</v>
      </c>
      <c r="ER441" s="1">
        <f t="shared" si="193"/>
        <v>0</v>
      </c>
      <c r="ES441" s="1">
        <f t="shared" si="194"/>
        <v>0</v>
      </c>
      <c r="ET441" s="12">
        <f t="shared" si="195"/>
        <v>7.19753086419753</v>
      </c>
      <c r="FP441" s="1" t="s">
        <v>213</v>
      </c>
      <c r="FQ441" s="1">
        <v>1.25</v>
      </c>
      <c r="FR441" s="12">
        <f t="shared" si="139"/>
        <v>38.4103308641975</v>
      </c>
      <c r="FS441" s="12">
        <f t="shared" si="196"/>
        <v>0.480129135802469</v>
      </c>
      <c r="GE441" s="1" t="s">
        <v>214</v>
      </c>
      <c r="GF441" s="1" t="s">
        <v>213</v>
      </c>
      <c r="GG441" s="1">
        <v>11</v>
      </c>
      <c r="GH441" s="12">
        <f t="shared" si="197"/>
        <v>38.4103308641975</v>
      </c>
      <c r="GI441" s="1">
        <f t="shared" si="198"/>
        <v>4.22513639506173</v>
      </c>
      <c r="GJ441" s="1" t="s">
        <v>215</v>
      </c>
      <c r="GM441" s="1">
        <v>0.143950617283951</v>
      </c>
      <c r="GO441" s="1">
        <v>0.888888888888889</v>
      </c>
      <c r="GP441" s="1">
        <v>0.462962962962963</v>
      </c>
      <c r="HB441" s="1">
        <v>2</v>
      </c>
      <c r="HC441" s="1">
        <v>53</v>
      </c>
      <c r="HD441" s="1">
        <v>90</v>
      </c>
      <c r="HE441" s="1">
        <f t="shared" si="199"/>
        <v>122.264150943396</v>
      </c>
      <c r="HF441" s="10">
        <f t="shared" si="200"/>
        <v>44.6113988641975</v>
      </c>
      <c r="HG441" s="13">
        <v>43557</v>
      </c>
    </row>
    <row r="442" spans="1:215">
      <c r="A442" t="str">
        <f t="shared" si="140"/>
        <v>MYSRK312096921590</v>
      </c>
      <c r="B442" s="1">
        <v>441</v>
      </c>
      <c r="C442" s="1" t="s">
        <v>200</v>
      </c>
      <c r="D442" s="1">
        <v>0</v>
      </c>
      <c r="E442" s="1" t="s">
        <v>317</v>
      </c>
      <c r="F442" s="1" t="s">
        <v>202</v>
      </c>
      <c r="H442" s="1" t="s">
        <v>877</v>
      </c>
      <c r="I442" s="1" t="s">
        <v>878</v>
      </c>
      <c r="M442" s="1" t="s">
        <v>205</v>
      </c>
      <c r="N442" s="1">
        <v>1</v>
      </c>
      <c r="O442" s="1" t="s">
        <v>270</v>
      </c>
      <c r="Q442" s="1" t="s">
        <v>271</v>
      </c>
      <c r="R442" t="s">
        <v>208</v>
      </c>
      <c r="S442" s="1" t="s">
        <v>272</v>
      </c>
      <c r="T442" s="1" t="s">
        <v>210</v>
      </c>
      <c r="V442" s="1" t="b">
        <v>0</v>
      </c>
      <c r="AA442" s="1">
        <v>0.348</v>
      </c>
      <c r="AC442" s="1">
        <v>0.348</v>
      </c>
      <c r="AD442" s="1">
        <v>0</v>
      </c>
      <c r="AF442" s="8">
        <v>0</v>
      </c>
      <c r="AG442" s="1" t="s">
        <v>464</v>
      </c>
      <c r="AH442" s="1">
        <v>21590</v>
      </c>
      <c r="AI442" s="1">
        <v>100</v>
      </c>
      <c r="AJ442" s="1">
        <v>155.26</v>
      </c>
      <c r="AL442" s="1">
        <f t="shared" si="186"/>
        <v>155.26</v>
      </c>
      <c r="AO442" s="1">
        <f t="shared" si="187"/>
        <v>155.26</v>
      </c>
      <c r="AP442" s="1">
        <v>20</v>
      </c>
      <c r="AV442" s="10">
        <f t="shared" si="188"/>
        <v>54.03048</v>
      </c>
      <c r="AW442" s="1">
        <f t="shared" si="189"/>
        <v>54.03048</v>
      </c>
      <c r="BK442" s="1">
        <v>2</v>
      </c>
      <c r="BL442" s="1">
        <v>600</v>
      </c>
      <c r="BM442" s="1" t="s">
        <v>212</v>
      </c>
      <c r="BN442" s="2">
        <f t="shared" si="190"/>
        <v>4.07407407407407</v>
      </c>
      <c r="BO442" s="2">
        <v>450</v>
      </c>
      <c r="BP442" s="1">
        <f t="shared" si="191"/>
        <v>4.07407407407407</v>
      </c>
      <c r="BQ442" s="1">
        <f t="shared" si="192"/>
        <v>4.07407407407407</v>
      </c>
      <c r="BS442" s="1"/>
      <c r="EQ442" s="1">
        <f t="shared" si="138"/>
        <v>0</v>
      </c>
      <c r="ER442" s="1">
        <f t="shared" si="193"/>
        <v>0</v>
      </c>
      <c r="ES442" s="1">
        <f t="shared" si="194"/>
        <v>0</v>
      </c>
      <c r="ET442" s="12">
        <f t="shared" si="195"/>
        <v>4.07407407407407</v>
      </c>
      <c r="FP442" s="1" t="s">
        <v>213</v>
      </c>
      <c r="FQ442" s="1">
        <v>1.25</v>
      </c>
      <c r="FR442" s="12">
        <f t="shared" si="139"/>
        <v>58.1045540740741</v>
      </c>
      <c r="FS442" s="12">
        <f t="shared" si="196"/>
        <v>0.726306925925926</v>
      </c>
      <c r="GE442" s="1" t="s">
        <v>214</v>
      </c>
      <c r="GF442" s="1" t="s">
        <v>213</v>
      </c>
      <c r="GG442" s="1">
        <v>11</v>
      </c>
      <c r="GH442" s="12">
        <f t="shared" si="197"/>
        <v>58.1045540740741</v>
      </c>
      <c r="GI442" s="1">
        <f t="shared" si="198"/>
        <v>6.39150094814815</v>
      </c>
      <c r="GJ442" s="1" t="s">
        <v>215</v>
      </c>
      <c r="GM442" s="1">
        <v>0.0814814814814815</v>
      </c>
      <c r="GO442" s="1">
        <v>2.31111111111111</v>
      </c>
      <c r="GP442" s="1">
        <v>1.25</v>
      </c>
      <c r="HB442" s="1">
        <v>2</v>
      </c>
      <c r="HC442" s="1">
        <v>44</v>
      </c>
      <c r="HD442" s="1">
        <v>90</v>
      </c>
      <c r="HE442" s="1">
        <f t="shared" si="199"/>
        <v>147.272727272727</v>
      </c>
      <c r="HF442" s="10">
        <f t="shared" si="200"/>
        <v>68.8649545407407</v>
      </c>
      <c r="HG442" s="13">
        <v>43557</v>
      </c>
    </row>
    <row r="443" spans="1:215">
      <c r="A443" t="str">
        <f t="shared" si="140"/>
        <v>MYSRK312097921590</v>
      </c>
      <c r="B443" s="1">
        <v>442</v>
      </c>
      <c r="C443" s="1" t="s">
        <v>200</v>
      </c>
      <c r="D443" s="1">
        <v>0</v>
      </c>
      <c r="E443" s="1" t="s">
        <v>317</v>
      </c>
      <c r="F443" s="1" t="s">
        <v>202</v>
      </c>
      <c r="H443" s="1" t="s">
        <v>879</v>
      </c>
      <c r="I443" s="1" t="s">
        <v>880</v>
      </c>
      <c r="M443" s="1" t="s">
        <v>205</v>
      </c>
      <c r="N443" s="1">
        <v>1</v>
      </c>
      <c r="O443" s="1" t="s">
        <v>270</v>
      </c>
      <c r="Q443" s="1" t="s">
        <v>271</v>
      </c>
      <c r="R443" t="s">
        <v>208</v>
      </c>
      <c r="S443" s="1" t="s">
        <v>272</v>
      </c>
      <c r="T443" s="1" t="s">
        <v>210</v>
      </c>
      <c r="V443" s="1" t="b">
        <v>0</v>
      </c>
      <c r="AA443" s="1">
        <v>0.334</v>
      </c>
      <c r="AC443" s="1">
        <v>0.334</v>
      </c>
      <c r="AD443" s="1">
        <v>0</v>
      </c>
      <c r="AF443" s="8">
        <v>0</v>
      </c>
      <c r="AG443" s="1" t="s">
        <v>464</v>
      </c>
      <c r="AH443" s="1">
        <v>21590</v>
      </c>
      <c r="AI443" s="1">
        <v>100</v>
      </c>
      <c r="AJ443" s="1">
        <v>155.26</v>
      </c>
      <c r="AL443" s="1">
        <f t="shared" si="186"/>
        <v>155.26</v>
      </c>
      <c r="AO443" s="1">
        <f t="shared" si="187"/>
        <v>155.26</v>
      </c>
      <c r="AP443" s="1">
        <v>20</v>
      </c>
      <c r="AV443" s="10">
        <f t="shared" si="188"/>
        <v>51.85684</v>
      </c>
      <c r="AW443" s="1">
        <f t="shared" si="189"/>
        <v>51.85684</v>
      </c>
      <c r="BK443" s="1">
        <v>2</v>
      </c>
      <c r="BL443" s="1">
        <v>600</v>
      </c>
      <c r="BM443" s="1" t="s">
        <v>212</v>
      </c>
      <c r="BN443" s="2">
        <f t="shared" si="190"/>
        <v>4.07407407407407</v>
      </c>
      <c r="BO443" s="2">
        <v>450</v>
      </c>
      <c r="BP443" s="1">
        <f t="shared" si="191"/>
        <v>4.07407407407407</v>
      </c>
      <c r="BQ443" s="1">
        <f t="shared" si="192"/>
        <v>4.07407407407407</v>
      </c>
      <c r="BS443" s="1"/>
      <c r="EQ443" s="1">
        <f t="shared" si="138"/>
        <v>0</v>
      </c>
      <c r="ER443" s="1">
        <f t="shared" si="193"/>
        <v>0</v>
      </c>
      <c r="ES443" s="1">
        <f t="shared" si="194"/>
        <v>0</v>
      </c>
      <c r="ET443" s="12">
        <f t="shared" si="195"/>
        <v>4.07407407407407</v>
      </c>
      <c r="FP443" s="1" t="s">
        <v>213</v>
      </c>
      <c r="FQ443" s="1">
        <v>1.25</v>
      </c>
      <c r="FR443" s="12">
        <f t="shared" si="139"/>
        <v>55.9309140740741</v>
      </c>
      <c r="FS443" s="12">
        <f t="shared" si="196"/>
        <v>0.699136425925926</v>
      </c>
      <c r="GE443" s="1" t="s">
        <v>214</v>
      </c>
      <c r="GF443" s="1" t="s">
        <v>213</v>
      </c>
      <c r="GG443" s="1">
        <v>11</v>
      </c>
      <c r="GH443" s="12">
        <f t="shared" si="197"/>
        <v>55.9309140740741</v>
      </c>
      <c r="GI443" s="1">
        <f t="shared" si="198"/>
        <v>6.15240054814815</v>
      </c>
      <c r="GJ443" s="1" t="s">
        <v>215</v>
      </c>
      <c r="GM443" s="1">
        <v>0.0814814814814815</v>
      </c>
      <c r="GO443" s="1">
        <v>2.31111111111111</v>
      </c>
      <c r="GP443" s="1">
        <v>1.25</v>
      </c>
      <c r="HB443" s="1">
        <v>2</v>
      </c>
      <c r="HC443" s="1">
        <v>44</v>
      </c>
      <c r="HD443" s="1">
        <v>90</v>
      </c>
      <c r="HE443" s="1">
        <f t="shared" si="199"/>
        <v>147.272727272727</v>
      </c>
      <c r="HF443" s="10">
        <f t="shared" si="200"/>
        <v>66.4250436407408</v>
      </c>
      <c r="HG443" s="13">
        <v>43557</v>
      </c>
    </row>
    <row r="444" spans="1:215">
      <c r="A444" t="str">
        <f t="shared" si="140"/>
        <v>MYSRK31210600D21590</v>
      </c>
      <c r="B444" s="1">
        <v>443</v>
      </c>
      <c r="C444" s="1" t="s">
        <v>200</v>
      </c>
      <c r="D444" s="1">
        <v>0</v>
      </c>
      <c r="E444" s="1" t="s">
        <v>317</v>
      </c>
      <c r="F444" s="1" t="s">
        <v>202</v>
      </c>
      <c r="H444" s="1" t="s">
        <v>881</v>
      </c>
      <c r="I444" s="1" t="s">
        <v>882</v>
      </c>
      <c r="M444" s="1" t="s">
        <v>205</v>
      </c>
      <c r="N444" s="1">
        <v>1</v>
      </c>
      <c r="O444" s="1" t="s">
        <v>243</v>
      </c>
      <c r="Q444" s="1" t="s">
        <v>219</v>
      </c>
      <c r="R444" t="s">
        <v>208</v>
      </c>
      <c r="S444" s="1" t="s">
        <v>244</v>
      </c>
      <c r="T444" s="1" t="s">
        <v>210</v>
      </c>
      <c r="V444" s="1" t="b">
        <v>0</v>
      </c>
      <c r="AA444" s="1">
        <v>0.022</v>
      </c>
      <c r="AC444" s="1">
        <v>0.022</v>
      </c>
      <c r="AD444" s="1">
        <v>0</v>
      </c>
      <c r="AF444" s="8">
        <v>0</v>
      </c>
      <c r="AG444" s="1" t="s">
        <v>464</v>
      </c>
      <c r="AH444" s="1">
        <v>21590</v>
      </c>
      <c r="AI444" s="1">
        <v>100</v>
      </c>
      <c r="AJ444" s="1">
        <v>100.81</v>
      </c>
      <c r="AL444" s="1">
        <f t="shared" si="186"/>
        <v>100.81</v>
      </c>
      <c r="AO444" s="1">
        <f t="shared" si="187"/>
        <v>100.81</v>
      </c>
      <c r="AP444" s="1">
        <v>20</v>
      </c>
      <c r="AV444" s="10">
        <f t="shared" si="188"/>
        <v>2.21782</v>
      </c>
      <c r="AW444" s="1">
        <f t="shared" si="189"/>
        <v>2.21782</v>
      </c>
      <c r="BK444" s="1">
        <v>2</v>
      </c>
      <c r="BL444" s="1">
        <v>173.333333333333</v>
      </c>
      <c r="BM444" s="1" t="s">
        <v>212</v>
      </c>
      <c r="BN444" s="2">
        <f t="shared" si="190"/>
        <v>1.2037037037037</v>
      </c>
      <c r="BO444" s="2">
        <v>130</v>
      </c>
      <c r="BP444" s="1">
        <f t="shared" si="191"/>
        <v>1.2037037037037</v>
      </c>
      <c r="BQ444" s="1">
        <f t="shared" si="192"/>
        <v>1.2037037037037</v>
      </c>
      <c r="BS444" s="1"/>
      <c r="EQ444" s="1">
        <f t="shared" si="138"/>
        <v>0</v>
      </c>
      <c r="ER444" s="1">
        <f t="shared" si="193"/>
        <v>0</v>
      </c>
      <c r="ES444" s="1">
        <f t="shared" si="194"/>
        <v>0</v>
      </c>
      <c r="ET444" s="12">
        <f t="shared" si="195"/>
        <v>1.2037037037037</v>
      </c>
      <c r="FP444" s="1" t="s">
        <v>213</v>
      </c>
      <c r="FQ444" s="1">
        <v>1.25</v>
      </c>
      <c r="FR444" s="12">
        <f t="shared" si="139"/>
        <v>3.4215237037037</v>
      </c>
      <c r="FS444" s="12">
        <f t="shared" si="196"/>
        <v>0.0427690462962963</v>
      </c>
      <c r="GE444" s="1" t="s">
        <v>214</v>
      </c>
      <c r="GF444" s="1" t="s">
        <v>213</v>
      </c>
      <c r="GG444" s="1">
        <v>11</v>
      </c>
      <c r="GH444" s="12">
        <f t="shared" si="197"/>
        <v>3.4215237037037</v>
      </c>
      <c r="GI444" s="1">
        <f t="shared" si="198"/>
        <v>0.376367607407407</v>
      </c>
      <c r="GJ444" s="1" t="s">
        <v>215</v>
      </c>
      <c r="GM444" s="1">
        <v>0.0240740740740741</v>
      </c>
      <c r="GO444" s="1">
        <v>0.0216666666666667</v>
      </c>
      <c r="GP444" s="1">
        <v>0.02</v>
      </c>
      <c r="HB444" s="1">
        <v>2</v>
      </c>
      <c r="HC444" s="1">
        <v>45</v>
      </c>
      <c r="HD444" s="1">
        <v>90</v>
      </c>
      <c r="HE444" s="1">
        <f t="shared" si="199"/>
        <v>144</v>
      </c>
      <c r="HF444" s="10">
        <f t="shared" si="200"/>
        <v>3.90640109814815</v>
      </c>
      <c r="HG444" s="13">
        <v>43557</v>
      </c>
    </row>
    <row r="445" spans="1:215">
      <c r="A445" t="str">
        <f t="shared" si="140"/>
        <v>MYSRK312265921590</v>
      </c>
      <c r="B445" s="1">
        <v>444</v>
      </c>
      <c r="C445" s="1" t="s">
        <v>200</v>
      </c>
      <c r="D445" s="1">
        <v>0</v>
      </c>
      <c r="E445" s="1" t="s">
        <v>317</v>
      </c>
      <c r="F445" s="1" t="s">
        <v>202</v>
      </c>
      <c r="H445" s="1" t="s">
        <v>883</v>
      </c>
      <c r="I445" s="1" t="s">
        <v>884</v>
      </c>
      <c r="M445" s="1" t="s">
        <v>205</v>
      </c>
      <c r="N445" s="1">
        <v>1</v>
      </c>
      <c r="O445" s="17" t="s">
        <v>885</v>
      </c>
      <c r="P445" s="18"/>
      <c r="Q445" s="1" t="s">
        <v>207</v>
      </c>
      <c r="R445" t="s">
        <v>208</v>
      </c>
      <c r="S445" s="19" t="s">
        <v>886</v>
      </c>
      <c r="T445" s="1" t="s">
        <v>210</v>
      </c>
      <c r="V445" s="1" t="b">
        <v>0</v>
      </c>
      <c r="AA445" s="1">
        <v>0.747</v>
      </c>
      <c r="AC445" s="1">
        <v>0.747</v>
      </c>
      <c r="AD445" s="1">
        <v>0</v>
      </c>
      <c r="AF445" s="8">
        <v>0</v>
      </c>
      <c r="AG445" s="1" t="s">
        <v>464</v>
      </c>
      <c r="AH445" s="1">
        <v>21590</v>
      </c>
      <c r="AI445" s="1">
        <v>100</v>
      </c>
      <c r="AJ445" s="1">
        <v>199.34</v>
      </c>
      <c r="AL445" s="1">
        <f t="shared" si="186"/>
        <v>199.34</v>
      </c>
      <c r="AO445" s="1">
        <f t="shared" si="187"/>
        <v>199.34</v>
      </c>
      <c r="AP445" s="1">
        <v>20</v>
      </c>
      <c r="AV445" s="10">
        <f t="shared" si="188"/>
        <v>148.90698</v>
      </c>
      <c r="AW445" s="1">
        <f t="shared" si="189"/>
        <v>148.90698</v>
      </c>
      <c r="AZ445" s="1">
        <f>BA445+BE445</f>
        <v>6.075</v>
      </c>
      <c r="BA445" s="1">
        <f>AZ446*N446</f>
        <v>6</v>
      </c>
      <c r="BB445" s="1" t="s">
        <v>221</v>
      </c>
      <c r="BC445" s="1">
        <f>BA445</f>
        <v>6</v>
      </c>
      <c r="BD445" s="1">
        <v>1.25</v>
      </c>
      <c r="BE445" s="1">
        <f>BA445*(BD445/100)</f>
        <v>0.075</v>
      </c>
      <c r="BK445" s="1">
        <v>1</v>
      </c>
      <c r="BL445" s="1">
        <v>466.666666666667</v>
      </c>
      <c r="BM445" s="1" t="s">
        <v>212</v>
      </c>
      <c r="BN445" s="2">
        <f t="shared" si="190"/>
        <v>9.07407407407407</v>
      </c>
      <c r="BO445" s="2">
        <v>350</v>
      </c>
      <c r="BP445" s="1">
        <f t="shared" si="191"/>
        <v>9.07407407407407</v>
      </c>
      <c r="BQ445" s="1">
        <f t="shared" si="192"/>
        <v>9.07407407407407</v>
      </c>
      <c r="BS445" s="1"/>
      <c r="EQ445" s="1">
        <f t="shared" si="138"/>
        <v>0</v>
      </c>
      <c r="ER445" s="1">
        <f t="shared" si="193"/>
        <v>0</v>
      </c>
      <c r="ES445" s="1">
        <f t="shared" si="194"/>
        <v>0</v>
      </c>
      <c r="ET445" s="12">
        <f t="shared" si="195"/>
        <v>9.07407407407407</v>
      </c>
      <c r="FP445" s="1" t="s">
        <v>213</v>
      </c>
      <c r="FQ445" s="1">
        <v>1.25</v>
      </c>
      <c r="FR445" s="12">
        <f t="shared" si="139"/>
        <v>157.981054074074</v>
      </c>
      <c r="FS445" s="12">
        <f t="shared" si="196"/>
        <v>1.97476317592593</v>
      </c>
      <c r="GE445" s="1" t="s">
        <v>214</v>
      </c>
      <c r="GF445" s="1" t="s">
        <v>213</v>
      </c>
      <c r="GG445" s="1">
        <v>11</v>
      </c>
      <c r="GH445" s="12">
        <f t="shared" si="197"/>
        <v>157.981054074074</v>
      </c>
      <c r="GI445" s="1">
        <f t="shared" si="198"/>
        <v>17.3779159481481</v>
      </c>
      <c r="GJ445" s="1" t="s">
        <v>215</v>
      </c>
      <c r="GM445" s="1">
        <v>0.181481481481481</v>
      </c>
      <c r="GO445" s="1">
        <v>2.84666666666667</v>
      </c>
      <c r="GP445" s="1">
        <v>0.55</v>
      </c>
      <c r="GQ445" s="1" t="s">
        <v>280</v>
      </c>
      <c r="GR445" s="1">
        <v>0.0699999999999932</v>
      </c>
      <c r="HB445" s="1">
        <v>1</v>
      </c>
      <c r="HC445" s="1">
        <v>63</v>
      </c>
      <c r="HD445" s="1">
        <v>90</v>
      </c>
      <c r="HE445" s="1">
        <f t="shared" si="199"/>
        <v>51.4285714285714</v>
      </c>
      <c r="HF445" s="10">
        <f t="shared" si="200"/>
        <v>187.056881346296</v>
      </c>
      <c r="HG445" s="13">
        <v>43557</v>
      </c>
    </row>
    <row r="446" spans="1:215">
      <c r="A446" t="str">
        <f t="shared" si="140"/>
        <v>MYSRK3122659_121590</v>
      </c>
      <c r="B446" s="1">
        <v>445</v>
      </c>
      <c r="C446" s="1" t="s">
        <v>200</v>
      </c>
      <c r="E446" s="1" t="s">
        <v>317</v>
      </c>
      <c r="F446" s="1" t="s">
        <v>222</v>
      </c>
      <c r="H446" s="1" t="s">
        <v>887</v>
      </c>
      <c r="I446" s="1" t="s">
        <v>887</v>
      </c>
      <c r="N446" s="1">
        <v>4</v>
      </c>
      <c r="R446"/>
      <c r="AF446" s="8"/>
      <c r="AG446" s="1" t="s">
        <v>464</v>
      </c>
      <c r="AH446" s="1">
        <v>21590</v>
      </c>
      <c r="AV446" s="10"/>
      <c r="AX446" s="1" t="s">
        <v>205</v>
      </c>
      <c r="AY446" s="1" t="s">
        <v>225</v>
      </c>
      <c r="AZ446" s="1">
        <v>1.5</v>
      </c>
      <c r="BN446" s="2"/>
      <c r="BS446" s="1"/>
      <c r="ET446" s="12"/>
      <c r="FR446" s="12"/>
      <c r="FS446" s="12"/>
      <c r="GH446" s="12"/>
      <c r="HF446" s="10"/>
      <c r="HG446" s="13">
        <v>43557</v>
      </c>
    </row>
    <row r="447" spans="1:215">
      <c r="A447" t="str">
        <f t="shared" si="140"/>
        <v>MYSRK312332021590</v>
      </c>
      <c r="B447" s="1">
        <v>446</v>
      </c>
      <c r="C447" s="1" t="s">
        <v>200</v>
      </c>
      <c r="D447" s="1">
        <v>0</v>
      </c>
      <c r="E447" s="1" t="s">
        <v>317</v>
      </c>
      <c r="F447" s="1" t="s">
        <v>202</v>
      </c>
      <c r="H447" s="1" t="s">
        <v>888</v>
      </c>
      <c r="I447" s="1" t="s">
        <v>889</v>
      </c>
      <c r="M447" s="1" t="s">
        <v>205</v>
      </c>
      <c r="N447" s="1">
        <v>1</v>
      </c>
      <c r="O447" s="1" t="s">
        <v>243</v>
      </c>
      <c r="Q447" s="1" t="s">
        <v>219</v>
      </c>
      <c r="R447" t="s">
        <v>208</v>
      </c>
      <c r="S447" s="1" t="s">
        <v>244</v>
      </c>
      <c r="T447" s="1" t="s">
        <v>210</v>
      </c>
      <c r="V447" s="1" t="b">
        <v>0</v>
      </c>
      <c r="AA447" s="1">
        <v>0.167</v>
      </c>
      <c r="AC447" s="1">
        <v>0.167</v>
      </c>
      <c r="AD447" s="1">
        <v>0</v>
      </c>
      <c r="AF447" s="8">
        <v>0</v>
      </c>
      <c r="AG447" s="1" t="s">
        <v>464</v>
      </c>
      <c r="AH447" s="1">
        <v>21590</v>
      </c>
      <c r="AI447" s="1">
        <v>100</v>
      </c>
      <c r="AJ447" s="1">
        <v>111.8</v>
      </c>
      <c r="AL447" s="1">
        <f t="shared" ref="AL447:AL452" si="201">AK447+AJ447</f>
        <v>111.8</v>
      </c>
      <c r="AO447" s="1">
        <f t="shared" ref="AO447:AO452" si="202">AL447+AM447</f>
        <v>111.8</v>
      </c>
      <c r="AP447" s="1">
        <v>20</v>
      </c>
      <c r="AV447" s="10">
        <f t="shared" ref="AV447:AV452" si="203">((AO447*((100-GX447)/100)+GY447))*(AA447+AS447+AU447+AB447)-(AP447*(AA447+AS447-AC447+AB447)*AD447/100)</f>
        <v>18.6706</v>
      </c>
      <c r="AW447" s="1">
        <f t="shared" ref="AW447:AW452" si="204">(AV447)*N447</f>
        <v>18.6706</v>
      </c>
      <c r="BK447" s="1">
        <v>1</v>
      </c>
      <c r="BL447" s="1">
        <v>600</v>
      </c>
      <c r="BM447" s="1" t="s">
        <v>212</v>
      </c>
      <c r="BN447" s="2">
        <f t="shared" ref="BN447:BN452" si="205">BL447/HE447</f>
        <v>11.8518518518519</v>
      </c>
      <c r="BO447" s="2">
        <v>450</v>
      </c>
      <c r="BP447" s="1">
        <f t="shared" ref="BP447:BP452" si="206">BN447+BI447</f>
        <v>11.8518518518519</v>
      </c>
      <c r="BQ447" s="1">
        <f t="shared" ref="BQ447:BQ452" si="207">BP447*N447</f>
        <v>11.8518518518519</v>
      </c>
      <c r="BS447" s="1"/>
      <c r="EQ447" s="1">
        <f t="shared" si="138"/>
        <v>0</v>
      </c>
      <c r="ER447" s="1">
        <f t="shared" ref="ER447:ER452" si="208">EQ447*N447</f>
        <v>0</v>
      </c>
      <c r="ES447" s="1">
        <f t="shared" ref="ES447:ES452" si="209">IF(ISERROR(SEARCH("FALSE",BV447)),BU447,0)+IF(ISERROR(SEARCH("FALSE",CA447)),BZ447,0)+IF(ISERROR(SEARCH("FALSE",CF447)),CE447,0)+IF(ISERROR(SEARCH("FALSE",CK447)),CJ447,0)+IF(ISERROR(SEARCH("FALSE",CP447)),CO447,0)+IF(ISERROR(SEARCH("FALSE",CU447)),CT447,0)+IF(ISERROR(SEARCH("FALSE",CZ447)),CY447,0)+IF(ISERROR(SEARCH("FALSE",DE447)),DD447,0)+IF(ISERROR(SEARCH("FALSE",DJ447)),DI447,0)+IF(ISERROR(SEARCH("FALSE",DO447)),DN447,0)+IF(ISERROR(SEARCH("FALSE",DT447)),DS447,0)+IF(ISERROR(SEARCH("FALSE",DY447)),DX447,0)+IF(ISERROR(SEARCH("FALSE",ED447)),EC447,0)+IF(ISERROR(SEARCH("FALSE",EI447)),EH447,0)+IF(ISERROR(SEARCH("FALSE",EN447)),EM447,0)*N447</f>
        <v>0</v>
      </c>
      <c r="ET447" s="12">
        <f t="shared" ref="ET447:ET452" si="210">ES447+ER447+BP447</f>
        <v>11.8518518518519</v>
      </c>
      <c r="FP447" s="1" t="s">
        <v>213</v>
      </c>
      <c r="FQ447" s="1">
        <v>1.25</v>
      </c>
      <c r="FR447" s="12">
        <f t="shared" si="139"/>
        <v>30.5224518518519</v>
      </c>
      <c r="FS447" s="12">
        <f t="shared" ref="FS447:FS452" si="211">FR447*FQ447/100</f>
        <v>0.381530648148148</v>
      </c>
      <c r="GE447" s="1" t="s">
        <v>214</v>
      </c>
      <c r="GF447" s="1" t="s">
        <v>213</v>
      </c>
      <c r="GG447" s="1">
        <v>11</v>
      </c>
      <c r="GH447" s="12">
        <f t="shared" ref="GH447:GH452" si="212">AW447+ET447-ES447+FD447+FG447</f>
        <v>30.5224518518519</v>
      </c>
      <c r="GI447" s="1">
        <f t="shared" ref="GI447:GI452" si="213">GH447*(GG447/100)</f>
        <v>3.3574697037037</v>
      </c>
      <c r="GJ447" s="1" t="s">
        <v>215</v>
      </c>
      <c r="GM447" s="1">
        <v>0.237037037037037</v>
      </c>
      <c r="GO447" s="1">
        <v>0.311666666666667</v>
      </c>
      <c r="GP447" s="1">
        <v>0.3</v>
      </c>
      <c r="HB447" s="1">
        <v>1</v>
      </c>
      <c r="HC447" s="1">
        <v>64</v>
      </c>
      <c r="HD447" s="1">
        <v>90</v>
      </c>
      <c r="HE447" s="1">
        <f t="shared" ref="HE447:HE452" si="214">(3600/HC447)*HD447*HB447/100</f>
        <v>50.625</v>
      </c>
      <c r="HF447" s="10">
        <f t="shared" ref="HF447:HF452" si="215">AW447+AZ447+ET447+FD447+FG447+FK447+FS447-FY447+GD447+FT447+GI447+GM447+GN447+GO447+GP447+GR447+GS447-GU447</f>
        <v>35.1101559074074</v>
      </c>
      <c r="HG447" s="13">
        <v>43557</v>
      </c>
    </row>
    <row r="448" spans="1:215">
      <c r="A448" t="str">
        <f t="shared" si="140"/>
        <v>MYSRK312333021590</v>
      </c>
      <c r="B448" s="1">
        <v>447</v>
      </c>
      <c r="C448" s="1" t="s">
        <v>200</v>
      </c>
      <c r="D448" s="1">
        <v>0</v>
      </c>
      <c r="E448" s="1" t="s">
        <v>317</v>
      </c>
      <c r="F448" s="1" t="s">
        <v>202</v>
      </c>
      <c r="H448" s="1" t="s">
        <v>890</v>
      </c>
      <c r="I448" s="1" t="s">
        <v>891</v>
      </c>
      <c r="M448" s="1" t="s">
        <v>205</v>
      </c>
      <c r="N448" s="1">
        <v>1</v>
      </c>
      <c r="O448" s="1" t="s">
        <v>243</v>
      </c>
      <c r="Q448" s="1" t="s">
        <v>219</v>
      </c>
      <c r="R448" t="s">
        <v>208</v>
      </c>
      <c r="S448" s="1" t="s">
        <v>244</v>
      </c>
      <c r="T448" s="1" t="s">
        <v>210</v>
      </c>
      <c r="V448" s="1" t="b">
        <v>0</v>
      </c>
      <c r="AA448" s="1">
        <v>0.434</v>
      </c>
      <c r="AC448" s="1">
        <v>0.434</v>
      </c>
      <c r="AD448" s="1">
        <v>0</v>
      </c>
      <c r="AF448" s="8">
        <v>0</v>
      </c>
      <c r="AG448" s="1" t="s">
        <v>464</v>
      </c>
      <c r="AH448" s="1">
        <v>21590</v>
      </c>
      <c r="AI448" s="1">
        <v>100</v>
      </c>
      <c r="AJ448" s="1">
        <v>111.8</v>
      </c>
      <c r="AL448" s="1">
        <f t="shared" si="201"/>
        <v>111.8</v>
      </c>
      <c r="AO448" s="1">
        <f t="shared" si="202"/>
        <v>111.8</v>
      </c>
      <c r="AP448" s="1">
        <v>20</v>
      </c>
      <c r="AV448" s="10">
        <f t="shared" si="203"/>
        <v>48.5212</v>
      </c>
      <c r="AW448" s="1">
        <f t="shared" si="204"/>
        <v>48.5212</v>
      </c>
      <c r="BK448" s="1">
        <v>1</v>
      </c>
      <c r="BL448" s="1">
        <v>600</v>
      </c>
      <c r="BM448" s="1" t="s">
        <v>212</v>
      </c>
      <c r="BN448" s="2">
        <f t="shared" si="205"/>
        <v>11.2962962962963</v>
      </c>
      <c r="BO448" s="2">
        <v>450</v>
      </c>
      <c r="BP448" s="1">
        <f t="shared" si="206"/>
        <v>11.2962962962963</v>
      </c>
      <c r="BQ448" s="1">
        <f t="shared" si="207"/>
        <v>11.2962962962963</v>
      </c>
      <c r="BS448" s="1"/>
      <c r="EQ448" s="1">
        <f t="shared" ref="EQ448:EQ510" si="216">IF(ISERROR(SEARCH("TRUE",BV448)),BU448,0)+IF(ISERROR(SEARCH("TRUE",CA448)),BZ448,0)+IF(ISERROR(SEARCH("TRUE",CF448)),CE448,0)+IF(ISERROR(SEARCH("TRUE",CK448)),CJ448,0)+IF(ISERROR(SEARCH("TRUE",CP448)),CO448,0)+IF(ISERROR(SEARCH("TRUE",CU448)),CT448,0)+IF(ISERROR(SEARCH("TRUE",CZ448)),CY448,0)+IF(ISERROR(SEARCH("TRUE",DE448)),DD448,0)+IF(ISERROR(SEARCH("TRUE",DJ448)),DI448,0)+IF(ISERROR(SEARCH("TRUE",DO448)),DN448,0)+IF(ISERROR(SEARCH("TRUE",DT448)),DS448,0)+IF(ISERROR(SEARCH("TRUE",DY448)),DX448,0)+IF(ISERROR(SEARCH("TRUE",ED448)),EC448,0)+IF(ISERROR(SEARCH("TRUE",EI448)),EH448,0)+IF(ISERROR(SEARCH("TRUE",EN448)),EM448,0)</f>
        <v>0</v>
      </c>
      <c r="ER448" s="1">
        <f t="shared" si="208"/>
        <v>0</v>
      </c>
      <c r="ES448" s="1">
        <f t="shared" si="209"/>
        <v>0</v>
      </c>
      <c r="ET448" s="12">
        <f t="shared" si="210"/>
        <v>11.2962962962963</v>
      </c>
      <c r="FP448" s="1" t="s">
        <v>213</v>
      </c>
      <c r="FQ448" s="1">
        <v>1.25</v>
      </c>
      <c r="FR448" s="12">
        <f t="shared" si="139"/>
        <v>59.8174962962963</v>
      </c>
      <c r="FS448" s="12">
        <f t="shared" si="211"/>
        <v>0.747718703703704</v>
      </c>
      <c r="GE448" s="1" t="s">
        <v>214</v>
      </c>
      <c r="GF448" s="1" t="s">
        <v>213</v>
      </c>
      <c r="GG448" s="1">
        <v>11</v>
      </c>
      <c r="GH448" s="12">
        <f t="shared" si="212"/>
        <v>59.8174962962963</v>
      </c>
      <c r="GI448" s="1">
        <f t="shared" si="213"/>
        <v>6.57992459259259</v>
      </c>
      <c r="GJ448" s="1" t="s">
        <v>215</v>
      </c>
      <c r="GM448" s="1">
        <v>0.225925925925926</v>
      </c>
      <c r="GO448" s="1">
        <v>0.77</v>
      </c>
      <c r="GP448" s="1">
        <v>0.74</v>
      </c>
      <c r="HB448" s="1">
        <v>1</v>
      </c>
      <c r="HC448" s="1">
        <v>61</v>
      </c>
      <c r="HD448" s="1">
        <v>90</v>
      </c>
      <c r="HE448" s="1">
        <f t="shared" si="214"/>
        <v>53.1147540983607</v>
      </c>
      <c r="HF448" s="10">
        <f t="shared" si="215"/>
        <v>68.8810655185185</v>
      </c>
      <c r="HG448" s="13">
        <v>43557</v>
      </c>
    </row>
    <row r="449" spans="1:215">
      <c r="A449" t="str">
        <f t="shared" si="140"/>
        <v>MYSRK312335021590</v>
      </c>
      <c r="B449" s="1">
        <v>448</v>
      </c>
      <c r="C449" s="1" t="s">
        <v>200</v>
      </c>
      <c r="D449" s="1">
        <v>0</v>
      </c>
      <c r="E449" s="1" t="s">
        <v>317</v>
      </c>
      <c r="F449" s="1" t="s">
        <v>202</v>
      </c>
      <c r="H449" s="1" t="s">
        <v>892</v>
      </c>
      <c r="I449" s="1" t="s">
        <v>893</v>
      </c>
      <c r="M449" s="1" t="s">
        <v>205</v>
      </c>
      <c r="N449" s="1">
        <v>1</v>
      </c>
      <c r="O449" s="1" t="s">
        <v>243</v>
      </c>
      <c r="Q449" s="1" t="s">
        <v>219</v>
      </c>
      <c r="R449" t="s">
        <v>208</v>
      </c>
      <c r="S449" s="1" t="s">
        <v>244</v>
      </c>
      <c r="T449" s="1" t="s">
        <v>210</v>
      </c>
      <c r="V449" s="1" t="b">
        <v>0</v>
      </c>
      <c r="AA449" s="1">
        <v>0.633</v>
      </c>
      <c r="AC449" s="1">
        <v>0.633</v>
      </c>
      <c r="AD449" s="1">
        <v>0</v>
      </c>
      <c r="AF449" s="8">
        <v>0</v>
      </c>
      <c r="AG449" s="1" t="s">
        <v>464</v>
      </c>
      <c r="AH449" s="1">
        <v>21590</v>
      </c>
      <c r="AI449" s="1">
        <v>100</v>
      </c>
      <c r="AJ449" s="1">
        <v>111.8</v>
      </c>
      <c r="AL449" s="1">
        <f t="shared" si="201"/>
        <v>111.8</v>
      </c>
      <c r="AO449" s="1">
        <f t="shared" si="202"/>
        <v>111.8</v>
      </c>
      <c r="AP449" s="1">
        <v>20</v>
      </c>
      <c r="AV449" s="10">
        <f t="shared" si="203"/>
        <v>70.7694</v>
      </c>
      <c r="AW449" s="1">
        <f t="shared" si="204"/>
        <v>70.7694</v>
      </c>
      <c r="BK449" s="1">
        <v>1</v>
      </c>
      <c r="BL449" s="1">
        <v>600</v>
      </c>
      <c r="BM449" s="1" t="s">
        <v>212</v>
      </c>
      <c r="BN449" s="2">
        <f t="shared" si="205"/>
        <v>10.9259259259259</v>
      </c>
      <c r="BO449" s="2">
        <v>450</v>
      </c>
      <c r="BP449" s="1">
        <f t="shared" si="206"/>
        <v>10.9259259259259</v>
      </c>
      <c r="BQ449" s="1">
        <f t="shared" si="207"/>
        <v>10.9259259259259</v>
      </c>
      <c r="BS449" s="1"/>
      <c r="EQ449" s="1">
        <f t="shared" si="216"/>
        <v>0</v>
      </c>
      <c r="ER449" s="1">
        <f t="shared" si="208"/>
        <v>0</v>
      </c>
      <c r="ES449" s="1">
        <f t="shared" si="209"/>
        <v>0</v>
      </c>
      <c r="ET449" s="12">
        <f t="shared" si="210"/>
        <v>10.9259259259259</v>
      </c>
      <c r="FP449" s="1" t="s">
        <v>213</v>
      </c>
      <c r="FQ449" s="1">
        <v>1.25</v>
      </c>
      <c r="FR449" s="12">
        <f t="shared" si="139"/>
        <v>81.6953259259259</v>
      </c>
      <c r="FS449" s="12">
        <f t="shared" si="211"/>
        <v>1.02119157407407</v>
      </c>
      <c r="GE449" s="1" t="s">
        <v>214</v>
      </c>
      <c r="GF449" s="1" t="s">
        <v>213</v>
      </c>
      <c r="GG449" s="1">
        <v>11</v>
      </c>
      <c r="GH449" s="12">
        <f t="shared" si="212"/>
        <v>81.6953259259259</v>
      </c>
      <c r="GI449" s="1">
        <f t="shared" si="213"/>
        <v>8.98648585185185</v>
      </c>
      <c r="GJ449" s="1" t="s">
        <v>215</v>
      </c>
      <c r="GM449" s="1">
        <v>0.218518518518518</v>
      </c>
      <c r="GO449" s="1">
        <v>1.155</v>
      </c>
      <c r="GP449" s="1">
        <v>1.1</v>
      </c>
      <c r="HB449" s="1">
        <v>1</v>
      </c>
      <c r="HC449" s="1">
        <v>59</v>
      </c>
      <c r="HD449" s="1">
        <v>90</v>
      </c>
      <c r="HE449" s="1">
        <f t="shared" si="214"/>
        <v>54.9152542372881</v>
      </c>
      <c r="HF449" s="10">
        <f t="shared" si="215"/>
        <v>94.1765218703704</v>
      </c>
      <c r="HG449" s="13">
        <v>43557</v>
      </c>
    </row>
    <row r="450" spans="1:215">
      <c r="A450" t="str">
        <f t="shared" si="140"/>
        <v>MYSRK312337921590</v>
      </c>
      <c r="B450" s="1">
        <v>449</v>
      </c>
      <c r="C450" s="1" t="s">
        <v>200</v>
      </c>
      <c r="D450" s="1">
        <v>0</v>
      </c>
      <c r="E450" s="1" t="s">
        <v>317</v>
      </c>
      <c r="F450" s="1" t="s">
        <v>202</v>
      </c>
      <c r="H450" s="1" t="s">
        <v>894</v>
      </c>
      <c r="I450" s="1" t="s">
        <v>895</v>
      </c>
      <c r="M450" s="1" t="s">
        <v>205</v>
      </c>
      <c r="N450" s="1">
        <v>1</v>
      </c>
      <c r="O450" s="1" t="s">
        <v>270</v>
      </c>
      <c r="Q450" s="1" t="s">
        <v>271</v>
      </c>
      <c r="R450" t="s">
        <v>208</v>
      </c>
      <c r="S450" s="1" t="s">
        <v>272</v>
      </c>
      <c r="T450" s="1" t="s">
        <v>210</v>
      </c>
      <c r="V450" s="1" t="b">
        <v>0</v>
      </c>
      <c r="AA450" s="1">
        <v>0.169</v>
      </c>
      <c r="AC450" s="1">
        <v>0.169</v>
      </c>
      <c r="AD450" s="1">
        <v>0</v>
      </c>
      <c r="AF450" s="8">
        <v>0</v>
      </c>
      <c r="AG450" s="1" t="s">
        <v>464</v>
      </c>
      <c r="AH450" s="1">
        <v>21590</v>
      </c>
      <c r="AI450" s="1">
        <v>100</v>
      </c>
      <c r="AJ450" s="1">
        <v>155.26</v>
      </c>
      <c r="AL450" s="1">
        <f t="shared" si="201"/>
        <v>155.26</v>
      </c>
      <c r="AO450" s="1">
        <f t="shared" si="202"/>
        <v>155.26</v>
      </c>
      <c r="AP450" s="1">
        <v>20</v>
      </c>
      <c r="AV450" s="10">
        <f t="shared" si="203"/>
        <v>26.23894</v>
      </c>
      <c r="AW450" s="1">
        <f t="shared" si="204"/>
        <v>26.23894</v>
      </c>
      <c r="BK450" s="1">
        <v>1</v>
      </c>
      <c r="BL450" s="1">
        <v>466.666666666667</v>
      </c>
      <c r="BM450" s="1" t="s">
        <v>212</v>
      </c>
      <c r="BN450" s="2">
        <f t="shared" si="205"/>
        <v>7.48971193415638</v>
      </c>
      <c r="BO450" s="2">
        <v>350</v>
      </c>
      <c r="BP450" s="1">
        <f t="shared" si="206"/>
        <v>7.48971193415638</v>
      </c>
      <c r="BQ450" s="1">
        <f t="shared" si="207"/>
        <v>7.48971193415638</v>
      </c>
      <c r="BS450" s="1"/>
      <c r="EQ450" s="1">
        <f t="shared" si="216"/>
        <v>0</v>
      </c>
      <c r="ER450" s="1">
        <f t="shared" si="208"/>
        <v>0</v>
      </c>
      <c r="ES450" s="1">
        <f t="shared" si="209"/>
        <v>0</v>
      </c>
      <c r="ET450" s="12">
        <f t="shared" si="210"/>
        <v>7.48971193415638</v>
      </c>
      <c r="FP450" s="1" t="s">
        <v>213</v>
      </c>
      <c r="FQ450" s="1">
        <v>1.25</v>
      </c>
      <c r="FR450" s="12">
        <f t="shared" ref="FR450:FR513" si="217">AW450+ET450-ES450</f>
        <v>33.7286519341564</v>
      </c>
      <c r="FS450" s="12">
        <f t="shared" si="211"/>
        <v>0.421608149176955</v>
      </c>
      <c r="GE450" s="1" t="s">
        <v>214</v>
      </c>
      <c r="GF450" s="1" t="s">
        <v>213</v>
      </c>
      <c r="GG450" s="1">
        <v>11</v>
      </c>
      <c r="GH450" s="12">
        <f t="shared" si="212"/>
        <v>33.7286519341564</v>
      </c>
      <c r="GI450" s="1">
        <f t="shared" si="213"/>
        <v>3.7101517127572</v>
      </c>
      <c r="GJ450" s="1" t="s">
        <v>215</v>
      </c>
      <c r="GM450" s="1">
        <v>0.149794238683128</v>
      </c>
      <c r="GO450" s="1">
        <v>1.35166666666667</v>
      </c>
      <c r="GP450" s="1">
        <v>0.13</v>
      </c>
      <c r="HB450" s="1">
        <v>1</v>
      </c>
      <c r="HC450" s="1">
        <v>52</v>
      </c>
      <c r="HD450" s="1">
        <v>90</v>
      </c>
      <c r="HE450" s="1">
        <f t="shared" si="214"/>
        <v>62.3076923076923</v>
      </c>
      <c r="HF450" s="10">
        <f t="shared" si="215"/>
        <v>39.4918727014403</v>
      </c>
      <c r="HG450" s="13">
        <v>43557</v>
      </c>
    </row>
    <row r="451" spans="1:215">
      <c r="A451" t="str">
        <f t="shared" ref="A451:A514" si="218">_xlfn.CONCAT(E451,H451,AH451)</f>
        <v>MYSRK322362921590</v>
      </c>
      <c r="B451" s="1">
        <v>450</v>
      </c>
      <c r="C451" s="1" t="s">
        <v>200</v>
      </c>
      <c r="D451" s="1">
        <v>0</v>
      </c>
      <c r="E451" s="1" t="s">
        <v>317</v>
      </c>
      <c r="F451" s="1" t="s">
        <v>202</v>
      </c>
      <c r="H451" s="1" t="s">
        <v>896</v>
      </c>
      <c r="I451" s="1" t="s">
        <v>269</v>
      </c>
      <c r="M451" s="1" t="s">
        <v>205</v>
      </c>
      <c r="N451" s="1">
        <v>1</v>
      </c>
      <c r="O451" s="1" t="s">
        <v>270</v>
      </c>
      <c r="Q451" s="1" t="s">
        <v>271</v>
      </c>
      <c r="R451" t="s">
        <v>208</v>
      </c>
      <c r="S451" s="1" t="s">
        <v>272</v>
      </c>
      <c r="T451" s="1" t="s">
        <v>210</v>
      </c>
      <c r="V451" s="1" t="b">
        <v>0</v>
      </c>
      <c r="AA451" s="1">
        <v>0.09</v>
      </c>
      <c r="AC451" s="1">
        <v>0.09</v>
      </c>
      <c r="AD451" s="1">
        <v>0</v>
      </c>
      <c r="AF451" s="8">
        <v>0</v>
      </c>
      <c r="AG451" s="1" t="s">
        <v>464</v>
      </c>
      <c r="AH451" s="1">
        <v>21590</v>
      </c>
      <c r="AI451" s="1">
        <v>100</v>
      </c>
      <c r="AJ451" s="1">
        <v>155.26</v>
      </c>
      <c r="AL451" s="1">
        <f t="shared" si="201"/>
        <v>155.26</v>
      </c>
      <c r="AO451" s="1">
        <f t="shared" si="202"/>
        <v>155.26</v>
      </c>
      <c r="AP451" s="1">
        <v>20</v>
      </c>
      <c r="AV451" s="10">
        <f t="shared" si="203"/>
        <v>13.9734</v>
      </c>
      <c r="AW451" s="1">
        <f t="shared" si="204"/>
        <v>13.9734</v>
      </c>
      <c r="BK451" s="1">
        <v>2</v>
      </c>
      <c r="BL451" s="1">
        <v>400</v>
      </c>
      <c r="BM451" s="1" t="s">
        <v>212</v>
      </c>
      <c r="BN451" s="2">
        <f t="shared" si="205"/>
        <v>2.77777777777778</v>
      </c>
      <c r="BO451" s="2">
        <v>300</v>
      </c>
      <c r="BP451" s="1">
        <f t="shared" si="206"/>
        <v>2.77777777777778</v>
      </c>
      <c r="BQ451" s="1">
        <f t="shared" si="207"/>
        <v>2.77777777777778</v>
      </c>
      <c r="BS451" s="1"/>
      <c r="EQ451" s="1">
        <f t="shared" si="216"/>
        <v>0</v>
      </c>
      <c r="ER451" s="1">
        <f t="shared" si="208"/>
        <v>0</v>
      </c>
      <c r="ES451" s="1">
        <f t="shared" si="209"/>
        <v>0</v>
      </c>
      <c r="ET451" s="12">
        <f t="shared" si="210"/>
        <v>2.77777777777778</v>
      </c>
      <c r="FP451" s="1" t="s">
        <v>213</v>
      </c>
      <c r="FQ451" s="1">
        <v>1.25</v>
      </c>
      <c r="FR451" s="12">
        <f t="shared" si="217"/>
        <v>16.7511777777778</v>
      </c>
      <c r="FS451" s="12">
        <f t="shared" si="211"/>
        <v>0.209389722222222</v>
      </c>
      <c r="GE451" s="1" t="s">
        <v>214</v>
      </c>
      <c r="GF451" s="1" t="s">
        <v>213</v>
      </c>
      <c r="GG451" s="1">
        <v>11</v>
      </c>
      <c r="GH451" s="12">
        <f t="shared" si="212"/>
        <v>16.7511777777778</v>
      </c>
      <c r="GI451" s="1">
        <f t="shared" si="213"/>
        <v>1.84262955555556</v>
      </c>
      <c r="GJ451" s="1" t="s">
        <v>215</v>
      </c>
      <c r="GM451" s="1">
        <v>0.0555555555555556</v>
      </c>
      <c r="GO451" s="1">
        <v>0.908333333333333</v>
      </c>
      <c r="GP451" s="1">
        <v>0.09</v>
      </c>
      <c r="HB451" s="1">
        <v>2</v>
      </c>
      <c r="HC451" s="1">
        <v>45</v>
      </c>
      <c r="HD451" s="1">
        <v>90</v>
      </c>
      <c r="HE451" s="1">
        <f t="shared" si="214"/>
        <v>144</v>
      </c>
      <c r="HF451" s="10">
        <f t="shared" si="215"/>
        <v>19.8570859444444</v>
      </c>
      <c r="HG451" s="13">
        <v>43557</v>
      </c>
    </row>
    <row r="452" spans="1:215">
      <c r="A452" t="str">
        <f t="shared" si="218"/>
        <v>MYSRK322365921590</v>
      </c>
      <c r="B452" s="1">
        <v>451</v>
      </c>
      <c r="C452" s="1" t="s">
        <v>200</v>
      </c>
      <c r="D452" s="1">
        <v>0</v>
      </c>
      <c r="E452" s="1" t="s">
        <v>317</v>
      </c>
      <c r="F452" s="1" t="s">
        <v>202</v>
      </c>
      <c r="H452" s="1" t="s">
        <v>897</v>
      </c>
      <c r="I452" s="1" t="s">
        <v>358</v>
      </c>
      <c r="M452" s="1" t="s">
        <v>205</v>
      </c>
      <c r="N452" s="1">
        <v>1</v>
      </c>
      <c r="O452" s="1" t="s">
        <v>270</v>
      </c>
      <c r="Q452" s="1" t="s">
        <v>271</v>
      </c>
      <c r="R452" t="s">
        <v>208</v>
      </c>
      <c r="S452" s="1" t="s">
        <v>272</v>
      </c>
      <c r="T452" s="1" t="s">
        <v>210</v>
      </c>
      <c r="V452" s="1" t="b">
        <v>0</v>
      </c>
      <c r="AA452" s="1">
        <v>0.2998</v>
      </c>
      <c r="AC452" s="1">
        <v>0.291</v>
      </c>
      <c r="AD452" s="1">
        <v>100</v>
      </c>
      <c r="AF452" s="8">
        <v>0.00879999999999997</v>
      </c>
      <c r="AG452" s="1" t="s">
        <v>464</v>
      </c>
      <c r="AH452" s="1">
        <v>21590</v>
      </c>
      <c r="AI452" s="1">
        <v>100</v>
      </c>
      <c r="AJ452" s="1">
        <v>162.23</v>
      </c>
      <c r="AL452" s="1">
        <f t="shared" si="201"/>
        <v>162.23</v>
      </c>
      <c r="AO452" s="1">
        <f t="shared" si="202"/>
        <v>162.23</v>
      </c>
      <c r="AP452" s="1">
        <v>20</v>
      </c>
      <c r="AV452" s="10">
        <f t="shared" si="203"/>
        <v>48.460554</v>
      </c>
      <c r="AW452" s="1">
        <f t="shared" si="204"/>
        <v>48.460554</v>
      </c>
      <c r="AZ452" s="1">
        <f>BA452+BE452</f>
        <v>4.1</v>
      </c>
      <c r="BA452" s="1">
        <f>AZ453*N453</f>
        <v>4</v>
      </c>
      <c r="BB452" s="1" t="s">
        <v>221</v>
      </c>
      <c r="BC452" s="1">
        <f>BA452</f>
        <v>4</v>
      </c>
      <c r="BD452" s="1">
        <v>2.5</v>
      </c>
      <c r="BE452" s="1">
        <f>BA452*(BD452/100)</f>
        <v>0.1</v>
      </c>
      <c r="BK452" s="1">
        <v>1</v>
      </c>
      <c r="BL452" s="1">
        <v>533.066666666667</v>
      </c>
      <c r="BM452" s="1" t="s">
        <v>212</v>
      </c>
      <c r="BN452" s="2">
        <f t="shared" si="205"/>
        <v>14.3138271604938</v>
      </c>
      <c r="BO452" s="2">
        <v>350</v>
      </c>
      <c r="BP452" s="1">
        <f t="shared" si="206"/>
        <v>14.3138271604938</v>
      </c>
      <c r="BQ452" s="1">
        <f t="shared" si="207"/>
        <v>14.3138271604938</v>
      </c>
      <c r="BS452" s="1"/>
      <c r="CQ452" s="1">
        <v>1</v>
      </c>
      <c r="CR452" s="1">
        <v>1.43</v>
      </c>
      <c r="CS452" s="1" t="s">
        <v>225</v>
      </c>
      <c r="CT452" s="1">
        <f>CR452*CQ452</f>
        <v>1.43</v>
      </c>
      <c r="CU452" s="1" t="b">
        <v>0</v>
      </c>
      <c r="EQ452" s="1">
        <f t="shared" si="216"/>
        <v>1.43</v>
      </c>
      <c r="ER452" s="1">
        <f t="shared" si="208"/>
        <v>1.43</v>
      </c>
      <c r="ES452" s="1">
        <f t="shared" si="209"/>
        <v>0</v>
      </c>
      <c r="ET452" s="12">
        <f t="shared" si="210"/>
        <v>15.7438271604938</v>
      </c>
      <c r="FP452" s="1" t="s">
        <v>213</v>
      </c>
      <c r="FQ452" s="1">
        <v>1.5</v>
      </c>
      <c r="FR452" s="12">
        <f t="shared" si="217"/>
        <v>64.2043811604938</v>
      </c>
      <c r="FS452" s="12">
        <f t="shared" si="211"/>
        <v>0.963065717407407</v>
      </c>
      <c r="GE452" s="1" t="s">
        <v>252</v>
      </c>
      <c r="GF452" s="1" t="s">
        <v>213</v>
      </c>
      <c r="GG452" s="1">
        <v>12.5</v>
      </c>
      <c r="GH452" s="12">
        <f t="shared" si="212"/>
        <v>64.2043811604938</v>
      </c>
      <c r="GI452" s="1">
        <f t="shared" si="213"/>
        <v>8.02554764506173</v>
      </c>
      <c r="GJ452" s="1" t="s">
        <v>215</v>
      </c>
      <c r="GM452" s="1">
        <v>0.314918518518518</v>
      </c>
      <c r="GO452" s="1">
        <v>1.20833333333333</v>
      </c>
      <c r="GP452" s="1">
        <v>2.44</v>
      </c>
      <c r="GQ452" s="1" t="s">
        <v>280</v>
      </c>
      <c r="GR452" s="1">
        <v>0.0999999999999943</v>
      </c>
      <c r="HB452" s="1">
        <v>1</v>
      </c>
      <c r="HC452" s="1">
        <v>87</v>
      </c>
      <c r="HD452" s="1">
        <v>90</v>
      </c>
      <c r="HE452" s="1">
        <f t="shared" si="214"/>
        <v>37.2413793103448</v>
      </c>
      <c r="HF452" s="10">
        <f t="shared" si="215"/>
        <v>81.3562463748148</v>
      </c>
      <c r="HG452" s="13">
        <v>43283</v>
      </c>
    </row>
    <row r="453" spans="1:215">
      <c r="A453" t="str">
        <f t="shared" si="218"/>
        <v>MYSRK3223659_121590</v>
      </c>
      <c r="B453" s="1">
        <v>452</v>
      </c>
      <c r="C453" s="1" t="s">
        <v>200</v>
      </c>
      <c r="E453" s="1" t="s">
        <v>317</v>
      </c>
      <c r="F453" s="1" t="s">
        <v>222</v>
      </c>
      <c r="H453" s="1" t="s">
        <v>898</v>
      </c>
      <c r="I453" s="1" t="s">
        <v>898</v>
      </c>
      <c r="N453" s="1">
        <v>2</v>
      </c>
      <c r="R453"/>
      <c r="AF453" s="8"/>
      <c r="AG453" s="1" t="s">
        <v>464</v>
      </c>
      <c r="AH453" s="1">
        <v>21590</v>
      </c>
      <c r="AV453" s="10"/>
      <c r="AX453" s="1" t="s">
        <v>205</v>
      </c>
      <c r="AY453" s="1" t="s">
        <v>225</v>
      </c>
      <c r="AZ453" s="1">
        <v>2</v>
      </c>
      <c r="BN453" s="2"/>
      <c r="BS453" s="1"/>
      <c r="ET453" s="12"/>
      <c r="FR453" s="12"/>
      <c r="FS453" s="12"/>
      <c r="GH453" s="12"/>
      <c r="HF453" s="10"/>
      <c r="HG453" s="13">
        <v>43283</v>
      </c>
    </row>
    <row r="454" spans="1:215">
      <c r="A454" t="str">
        <f t="shared" si="218"/>
        <v>MYSRK417006021590</v>
      </c>
      <c r="B454" s="1">
        <v>453</v>
      </c>
      <c r="C454" s="1" t="s">
        <v>200</v>
      </c>
      <c r="D454" s="1">
        <v>0</v>
      </c>
      <c r="E454" s="1" t="s">
        <v>317</v>
      </c>
      <c r="F454" s="1" t="s">
        <v>202</v>
      </c>
      <c r="H454" s="1" t="s">
        <v>899</v>
      </c>
      <c r="I454" s="1" t="s">
        <v>900</v>
      </c>
      <c r="M454" s="1" t="s">
        <v>205</v>
      </c>
      <c r="N454" s="1">
        <v>1</v>
      </c>
      <c r="O454" s="1" t="s">
        <v>243</v>
      </c>
      <c r="Q454" s="1" t="s">
        <v>219</v>
      </c>
      <c r="R454" t="s">
        <v>208</v>
      </c>
      <c r="S454" s="1" t="s">
        <v>244</v>
      </c>
      <c r="T454" s="1" t="s">
        <v>210</v>
      </c>
      <c r="V454" s="1" t="b">
        <v>0</v>
      </c>
      <c r="AA454" s="1">
        <v>0.0145</v>
      </c>
      <c r="AC454" s="1">
        <v>0.012</v>
      </c>
      <c r="AD454" s="1">
        <v>100</v>
      </c>
      <c r="AF454" s="8">
        <v>0.0025</v>
      </c>
      <c r="AG454" s="1" t="s">
        <v>464</v>
      </c>
      <c r="AH454" s="1">
        <v>21590</v>
      </c>
      <c r="AI454" s="1">
        <v>100</v>
      </c>
      <c r="AJ454" s="1">
        <v>114.71</v>
      </c>
      <c r="AL454" s="1">
        <f>AK454+AJ454</f>
        <v>114.71</v>
      </c>
      <c r="AO454" s="1">
        <f>AL454+AM454</f>
        <v>114.71</v>
      </c>
      <c r="AP454" s="1">
        <v>20</v>
      </c>
      <c r="AV454" s="10">
        <f>((AO454*((100-GX454)/100)+GY454))*(AA454+AS454+AU454+AB454)-(AP454*(AA454+AS454-AC454+AB454)*AD454/100)</f>
        <v>1.613295</v>
      </c>
      <c r="AW454" s="1">
        <f>(AV454)*N454</f>
        <v>1.613295</v>
      </c>
      <c r="BK454" s="1">
        <v>4</v>
      </c>
      <c r="BL454" s="1">
        <v>260</v>
      </c>
      <c r="BM454" s="1" t="s">
        <v>212</v>
      </c>
      <c r="BN454" s="2">
        <f>BL454/HE454</f>
        <v>1.2037037037037</v>
      </c>
      <c r="BO454" s="2">
        <v>150</v>
      </c>
      <c r="BP454" s="1">
        <f>BN454+BI454</f>
        <v>1.2037037037037</v>
      </c>
      <c r="BQ454" s="1">
        <f>BP454*N454</f>
        <v>1.2037037037037</v>
      </c>
      <c r="BS454" s="1"/>
      <c r="EQ454" s="1">
        <f t="shared" si="216"/>
        <v>0</v>
      </c>
      <c r="ER454" s="1">
        <f>EQ454*N454</f>
        <v>0</v>
      </c>
      <c r="ES454" s="1">
        <f>IF(ISERROR(SEARCH("FALSE",BV454)),BU454,0)+IF(ISERROR(SEARCH("FALSE",CA454)),BZ454,0)+IF(ISERROR(SEARCH("FALSE",CF454)),CE454,0)+IF(ISERROR(SEARCH("FALSE",CK454)),CJ454,0)+IF(ISERROR(SEARCH("FALSE",CP454)),CO454,0)+IF(ISERROR(SEARCH("FALSE",CU454)),CT454,0)+IF(ISERROR(SEARCH("FALSE",CZ454)),CY454,0)+IF(ISERROR(SEARCH("FALSE",DE454)),DD454,0)+IF(ISERROR(SEARCH("FALSE",DJ454)),DI454,0)+IF(ISERROR(SEARCH("FALSE",DO454)),DN454,0)+IF(ISERROR(SEARCH("FALSE",DT454)),DS454,0)+IF(ISERROR(SEARCH("FALSE",DY454)),DX454,0)+IF(ISERROR(SEARCH("FALSE",ED454)),EC454,0)+IF(ISERROR(SEARCH("FALSE",EI454)),EH454,0)+IF(ISERROR(SEARCH("FALSE",EN454)),EM454,0)*N454</f>
        <v>0</v>
      </c>
      <c r="ET454" s="12">
        <f>ES454+ER454+BP454</f>
        <v>1.2037037037037</v>
      </c>
      <c r="FP454" s="1" t="s">
        <v>213</v>
      </c>
      <c r="FQ454" s="1">
        <v>1.5</v>
      </c>
      <c r="FR454" s="12">
        <f t="shared" si="217"/>
        <v>2.8169987037037</v>
      </c>
      <c r="FS454" s="12">
        <f>FR454*FQ454/100</f>
        <v>0.0422549805555556</v>
      </c>
      <c r="GE454" s="1" t="s">
        <v>252</v>
      </c>
      <c r="GF454" s="1" t="s">
        <v>213</v>
      </c>
      <c r="GG454" s="1">
        <v>12.5</v>
      </c>
      <c r="GH454" s="12">
        <f>AW454+ET454-ES454+FD454+FG454</f>
        <v>2.8169987037037</v>
      </c>
      <c r="GI454" s="1">
        <f>GH454*(GG454/100)</f>
        <v>0.352124837962963</v>
      </c>
      <c r="GJ454" s="1" t="s">
        <v>215</v>
      </c>
      <c r="GM454" s="1">
        <v>0.0240740740740741</v>
      </c>
      <c r="GO454" s="1">
        <v>0.0270833333333333</v>
      </c>
      <c r="GP454" s="1">
        <v>0.22</v>
      </c>
      <c r="HB454" s="1">
        <v>4</v>
      </c>
      <c r="HC454" s="1">
        <v>60</v>
      </c>
      <c r="HD454" s="1">
        <v>90</v>
      </c>
      <c r="HE454" s="1">
        <f>(3600/HC454)*HD454*HB454/100</f>
        <v>216</v>
      </c>
      <c r="HF454" s="10">
        <f>AW454+AZ454+ET454+FD454+FG454+FK454+FS454-FY454+GD454+FT454+GI454+GM454+GN454+GO454+GP454+GR454+GS454-GU454</f>
        <v>3.48253592962963</v>
      </c>
      <c r="HG454" s="13">
        <v>43283</v>
      </c>
    </row>
    <row r="455" spans="1:215">
      <c r="A455" t="str">
        <f t="shared" si="218"/>
        <v>MYSRK422003021691</v>
      </c>
      <c r="B455" s="1">
        <v>454</v>
      </c>
      <c r="C455" s="1" t="s">
        <v>200</v>
      </c>
      <c r="D455" s="1">
        <v>0</v>
      </c>
      <c r="E455" s="1" t="s">
        <v>317</v>
      </c>
      <c r="F455" s="1" t="s">
        <v>202</v>
      </c>
      <c r="H455" s="1" t="s">
        <v>901</v>
      </c>
      <c r="I455" s="1" t="s">
        <v>902</v>
      </c>
      <c r="M455" s="1" t="s">
        <v>205</v>
      </c>
      <c r="N455" s="1">
        <v>1</v>
      </c>
      <c r="O455" s="1" t="s">
        <v>265</v>
      </c>
      <c r="Q455" s="1" t="s">
        <v>219</v>
      </c>
      <c r="R455" t="s">
        <v>208</v>
      </c>
      <c r="S455" s="1" t="s">
        <v>266</v>
      </c>
      <c r="T455" s="1" t="s">
        <v>210</v>
      </c>
      <c r="V455" s="1" t="b">
        <v>0</v>
      </c>
      <c r="AA455" s="1">
        <v>0.226</v>
      </c>
      <c r="AC455" s="1">
        <v>0.22</v>
      </c>
      <c r="AD455" s="1">
        <v>100</v>
      </c>
      <c r="AF455" s="8">
        <v>0.00600000000000001</v>
      </c>
      <c r="AG455" s="1" t="s">
        <v>679</v>
      </c>
      <c r="AH455" s="1">
        <v>21691</v>
      </c>
      <c r="AI455" s="1">
        <v>100</v>
      </c>
      <c r="AJ455" s="1">
        <v>101.39</v>
      </c>
      <c r="AL455" s="1">
        <f>AK455+AJ455</f>
        <v>101.39</v>
      </c>
      <c r="AO455" s="1">
        <f>AL455+AM455</f>
        <v>101.39</v>
      </c>
      <c r="AP455" s="1">
        <v>20</v>
      </c>
      <c r="AV455" s="10">
        <f>((AO455*((100-GX455)/100)+GY455))*(AA455+AS455+AU455+AB455)-(AP455*(AA455+AS455-AC455+AB455)*AD455/100)</f>
        <v>22.79414</v>
      </c>
      <c r="AW455" s="1">
        <f>(AV455)*N455</f>
        <v>22.79414</v>
      </c>
      <c r="BK455" s="1">
        <v>1</v>
      </c>
      <c r="BL455" s="1">
        <v>587.5</v>
      </c>
      <c r="BM455" s="1" t="s">
        <v>212</v>
      </c>
      <c r="BN455" s="2">
        <f>BL455/HE455</f>
        <v>11.1659356725146</v>
      </c>
      <c r="BO455" s="2">
        <v>470</v>
      </c>
      <c r="BP455" s="1">
        <f>BN455+BI455</f>
        <v>11.1659356725146</v>
      </c>
      <c r="BQ455" s="1">
        <f>BP455*N455</f>
        <v>11.1659356725146</v>
      </c>
      <c r="BS455" s="1"/>
      <c r="EQ455" s="1">
        <f t="shared" si="216"/>
        <v>0</v>
      </c>
      <c r="ER455" s="1">
        <f>EQ455*N455</f>
        <v>0</v>
      </c>
      <c r="ES455" s="1">
        <f>IF(ISERROR(SEARCH("FALSE",BV455)),BU455,0)+IF(ISERROR(SEARCH("FALSE",CA455)),BZ455,0)+IF(ISERROR(SEARCH("FALSE",CF455)),CE455,0)+IF(ISERROR(SEARCH("FALSE",CK455)),CJ455,0)+IF(ISERROR(SEARCH("FALSE",CP455)),CO455,0)+IF(ISERROR(SEARCH("FALSE",CU455)),CT455,0)+IF(ISERROR(SEARCH("FALSE",CZ455)),CY455,0)+IF(ISERROR(SEARCH("FALSE",DE455)),DD455,0)+IF(ISERROR(SEARCH("FALSE",DJ455)),DI455,0)+IF(ISERROR(SEARCH("FALSE",DO455)),DN455,0)+IF(ISERROR(SEARCH("FALSE",DT455)),DS455,0)+IF(ISERROR(SEARCH("FALSE",DY455)),DX455,0)+IF(ISERROR(SEARCH("FALSE",ED455)),EC455,0)+IF(ISERROR(SEARCH("FALSE",EI455)),EH455,0)+IF(ISERROR(SEARCH("FALSE",EN455)),EM455,0)*N455</f>
        <v>0</v>
      </c>
      <c r="ET455" s="12">
        <f>ES455+ER455+BP455</f>
        <v>11.1659356725146</v>
      </c>
      <c r="FP455" s="1" t="s">
        <v>213</v>
      </c>
      <c r="FQ455" s="1">
        <v>1.25</v>
      </c>
      <c r="FR455" s="12">
        <f t="shared" si="217"/>
        <v>33.9600756725146</v>
      </c>
      <c r="FS455" s="12">
        <f>FR455*FQ455/100</f>
        <v>0.424500945906433</v>
      </c>
      <c r="GE455" s="1" t="s">
        <v>214</v>
      </c>
      <c r="GF455" s="1" t="s">
        <v>213</v>
      </c>
      <c r="GG455" s="1">
        <v>11</v>
      </c>
      <c r="GH455" s="12">
        <f>AW455+ET455-ES455+FD455+FG455</f>
        <v>33.9600756725146</v>
      </c>
      <c r="GI455" s="1">
        <f>GH455*(GG455/100)</f>
        <v>3.73560832397661</v>
      </c>
      <c r="GJ455" s="1" t="s">
        <v>215</v>
      </c>
      <c r="GM455" s="1">
        <v>0.223318713450292</v>
      </c>
      <c r="GO455" s="1">
        <v>2.16666666666667</v>
      </c>
      <c r="GP455" s="1">
        <v>1.25</v>
      </c>
      <c r="GQ455" s="1" t="s">
        <v>280</v>
      </c>
      <c r="GR455" s="1">
        <v>0.270000000000003</v>
      </c>
      <c r="HB455" s="1">
        <v>1</v>
      </c>
      <c r="HC455" s="1">
        <v>65</v>
      </c>
      <c r="HD455" s="1">
        <v>95</v>
      </c>
      <c r="HE455" s="1">
        <f>(3600/HC455)*HD455*HB455/100</f>
        <v>52.6153846153846</v>
      </c>
      <c r="HF455" s="10">
        <f>AW455+AZ455+ET455+FD455+FG455+FK455+FS455-FY455+GD455+FT455+GI455+GM455+GN455+GO455+GP455+GR455+GS455-GU455</f>
        <v>42.0301703225146</v>
      </c>
      <c r="HG455" s="13">
        <v>45201</v>
      </c>
    </row>
    <row r="456" spans="1:215">
      <c r="A456" t="str">
        <f t="shared" si="218"/>
        <v>MYSRK422005921691</v>
      </c>
      <c r="B456" s="1">
        <v>455</v>
      </c>
      <c r="C456" s="1" t="s">
        <v>200</v>
      </c>
      <c r="D456" s="1">
        <v>0</v>
      </c>
      <c r="E456" s="1" t="s">
        <v>317</v>
      </c>
      <c r="F456" s="1" t="s">
        <v>202</v>
      </c>
      <c r="H456" s="1" t="s">
        <v>903</v>
      </c>
      <c r="I456" s="1" t="s">
        <v>358</v>
      </c>
      <c r="M456" s="1" t="s">
        <v>205</v>
      </c>
      <c r="N456" s="1">
        <v>1</v>
      </c>
      <c r="O456" s="1" t="s">
        <v>270</v>
      </c>
      <c r="Q456" s="1" t="s">
        <v>271</v>
      </c>
      <c r="R456" t="s">
        <v>208</v>
      </c>
      <c r="S456" s="1" t="s">
        <v>272</v>
      </c>
      <c r="T456" s="1" t="s">
        <v>210</v>
      </c>
      <c r="V456" s="1" t="b">
        <v>0</v>
      </c>
      <c r="AA456" s="1">
        <v>0.394</v>
      </c>
      <c r="AC456" s="1">
        <v>0.388</v>
      </c>
      <c r="AD456" s="1">
        <v>100</v>
      </c>
      <c r="AF456" s="8">
        <v>0.00600000000000001</v>
      </c>
      <c r="AG456" s="1" t="s">
        <v>679</v>
      </c>
      <c r="AH456" s="1">
        <v>21691</v>
      </c>
      <c r="AI456" s="1">
        <v>100</v>
      </c>
      <c r="AJ456" s="1">
        <v>157.64</v>
      </c>
      <c r="AL456" s="1">
        <f>AK456+AJ456</f>
        <v>157.64</v>
      </c>
      <c r="AO456" s="1">
        <f>AL456+AM456</f>
        <v>157.64</v>
      </c>
      <c r="AP456" s="1">
        <v>20</v>
      </c>
      <c r="AV456" s="10">
        <f>((AO456*((100-GX456)/100)+GY456))*(AA456+AS456+AU456+AB456)-(AP456*(AA456+AS456-AC456+AB456)*AD456/100)</f>
        <v>61.99016</v>
      </c>
      <c r="AW456" s="1">
        <f>(AV456)*N456</f>
        <v>61.99016</v>
      </c>
      <c r="AZ456" s="1">
        <f>BA456+BE456</f>
        <v>5.184</v>
      </c>
      <c r="BA456" s="1">
        <f>AZ457*N457</f>
        <v>5.12</v>
      </c>
      <c r="BB456" s="1" t="s">
        <v>221</v>
      </c>
      <c r="BC456" s="1">
        <f>BA456</f>
        <v>5.12</v>
      </c>
      <c r="BD456" s="1">
        <v>1.25</v>
      </c>
      <c r="BE456" s="1">
        <f>BA456*(BD456/100)</f>
        <v>0.064</v>
      </c>
      <c r="BK456" s="1">
        <v>1</v>
      </c>
      <c r="BL456" s="1">
        <v>562.5</v>
      </c>
      <c r="BM456" s="1" t="s">
        <v>212</v>
      </c>
      <c r="BN456" s="2">
        <f>BL456/HE456</f>
        <v>10.6907894736842</v>
      </c>
      <c r="BO456" s="2">
        <v>450</v>
      </c>
      <c r="BP456" s="1">
        <f>BN456+BI456</f>
        <v>10.6907894736842</v>
      </c>
      <c r="BQ456" s="1">
        <f>BP456*N456</f>
        <v>10.6907894736842</v>
      </c>
      <c r="BS456" s="1"/>
      <c r="EQ456" s="1">
        <f t="shared" si="216"/>
        <v>0</v>
      </c>
      <c r="ER456" s="1">
        <f>EQ456*N456</f>
        <v>0</v>
      </c>
      <c r="ES456" s="1">
        <f>IF(ISERROR(SEARCH("FALSE",BV456)),BU456,0)+IF(ISERROR(SEARCH("FALSE",CA456)),BZ456,0)+IF(ISERROR(SEARCH("FALSE",CF456)),CE456,0)+IF(ISERROR(SEARCH("FALSE",CK456)),CJ456,0)+IF(ISERROR(SEARCH("FALSE",CP456)),CO456,0)+IF(ISERROR(SEARCH("FALSE",CU456)),CT456,0)+IF(ISERROR(SEARCH("FALSE",CZ456)),CY456,0)+IF(ISERROR(SEARCH("FALSE",DE456)),DD456,0)+IF(ISERROR(SEARCH("FALSE",DJ456)),DI456,0)+IF(ISERROR(SEARCH("FALSE",DO456)),DN456,0)+IF(ISERROR(SEARCH("FALSE",DT456)),DS456,0)+IF(ISERROR(SEARCH("FALSE",DY456)),DX456,0)+IF(ISERROR(SEARCH("FALSE",ED456)),EC456,0)+IF(ISERROR(SEARCH("FALSE",EI456)),EH456,0)+IF(ISERROR(SEARCH("FALSE",EN456)),EM456,0)*N456</f>
        <v>0</v>
      </c>
      <c r="ET456" s="12">
        <f>ES456+ER456+BP456</f>
        <v>10.6907894736842</v>
      </c>
      <c r="FP456" s="1" t="s">
        <v>213</v>
      </c>
      <c r="FQ456" s="1">
        <v>1.25</v>
      </c>
      <c r="FR456" s="12">
        <f t="shared" si="217"/>
        <v>72.6809494736842</v>
      </c>
      <c r="FS456" s="12">
        <f>FR456*FQ456/100</f>
        <v>0.908511868421053</v>
      </c>
      <c r="GE456" s="1" t="s">
        <v>214</v>
      </c>
      <c r="GF456" s="1" t="s">
        <v>213</v>
      </c>
      <c r="GG456" s="1">
        <v>11</v>
      </c>
      <c r="GH456" s="12">
        <f>AW456+ET456-ES456+FD456+FG456</f>
        <v>72.6809494736842</v>
      </c>
      <c r="GI456" s="1">
        <f>GH456*(GG456/100)</f>
        <v>7.99490444210526</v>
      </c>
      <c r="GJ456" s="1" t="s">
        <v>215</v>
      </c>
      <c r="GM456" s="1">
        <v>0.213815789473684</v>
      </c>
      <c r="GO456" s="1">
        <v>2.16666666666667</v>
      </c>
      <c r="GP456" s="1">
        <v>1.25</v>
      </c>
      <c r="GQ456" s="1" t="s">
        <v>280</v>
      </c>
      <c r="GR456" s="1">
        <v>0.269999999999996</v>
      </c>
      <c r="HB456" s="1">
        <v>1</v>
      </c>
      <c r="HC456" s="1">
        <v>65</v>
      </c>
      <c r="HD456" s="1">
        <v>95</v>
      </c>
      <c r="HE456" s="1">
        <f>(3600/HC456)*HD456*HB456/100</f>
        <v>52.6153846153846</v>
      </c>
      <c r="HF456" s="10">
        <f>AW456+AZ456+ET456+FD456+FG456+FK456+FS456-FY456+GD456+FT456+GI456+GM456+GN456+GO456+GP456+GR456+GS456-GU456</f>
        <v>90.6688482403509</v>
      </c>
      <c r="HG456" s="13">
        <v>45201</v>
      </c>
    </row>
    <row r="457" spans="1:215">
      <c r="A457" t="str">
        <f t="shared" si="218"/>
        <v>MYSRK4220059_121691</v>
      </c>
      <c r="B457" s="1">
        <v>456</v>
      </c>
      <c r="C457" s="1" t="s">
        <v>200</v>
      </c>
      <c r="E457" s="1" t="s">
        <v>317</v>
      </c>
      <c r="F457" s="1" t="s">
        <v>222</v>
      </c>
      <c r="H457" s="1" t="s">
        <v>904</v>
      </c>
      <c r="I457" s="1" t="s">
        <v>904</v>
      </c>
      <c r="N457" s="1">
        <v>4</v>
      </c>
      <c r="R457"/>
      <c r="AF457" s="8"/>
      <c r="AG457" s="1" t="s">
        <v>679</v>
      </c>
      <c r="AH457" s="1">
        <v>21691</v>
      </c>
      <c r="AV457" s="10"/>
      <c r="AX457" s="1" t="s">
        <v>205</v>
      </c>
      <c r="AY457" s="1" t="s">
        <v>225</v>
      </c>
      <c r="AZ457" s="1">
        <v>1.28</v>
      </c>
      <c r="BN457" s="2"/>
      <c r="BS457" s="1"/>
      <c r="ET457" s="12"/>
      <c r="FR457" s="12"/>
      <c r="FS457" s="12"/>
      <c r="GH457" s="12"/>
      <c r="HF457" s="10"/>
      <c r="HG457" s="13">
        <v>45201</v>
      </c>
    </row>
    <row r="458" spans="1:215">
      <c r="A458" t="str">
        <f t="shared" si="218"/>
        <v>MYSRK422013921691</v>
      </c>
      <c r="B458" s="1">
        <v>457</v>
      </c>
      <c r="C458" s="1" t="s">
        <v>200</v>
      </c>
      <c r="D458" s="1">
        <v>0</v>
      </c>
      <c r="E458" s="1" t="s">
        <v>317</v>
      </c>
      <c r="F458" s="1" t="s">
        <v>202</v>
      </c>
      <c r="H458" s="1" t="s">
        <v>905</v>
      </c>
      <c r="I458" s="1" t="s">
        <v>567</v>
      </c>
      <c r="M458" s="1" t="s">
        <v>205</v>
      </c>
      <c r="N458" s="1">
        <v>1</v>
      </c>
      <c r="O458" s="1" t="s">
        <v>270</v>
      </c>
      <c r="Q458" s="1" t="s">
        <v>271</v>
      </c>
      <c r="R458" t="s">
        <v>208</v>
      </c>
      <c r="S458" s="1" t="s">
        <v>272</v>
      </c>
      <c r="T458" s="1" t="s">
        <v>210</v>
      </c>
      <c r="V458" s="1" t="b">
        <v>0</v>
      </c>
      <c r="AA458" s="1">
        <v>0.452</v>
      </c>
      <c r="AC458" s="1">
        <v>0.445</v>
      </c>
      <c r="AD458" s="1">
        <v>100</v>
      </c>
      <c r="AF458" s="8">
        <v>0.00700000000000001</v>
      </c>
      <c r="AG458" s="1" t="s">
        <v>679</v>
      </c>
      <c r="AH458" s="1">
        <v>21691</v>
      </c>
      <c r="AI458" s="1">
        <v>100</v>
      </c>
      <c r="AJ458" s="1">
        <v>157.64</v>
      </c>
      <c r="AL458" s="1">
        <f>AK458+AJ458</f>
        <v>157.64</v>
      </c>
      <c r="AO458" s="1">
        <f>AL458+AM458</f>
        <v>157.64</v>
      </c>
      <c r="AP458" s="1">
        <v>20</v>
      </c>
      <c r="AV458" s="10">
        <f>((AO458*((100-GX458)/100)+GY458))*(AA458+AS458+AU458+AB458)-(AP458*(AA458+AS458-AC458+AB458)*AD458/100)</f>
        <v>71.11328</v>
      </c>
      <c r="AW458" s="1">
        <f>(AV458)*N458</f>
        <v>71.11328</v>
      </c>
      <c r="AZ458" s="1">
        <f>BA458+BE458</f>
        <v>8.9505</v>
      </c>
      <c r="BA458" s="1">
        <f>AZ459*N459+AZ460*N460</f>
        <v>8.84</v>
      </c>
      <c r="BB458" s="1" t="s">
        <v>221</v>
      </c>
      <c r="BC458" s="1">
        <f>BA458</f>
        <v>8.84</v>
      </c>
      <c r="BD458" s="1">
        <v>1.25</v>
      </c>
      <c r="BE458" s="1">
        <f>BA458*(BD458/100)</f>
        <v>0.1105</v>
      </c>
      <c r="BK458" s="1">
        <v>1</v>
      </c>
      <c r="BL458" s="1">
        <v>812.5</v>
      </c>
      <c r="BM458" s="1" t="s">
        <v>212</v>
      </c>
      <c r="BN458" s="2">
        <f>BL458/HE458</f>
        <v>16.6301169590643</v>
      </c>
      <c r="BO458" s="2">
        <v>650</v>
      </c>
      <c r="BP458" s="1">
        <f>BN458+BI458</f>
        <v>16.6301169590643</v>
      </c>
      <c r="BQ458" s="1">
        <f>BP458*N458</f>
        <v>16.6301169590643</v>
      </c>
      <c r="BS458" s="1"/>
      <c r="EQ458" s="1">
        <f t="shared" si="216"/>
        <v>0</v>
      </c>
      <c r="ER458" s="1">
        <f>EQ458*N458</f>
        <v>0</v>
      </c>
      <c r="ES458" s="1">
        <f>IF(ISERROR(SEARCH("FALSE",BV458)),BU458,0)+IF(ISERROR(SEARCH("FALSE",CA458)),BZ458,0)+IF(ISERROR(SEARCH("FALSE",CF458)),CE458,0)+IF(ISERROR(SEARCH("FALSE",CK458)),CJ458,0)+IF(ISERROR(SEARCH("FALSE",CP458)),CO458,0)+IF(ISERROR(SEARCH("FALSE",CU458)),CT458,0)+IF(ISERROR(SEARCH("FALSE",CZ458)),CY458,0)+IF(ISERROR(SEARCH("FALSE",DE458)),DD458,0)+IF(ISERROR(SEARCH("FALSE",DJ458)),DI458,0)+IF(ISERROR(SEARCH("FALSE",DO458)),DN458,0)+IF(ISERROR(SEARCH("FALSE",DT458)),DS458,0)+IF(ISERROR(SEARCH("FALSE",DY458)),DX458,0)+IF(ISERROR(SEARCH("FALSE",ED458)),EC458,0)+IF(ISERROR(SEARCH("FALSE",EI458)),EH458,0)+IF(ISERROR(SEARCH("FALSE",EN458)),EM458,0)*N458</f>
        <v>0</v>
      </c>
      <c r="ET458" s="12">
        <f>ES458+ER458+BP458</f>
        <v>16.6301169590643</v>
      </c>
      <c r="FP458" s="1" t="s">
        <v>213</v>
      </c>
      <c r="FQ458" s="1">
        <v>1.25</v>
      </c>
      <c r="FR458" s="12">
        <f t="shared" si="217"/>
        <v>87.7433969590643</v>
      </c>
      <c r="FS458" s="12">
        <f>FR458*FQ458/100</f>
        <v>1.0967924619883</v>
      </c>
      <c r="GE458" s="1" t="s">
        <v>214</v>
      </c>
      <c r="GF458" s="1" t="s">
        <v>213</v>
      </c>
      <c r="GG458" s="1">
        <v>11</v>
      </c>
      <c r="GH458" s="12">
        <f>AW458+ET458-ES458+FD458+FG458</f>
        <v>87.7433969590643</v>
      </c>
      <c r="GI458" s="1">
        <f>GH458*(GG458/100)</f>
        <v>9.65177366549707</v>
      </c>
      <c r="GJ458" s="1" t="s">
        <v>215</v>
      </c>
      <c r="GM458" s="1">
        <v>0.332602339181287</v>
      </c>
      <c r="GO458" s="1">
        <v>2.49111111111111</v>
      </c>
      <c r="GP458" s="1">
        <v>0.666666666666667</v>
      </c>
      <c r="GQ458" s="1" t="s">
        <v>280</v>
      </c>
      <c r="GR458" s="1">
        <v>0.319999999999993</v>
      </c>
      <c r="HB458" s="1">
        <v>1</v>
      </c>
      <c r="HC458" s="1">
        <v>70</v>
      </c>
      <c r="HD458" s="1">
        <v>95</v>
      </c>
      <c r="HE458" s="1">
        <f>(3600/HC458)*HD458*HB458/100</f>
        <v>48.8571428571429</v>
      </c>
      <c r="HF458" s="10">
        <f>AW458+AZ458+ET458+FD458+FG458+FK458+FS458-FY458+GD458+FT458+GI458+GM458+GN458+GO458+GP458+GR458+GS458-GU458</f>
        <v>111.252843203509</v>
      </c>
      <c r="HG458" s="13">
        <v>45201</v>
      </c>
    </row>
    <row r="459" spans="1:215">
      <c r="A459" t="str">
        <f t="shared" si="218"/>
        <v>MYSRK4220139_121691</v>
      </c>
      <c r="B459" s="1">
        <v>458</v>
      </c>
      <c r="C459" s="1" t="s">
        <v>200</v>
      </c>
      <c r="E459" s="1" t="s">
        <v>317</v>
      </c>
      <c r="F459" s="1" t="s">
        <v>222</v>
      </c>
      <c r="H459" s="14" t="s">
        <v>595</v>
      </c>
      <c r="I459" s="14" t="s">
        <v>595</v>
      </c>
      <c r="N459" s="1">
        <v>2</v>
      </c>
      <c r="R459"/>
      <c r="AF459" s="8"/>
      <c r="AG459" s="1" t="s">
        <v>679</v>
      </c>
      <c r="AH459" s="1">
        <v>21691</v>
      </c>
      <c r="AV459" s="10"/>
      <c r="AX459" s="1" t="s">
        <v>205</v>
      </c>
      <c r="AY459" s="1" t="s">
        <v>225</v>
      </c>
      <c r="AZ459" s="1">
        <v>2.55</v>
      </c>
      <c r="BN459" s="2"/>
      <c r="BS459" s="1"/>
      <c r="ET459" s="12"/>
      <c r="FR459" s="12"/>
      <c r="FS459" s="12"/>
      <c r="GH459" s="12"/>
      <c r="HF459" s="10"/>
      <c r="HG459" s="13">
        <v>45201</v>
      </c>
    </row>
    <row r="460" spans="1:215">
      <c r="A460" t="str">
        <f t="shared" si="218"/>
        <v>MYSRK4220139_221691</v>
      </c>
      <c r="B460" s="1">
        <v>459</v>
      </c>
      <c r="C460" s="1" t="s">
        <v>200</v>
      </c>
      <c r="E460" s="1" t="s">
        <v>317</v>
      </c>
      <c r="F460" s="1" t="s">
        <v>222</v>
      </c>
      <c r="H460" s="14" t="s">
        <v>906</v>
      </c>
      <c r="I460" s="14" t="s">
        <v>906</v>
      </c>
      <c r="N460" s="1">
        <v>2</v>
      </c>
      <c r="R460"/>
      <c r="AF460" s="8"/>
      <c r="AG460" s="1" t="s">
        <v>679</v>
      </c>
      <c r="AH460" s="1">
        <v>21691</v>
      </c>
      <c r="AV460" s="10"/>
      <c r="AX460" s="1" t="s">
        <v>205</v>
      </c>
      <c r="AY460" s="1" t="s">
        <v>225</v>
      </c>
      <c r="AZ460" s="1">
        <v>1.87</v>
      </c>
      <c r="BN460" s="2"/>
      <c r="BS460" s="1"/>
      <c r="ET460" s="12"/>
      <c r="FR460" s="12"/>
      <c r="FS460" s="12"/>
      <c r="GH460" s="12"/>
      <c r="HF460" s="10"/>
      <c r="HG460" s="13">
        <v>45201</v>
      </c>
    </row>
    <row r="461" spans="1:215">
      <c r="A461" t="str">
        <f t="shared" si="218"/>
        <v>MYSRK422015921691</v>
      </c>
      <c r="B461" s="1">
        <v>460</v>
      </c>
      <c r="C461" s="1" t="s">
        <v>200</v>
      </c>
      <c r="D461" s="1">
        <v>0</v>
      </c>
      <c r="E461" s="1" t="s">
        <v>317</v>
      </c>
      <c r="F461" s="1" t="s">
        <v>202</v>
      </c>
      <c r="H461" s="1" t="s">
        <v>907</v>
      </c>
      <c r="I461" s="1" t="s">
        <v>908</v>
      </c>
      <c r="M461" s="1" t="s">
        <v>205</v>
      </c>
      <c r="N461" s="1">
        <v>1</v>
      </c>
      <c r="O461" s="1" t="s">
        <v>270</v>
      </c>
      <c r="Q461" s="1" t="s">
        <v>271</v>
      </c>
      <c r="R461" t="s">
        <v>208</v>
      </c>
      <c r="S461" s="1" t="s">
        <v>272</v>
      </c>
      <c r="T461" s="1" t="s">
        <v>210</v>
      </c>
      <c r="V461" s="1" t="b">
        <v>0</v>
      </c>
      <c r="AA461" s="1">
        <v>0.096</v>
      </c>
      <c r="AC461" s="1">
        <v>0.094</v>
      </c>
      <c r="AD461" s="1">
        <v>100</v>
      </c>
      <c r="AF461" s="8">
        <v>0.002</v>
      </c>
      <c r="AG461" s="1" t="s">
        <v>679</v>
      </c>
      <c r="AH461" s="1">
        <v>21691</v>
      </c>
      <c r="AI461" s="1">
        <v>100</v>
      </c>
      <c r="AJ461" s="1">
        <v>157.64</v>
      </c>
      <c r="AL461" s="1">
        <f>AK461+AJ461</f>
        <v>157.64</v>
      </c>
      <c r="AO461" s="1">
        <f>AL461+AM461</f>
        <v>157.64</v>
      </c>
      <c r="AP461" s="1">
        <v>20</v>
      </c>
      <c r="AV461" s="10">
        <f>((AO461*((100-GX461)/100)+GY461))*(AA461+AS461+AU461+AB461)-(AP461*(AA461+AS461-AC461+AB461)*AD461/100)</f>
        <v>15.09344</v>
      </c>
      <c r="AW461" s="1">
        <f>(AV461)*N461</f>
        <v>15.09344</v>
      </c>
      <c r="BK461" s="1">
        <v>2</v>
      </c>
      <c r="BL461" s="1">
        <v>400</v>
      </c>
      <c r="BM461" s="1" t="s">
        <v>212</v>
      </c>
      <c r="BN461" s="2">
        <f>BL461/HE461</f>
        <v>2.92397660818713</v>
      </c>
      <c r="BO461" s="2">
        <v>320</v>
      </c>
      <c r="BP461" s="1">
        <f>BN461+BI461</f>
        <v>2.92397660818713</v>
      </c>
      <c r="BQ461" s="1">
        <f>BP461*N461</f>
        <v>2.92397660818713</v>
      </c>
      <c r="BS461" s="1"/>
      <c r="EQ461" s="1">
        <f t="shared" si="216"/>
        <v>0</v>
      </c>
      <c r="ER461" s="1">
        <f>EQ461*N461</f>
        <v>0</v>
      </c>
      <c r="ES461" s="1">
        <f>IF(ISERROR(SEARCH("FALSE",BV461)),BU461,0)+IF(ISERROR(SEARCH("FALSE",CA461)),BZ461,0)+IF(ISERROR(SEARCH("FALSE",CF461)),CE461,0)+IF(ISERROR(SEARCH("FALSE",CK461)),CJ461,0)+IF(ISERROR(SEARCH("FALSE",CP461)),CO461,0)+IF(ISERROR(SEARCH("FALSE",CU461)),CT461,0)+IF(ISERROR(SEARCH("FALSE",CZ461)),CY461,0)+IF(ISERROR(SEARCH("FALSE",DE461)),DD461,0)+IF(ISERROR(SEARCH("FALSE",DJ461)),DI461,0)+IF(ISERROR(SEARCH("FALSE",DO461)),DN461,0)+IF(ISERROR(SEARCH("FALSE",DT461)),DS461,0)+IF(ISERROR(SEARCH("FALSE",DY461)),DX461,0)+IF(ISERROR(SEARCH("FALSE",ED461)),EC461,0)+IF(ISERROR(SEARCH("FALSE",EI461)),EH461,0)+IF(ISERROR(SEARCH("FALSE",EN461)),EM461,0)*N461</f>
        <v>0</v>
      </c>
      <c r="ET461" s="12">
        <f>ES461+ER461+BP461</f>
        <v>2.92397660818713</v>
      </c>
      <c r="FP461" s="1" t="s">
        <v>213</v>
      </c>
      <c r="FQ461" s="1">
        <v>1.25</v>
      </c>
      <c r="FR461" s="12">
        <f t="shared" si="217"/>
        <v>18.0174166081871</v>
      </c>
      <c r="FS461" s="12">
        <f>FR461*FQ461/100</f>
        <v>0.225217707602339</v>
      </c>
      <c r="GE461" s="1" t="s">
        <v>214</v>
      </c>
      <c r="GF461" s="1" t="s">
        <v>213</v>
      </c>
      <c r="GG461" s="1">
        <v>11</v>
      </c>
      <c r="GH461" s="12">
        <f>AW461+ET461-ES461+FD461+FG461</f>
        <v>18.0174166081871</v>
      </c>
      <c r="GI461" s="1">
        <f>GH461*(GG461/100)</f>
        <v>1.98191582690058</v>
      </c>
      <c r="GJ461" s="1" t="s">
        <v>215</v>
      </c>
      <c r="GM461" s="1">
        <v>0.0584795321637427</v>
      </c>
      <c r="GO461" s="1">
        <v>2.26888888888889</v>
      </c>
      <c r="GP461" s="1">
        <v>0.5</v>
      </c>
      <c r="GQ461" s="1" t="s">
        <v>280</v>
      </c>
      <c r="GR461" s="1">
        <v>0.0899999999999999</v>
      </c>
      <c r="HB461" s="1">
        <v>2</v>
      </c>
      <c r="HC461" s="1">
        <v>50</v>
      </c>
      <c r="HD461" s="1">
        <v>95</v>
      </c>
      <c r="HE461" s="1">
        <f>(3600/HC461)*HD461*HB461/100</f>
        <v>136.8</v>
      </c>
      <c r="HF461" s="10">
        <f>AW461+AZ461+ET461+FD461+FG461+FK461+FS461-FY461+GD461+FT461+GI461+GM461+GN461+GO461+GP461+GR461+GS461-GU461</f>
        <v>23.1419185637427</v>
      </c>
      <c r="HG461" s="13">
        <v>45201</v>
      </c>
    </row>
    <row r="462" spans="1:215">
      <c r="A462" t="str">
        <f t="shared" si="218"/>
        <v>MYSRK422016921590</v>
      </c>
      <c r="B462" s="1">
        <v>461</v>
      </c>
      <c r="C462" s="1" t="s">
        <v>200</v>
      </c>
      <c r="D462" s="1">
        <v>0</v>
      </c>
      <c r="E462" s="1" t="s">
        <v>317</v>
      </c>
      <c r="F462" s="1" t="s">
        <v>202</v>
      </c>
      <c r="H462" s="1" t="s">
        <v>909</v>
      </c>
      <c r="I462" s="1" t="s">
        <v>374</v>
      </c>
      <c r="M462" s="1" t="s">
        <v>205</v>
      </c>
      <c r="N462" s="1">
        <v>1</v>
      </c>
      <c r="O462" s="1" t="s">
        <v>270</v>
      </c>
      <c r="Q462" s="1" t="s">
        <v>271</v>
      </c>
      <c r="R462" t="s">
        <v>208</v>
      </c>
      <c r="S462" s="1" t="s">
        <v>272</v>
      </c>
      <c r="T462" s="1" t="s">
        <v>210</v>
      </c>
      <c r="V462" s="1" t="b">
        <v>0</v>
      </c>
      <c r="AA462" s="1">
        <v>1.164</v>
      </c>
      <c r="AC462" s="1">
        <v>1.152</v>
      </c>
      <c r="AD462" s="1">
        <v>100</v>
      </c>
      <c r="AF462" s="8">
        <v>0.012</v>
      </c>
      <c r="AG462" s="1" t="s">
        <v>464</v>
      </c>
      <c r="AH462" s="1">
        <v>21590</v>
      </c>
      <c r="AI462" s="1">
        <v>100</v>
      </c>
      <c r="AJ462" s="1">
        <v>166.13</v>
      </c>
      <c r="AL462" s="1">
        <f>AK462+AJ462</f>
        <v>166.13</v>
      </c>
      <c r="AO462" s="1">
        <f>AL462+AM462</f>
        <v>166.13</v>
      </c>
      <c r="AP462" s="1">
        <v>20</v>
      </c>
      <c r="AV462" s="10">
        <f>((AO462*((100-GX462)/100)+GY462))*(AA462+AS462+AU462+AB462)-(AP462*(AA462+AS462-AC462+AB462)*AD462/100)</f>
        <v>193.13532</v>
      </c>
      <c r="AW462" s="1">
        <f>(AV462)*N462</f>
        <v>193.13532</v>
      </c>
      <c r="BK462" s="1">
        <v>1</v>
      </c>
      <c r="BL462" s="1">
        <v>880</v>
      </c>
      <c r="BM462" s="1" t="s">
        <v>212</v>
      </c>
      <c r="BN462" s="2">
        <f>BL462/HE462</f>
        <v>20.3703703703704</v>
      </c>
      <c r="BO462" s="2">
        <v>660</v>
      </c>
      <c r="BP462" s="1">
        <f>BN462+BI462</f>
        <v>20.3703703703704</v>
      </c>
      <c r="BQ462" s="1">
        <f>BP462*N462</f>
        <v>20.3703703703704</v>
      </c>
      <c r="BS462" s="1"/>
      <c r="EQ462" s="1">
        <f t="shared" si="216"/>
        <v>0</v>
      </c>
      <c r="ER462" s="1">
        <f>EQ462*N462</f>
        <v>0</v>
      </c>
      <c r="ES462" s="1">
        <f>IF(ISERROR(SEARCH("FALSE",BV462)),BU462,0)+IF(ISERROR(SEARCH("FALSE",CA462)),BZ462,0)+IF(ISERROR(SEARCH("FALSE",CF462)),CE462,0)+IF(ISERROR(SEARCH("FALSE",CK462)),CJ462,0)+IF(ISERROR(SEARCH("FALSE",CP462)),CO462,0)+IF(ISERROR(SEARCH("FALSE",CU462)),CT462,0)+IF(ISERROR(SEARCH("FALSE",CZ462)),CY462,0)+IF(ISERROR(SEARCH("FALSE",DE462)),DD462,0)+IF(ISERROR(SEARCH("FALSE",DJ462)),DI462,0)+IF(ISERROR(SEARCH("FALSE",DO462)),DN462,0)+IF(ISERROR(SEARCH("FALSE",DT462)),DS462,0)+IF(ISERROR(SEARCH("FALSE",DY462)),DX462,0)+IF(ISERROR(SEARCH("FALSE",ED462)),EC462,0)+IF(ISERROR(SEARCH("FALSE",EI462)),EH462,0)+IF(ISERROR(SEARCH("FALSE",EN462)),EM462,0)*N462</f>
        <v>0</v>
      </c>
      <c r="ET462" s="12">
        <f>ES462+ER462+BP462</f>
        <v>20.3703703703704</v>
      </c>
      <c r="FP462" s="1" t="s">
        <v>213</v>
      </c>
      <c r="FQ462" s="1">
        <v>1.25</v>
      </c>
      <c r="FR462" s="12">
        <f t="shared" si="217"/>
        <v>213.50569037037</v>
      </c>
      <c r="FS462" s="12">
        <f>FR462*FQ462/100</f>
        <v>2.66882112962963</v>
      </c>
      <c r="GE462" s="1" t="s">
        <v>214</v>
      </c>
      <c r="GF462" s="1" t="s">
        <v>213</v>
      </c>
      <c r="GG462" s="1">
        <v>11</v>
      </c>
      <c r="GH462" s="12">
        <f>AW462+ET462-ES462+FD462+FG462</f>
        <v>213.50569037037</v>
      </c>
      <c r="GI462" s="1">
        <f>GH462*(GG462/100)</f>
        <v>23.4856259407407</v>
      </c>
      <c r="GJ462" s="1" t="s">
        <v>215</v>
      </c>
      <c r="GM462" s="1">
        <v>0.41</v>
      </c>
      <c r="GO462" s="1">
        <v>5.42</v>
      </c>
      <c r="GP462" s="1">
        <v>6.27</v>
      </c>
      <c r="HB462" s="1">
        <v>1</v>
      </c>
      <c r="HC462" s="1">
        <v>75</v>
      </c>
      <c r="HD462" s="1">
        <v>90</v>
      </c>
      <c r="HE462" s="1">
        <f>(3600/HC462)*HD462*HB462/100</f>
        <v>43.2</v>
      </c>
      <c r="HF462" s="10">
        <f>AW462+AZ462+ET462+FD462+FG462+FK462+FS462-FY462+GD462+FT462+GI462+GM462+GN462+GO462+GP462+GR462+GS462-GU462</f>
        <v>251.760137440741</v>
      </c>
      <c r="HG462" s="13">
        <v>45109</v>
      </c>
    </row>
    <row r="463" spans="1:215">
      <c r="A463" t="str">
        <f t="shared" si="218"/>
        <v>MYSRK422019921590</v>
      </c>
      <c r="B463" s="1">
        <v>462</v>
      </c>
      <c r="C463" s="1" t="s">
        <v>200</v>
      </c>
      <c r="D463" s="1">
        <v>0</v>
      </c>
      <c r="E463" s="1" t="s">
        <v>317</v>
      </c>
      <c r="F463" s="1" t="s">
        <v>202</v>
      </c>
      <c r="H463" s="1" t="s">
        <v>910</v>
      </c>
      <c r="I463" s="1" t="s">
        <v>350</v>
      </c>
      <c r="M463" s="1" t="s">
        <v>205</v>
      </c>
      <c r="N463" s="1">
        <v>1</v>
      </c>
      <c r="O463" s="1" t="s">
        <v>270</v>
      </c>
      <c r="Q463" s="1" t="s">
        <v>271</v>
      </c>
      <c r="R463" t="s">
        <v>208</v>
      </c>
      <c r="S463" s="1" t="s">
        <v>272</v>
      </c>
      <c r="T463" s="1" t="s">
        <v>210</v>
      </c>
      <c r="V463" s="1" t="b">
        <v>0</v>
      </c>
      <c r="AA463" s="1">
        <v>0.24</v>
      </c>
      <c r="AC463" s="1">
        <v>0.234</v>
      </c>
      <c r="AD463" s="1">
        <v>100</v>
      </c>
      <c r="AF463" s="8">
        <v>0.00600000000000001</v>
      </c>
      <c r="AG463" s="1" t="s">
        <v>464</v>
      </c>
      <c r="AH463" s="1">
        <v>21590</v>
      </c>
      <c r="AI463" s="1">
        <v>100</v>
      </c>
      <c r="AJ463" s="1">
        <v>166.13</v>
      </c>
      <c r="AL463" s="1">
        <f>AK463+AJ463</f>
        <v>166.13</v>
      </c>
      <c r="AO463" s="1">
        <f>AL463+AM463</f>
        <v>166.13</v>
      </c>
      <c r="AP463" s="1">
        <v>20</v>
      </c>
      <c r="AV463" s="10">
        <f>((AO463*((100-GX463)/100)+GY463))*(AA463+AS463+AU463+AB463)-(AP463*(AA463+AS463-AC463+AB463)*AD463/100)</f>
        <v>39.7512</v>
      </c>
      <c r="AW463" s="1">
        <f>(AV463)*N463</f>
        <v>39.7512</v>
      </c>
      <c r="BK463" s="1">
        <v>2</v>
      </c>
      <c r="BL463" s="1">
        <v>733.333333333333</v>
      </c>
      <c r="BM463" s="1" t="s">
        <v>212</v>
      </c>
      <c r="BN463" s="2">
        <f>BL463/HE463</f>
        <v>7.92181069958848</v>
      </c>
      <c r="BO463" s="2">
        <v>550</v>
      </c>
      <c r="BP463" s="1">
        <f>BN463+BI463</f>
        <v>7.92181069958848</v>
      </c>
      <c r="BQ463" s="1">
        <f>BP463*N463</f>
        <v>7.92181069958848</v>
      </c>
      <c r="BS463" s="1"/>
      <c r="EQ463" s="1">
        <f t="shared" si="216"/>
        <v>0</v>
      </c>
      <c r="ER463" s="1">
        <f>EQ463*N463</f>
        <v>0</v>
      </c>
      <c r="ES463" s="1">
        <f>IF(ISERROR(SEARCH("FALSE",BV463)),BU463,0)+IF(ISERROR(SEARCH("FALSE",CA463)),BZ463,0)+IF(ISERROR(SEARCH("FALSE",CF463)),CE463,0)+IF(ISERROR(SEARCH("FALSE",CK463)),CJ463,0)+IF(ISERROR(SEARCH("FALSE",CP463)),CO463,0)+IF(ISERROR(SEARCH("FALSE",CU463)),CT463,0)+IF(ISERROR(SEARCH("FALSE",CZ463)),CY463,0)+IF(ISERROR(SEARCH("FALSE",DE463)),DD463,0)+IF(ISERROR(SEARCH("FALSE",DJ463)),DI463,0)+IF(ISERROR(SEARCH("FALSE",DO463)),DN463,0)+IF(ISERROR(SEARCH("FALSE",DT463)),DS463,0)+IF(ISERROR(SEARCH("FALSE",DY463)),DX463,0)+IF(ISERROR(SEARCH("FALSE",ED463)),EC463,0)+IF(ISERROR(SEARCH("FALSE",EI463)),EH463,0)+IF(ISERROR(SEARCH("FALSE",EN463)),EM463,0)*N463</f>
        <v>0</v>
      </c>
      <c r="ET463" s="12">
        <f>ES463+ER463+BP463</f>
        <v>7.92181069958848</v>
      </c>
      <c r="FP463" s="1" t="s">
        <v>213</v>
      </c>
      <c r="FQ463" s="1">
        <v>1.25</v>
      </c>
      <c r="FR463" s="12">
        <f t="shared" si="217"/>
        <v>47.6730106995885</v>
      </c>
      <c r="FS463" s="12">
        <f>FR463*FQ463/100</f>
        <v>0.595912633744856</v>
      </c>
      <c r="GE463" s="1" t="s">
        <v>214</v>
      </c>
      <c r="GF463" s="1" t="s">
        <v>213</v>
      </c>
      <c r="GG463" s="1">
        <v>11</v>
      </c>
      <c r="GH463" s="12">
        <f>AW463+ET463-ES463+FD463+FG463</f>
        <v>47.6730106995885</v>
      </c>
      <c r="GI463" s="1">
        <f>GH463*(GG463/100)</f>
        <v>5.24403117695473</v>
      </c>
      <c r="GJ463" s="1" t="s">
        <v>215</v>
      </c>
      <c r="GM463" s="1">
        <v>0.16</v>
      </c>
      <c r="GO463" s="1">
        <v>0.73</v>
      </c>
      <c r="GP463" s="1">
        <v>0.79</v>
      </c>
      <c r="HB463" s="1">
        <v>2</v>
      </c>
      <c r="HC463" s="1">
        <v>70</v>
      </c>
      <c r="HD463" s="1">
        <v>90</v>
      </c>
      <c r="HE463" s="1">
        <f>(3600/HC463)*HD463*HB463/100</f>
        <v>92.5714285714286</v>
      </c>
      <c r="HF463" s="10">
        <f>AW463+AZ463+ET463+FD463+FG463+FK463+FS463-FY463+GD463+FT463+GI463+GM463+GN463+GO463+GP463+GR463+GS463-GU463</f>
        <v>55.1929545102881</v>
      </c>
      <c r="HG463" s="13">
        <v>45109</v>
      </c>
    </row>
    <row r="464" spans="1:215">
      <c r="A464" t="str">
        <f t="shared" si="218"/>
        <v>MYSRK422020921590</v>
      </c>
      <c r="B464" s="1">
        <v>463</v>
      </c>
      <c r="C464" s="1" t="s">
        <v>200</v>
      </c>
      <c r="D464" s="1">
        <v>0</v>
      </c>
      <c r="E464" s="1" t="s">
        <v>317</v>
      </c>
      <c r="F464" s="1" t="s">
        <v>202</v>
      </c>
      <c r="H464" s="1" t="s">
        <v>911</v>
      </c>
      <c r="I464" s="1" t="s">
        <v>912</v>
      </c>
      <c r="M464" s="1" t="s">
        <v>205</v>
      </c>
      <c r="N464" s="1">
        <v>1</v>
      </c>
      <c r="O464" s="1" t="s">
        <v>270</v>
      </c>
      <c r="Q464" s="1" t="s">
        <v>271</v>
      </c>
      <c r="R464" t="s">
        <v>208</v>
      </c>
      <c r="S464" s="1" t="s">
        <v>272</v>
      </c>
      <c r="T464" s="1" t="s">
        <v>210</v>
      </c>
      <c r="V464" s="1" t="b">
        <v>0</v>
      </c>
      <c r="AA464" s="1">
        <v>0.218</v>
      </c>
      <c r="AC464" s="1">
        <v>0.212</v>
      </c>
      <c r="AD464" s="1">
        <v>100</v>
      </c>
      <c r="AF464" s="8">
        <v>0.00600000000000001</v>
      </c>
      <c r="AG464" s="1" t="s">
        <v>464</v>
      </c>
      <c r="AH464" s="1">
        <v>21590</v>
      </c>
      <c r="AI464" s="1">
        <v>100</v>
      </c>
      <c r="AJ464" s="1">
        <v>166.13</v>
      </c>
      <c r="AL464" s="1">
        <f>AK464+AJ464</f>
        <v>166.13</v>
      </c>
      <c r="AO464" s="1">
        <f>AL464+AM464</f>
        <v>166.13</v>
      </c>
      <c r="AP464" s="1">
        <v>20</v>
      </c>
      <c r="AV464" s="10">
        <f>((AO464*((100-GX464)/100)+GY464))*(AA464+AS464+AU464+AB464)-(AP464*(AA464+AS464-AC464+AB464)*AD464/100)</f>
        <v>36.09634</v>
      </c>
      <c r="AW464" s="1">
        <f>(AV464)*N464</f>
        <v>36.09634</v>
      </c>
      <c r="BK464" s="1">
        <v>2</v>
      </c>
      <c r="BL464" s="1">
        <v>733.333333333333</v>
      </c>
      <c r="BM464" s="1" t="s">
        <v>212</v>
      </c>
      <c r="BN464" s="2">
        <f>BL464/HE464</f>
        <v>7.92181069958848</v>
      </c>
      <c r="BO464" s="2">
        <v>550</v>
      </c>
      <c r="BP464" s="1">
        <f>BN464+BI464</f>
        <v>7.92181069958848</v>
      </c>
      <c r="BQ464" s="1">
        <f>BP464*N464</f>
        <v>7.92181069958848</v>
      </c>
      <c r="BS464" s="1"/>
      <c r="EQ464" s="1">
        <f t="shared" si="216"/>
        <v>0</v>
      </c>
      <c r="ER464" s="1">
        <f>EQ464*N464</f>
        <v>0</v>
      </c>
      <c r="ES464" s="1">
        <f>IF(ISERROR(SEARCH("FALSE",BV464)),BU464,0)+IF(ISERROR(SEARCH("FALSE",CA464)),BZ464,0)+IF(ISERROR(SEARCH("FALSE",CF464)),CE464,0)+IF(ISERROR(SEARCH("FALSE",CK464)),CJ464,0)+IF(ISERROR(SEARCH("FALSE",CP464)),CO464,0)+IF(ISERROR(SEARCH("FALSE",CU464)),CT464,0)+IF(ISERROR(SEARCH("FALSE",CZ464)),CY464,0)+IF(ISERROR(SEARCH("FALSE",DE464)),DD464,0)+IF(ISERROR(SEARCH("FALSE",DJ464)),DI464,0)+IF(ISERROR(SEARCH("FALSE",DO464)),DN464,0)+IF(ISERROR(SEARCH("FALSE",DT464)),DS464,0)+IF(ISERROR(SEARCH("FALSE",DY464)),DX464,0)+IF(ISERROR(SEARCH("FALSE",ED464)),EC464,0)+IF(ISERROR(SEARCH("FALSE",EI464)),EH464,0)+IF(ISERROR(SEARCH("FALSE",EN464)),EM464,0)*N464</f>
        <v>0</v>
      </c>
      <c r="ET464" s="12">
        <f>ES464+ER464+BP464</f>
        <v>7.92181069958848</v>
      </c>
      <c r="FP464" s="1" t="s">
        <v>213</v>
      </c>
      <c r="FQ464" s="1">
        <v>1.25</v>
      </c>
      <c r="FR464" s="12">
        <f t="shared" si="217"/>
        <v>44.0181506995885</v>
      </c>
      <c r="FS464" s="12">
        <f>FR464*FQ464/100</f>
        <v>0.550226883744856</v>
      </c>
      <c r="GE464" s="1" t="s">
        <v>214</v>
      </c>
      <c r="GF464" s="1" t="s">
        <v>213</v>
      </c>
      <c r="GG464" s="1">
        <v>11</v>
      </c>
      <c r="GH464" s="12">
        <f>AW464+ET464-ES464+FD464+FG464</f>
        <v>44.0181506995885</v>
      </c>
      <c r="GI464" s="1">
        <f>GH464*(GG464/100)</f>
        <v>4.84199657695473</v>
      </c>
      <c r="GJ464" s="1" t="s">
        <v>215</v>
      </c>
      <c r="GM464" s="1">
        <v>0.16</v>
      </c>
      <c r="GO464" s="1">
        <v>0.73</v>
      </c>
      <c r="GP464" s="1">
        <v>0.79</v>
      </c>
      <c r="HB464" s="1">
        <v>2</v>
      </c>
      <c r="HC464" s="1">
        <v>70</v>
      </c>
      <c r="HD464" s="1">
        <v>90</v>
      </c>
      <c r="HE464" s="1">
        <f>(3600/HC464)*HD464*HB464/100</f>
        <v>92.5714285714286</v>
      </c>
      <c r="HF464" s="10">
        <f>AW464+AZ464+ET464+FD464+FG464+FK464+FS464-FY464+GD464+FT464+GI464+GM464+GN464+GO464+GP464+GR464+GS464-GU464</f>
        <v>51.0903741602881</v>
      </c>
      <c r="HG464" s="13">
        <v>45109</v>
      </c>
    </row>
    <row r="465" spans="1:215">
      <c r="A465" t="str">
        <f t="shared" si="218"/>
        <v>MYSRK422021021590</v>
      </c>
      <c r="B465" s="1">
        <v>464</v>
      </c>
      <c r="C465" s="1" t="s">
        <v>200</v>
      </c>
      <c r="D465" s="1">
        <v>0</v>
      </c>
      <c r="E465" s="1" t="s">
        <v>317</v>
      </c>
      <c r="F465" s="1" t="s">
        <v>202</v>
      </c>
      <c r="H465" s="1" t="s">
        <v>913</v>
      </c>
      <c r="I465" s="1" t="s">
        <v>914</v>
      </c>
      <c r="M465" s="1" t="s">
        <v>205</v>
      </c>
      <c r="N465" s="1">
        <v>1</v>
      </c>
      <c r="O465" s="1" t="s">
        <v>243</v>
      </c>
      <c r="Q465" s="1" t="s">
        <v>219</v>
      </c>
      <c r="R465" t="s">
        <v>208</v>
      </c>
      <c r="S465" s="1" t="s">
        <v>244</v>
      </c>
      <c r="T465" s="1" t="s">
        <v>210</v>
      </c>
      <c r="V465" s="1" t="b">
        <v>0</v>
      </c>
      <c r="AA465" s="1">
        <v>0.846</v>
      </c>
      <c r="AC465" s="1">
        <v>0.846</v>
      </c>
      <c r="AD465" s="1">
        <v>0</v>
      </c>
      <c r="AF465" s="8">
        <v>0</v>
      </c>
      <c r="AG465" s="1" t="s">
        <v>464</v>
      </c>
      <c r="AH465" s="1">
        <v>21590</v>
      </c>
      <c r="AI465" s="1">
        <v>100</v>
      </c>
      <c r="AJ465" s="1">
        <v>105.9</v>
      </c>
      <c r="AL465" s="1">
        <f>AK465+AJ465</f>
        <v>105.9</v>
      </c>
      <c r="AO465" s="1">
        <f>AL465+AM465</f>
        <v>105.9</v>
      </c>
      <c r="AP465" s="1">
        <v>20</v>
      </c>
      <c r="AV465" s="10">
        <f>((AO465*((100-GX465)/100)+GY465))*(AA465+AS465+AU465+AB465)-(AP465*(AA465+AS465-AC465+AB465)*AD465/100)</f>
        <v>89.5914</v>
      </c>
      <c r="AW465" s="1">
        <f>(AV465)*N465</f>
        <v>89.5914</v>
      </c>
      <c r="AZ465" s="1">
        <f>BA465+BE465</f>
        <v>5.77125</v>
      </c>
      <c r="BA465" s="1">
        <f>AZ466*N466</f>
        <v>5.7</v>
      </c>
      <c r="BB465" s="1" t="s">
        <v>221</v>
      </c>
      <c r="BC465" s="1">
        <f>BA465</f>
        <v>5.7</v>
      </c>
      <c r="BD465" s="1">
        <v>1.25</v>
      </c>
      <c r="BE465" s="1">
        <f>BA465*(BD465/100)</f>
        <v>0.07125</v>
      </c>
      <c r="BK465" s="1">
        <v>2</v>
      </c>
      <c r="BL465" s="1">
        <v>880</v>
      </c>
      <c r="BM465" s="1" t="s">
        <v>212</v>
      </c>
      <c r="BN465" s="2">
        <f>BL465/HE465</f>
        <v>10.1851851851852</v>
      </c>
      <c r="BO465" s="2">
        <v>660</v>
      </c>
      <c r="BP465" s="1">
        <f>BN465+BI465</f>
        <v>10.1851851851852</v>
      </c>
      <c r="BQ465" s="1">
        <f>BP465*N465</f>
        <v>10.1851851851852</v>
      </c>
      <c r="BS465" s="1"/>
      <c r="EQ465" s="1">
        <f t="shared" si="216"/>
        <v>0</v>
      </c>
      <c r="ER465" s="1">
        <f>EQ465*N465</f>
        <v>0</v>
      </c>
      <c r="ES465" s="1">
        <f>IF(ISERROR(SEARCH("FALSE",BV465)),BU465,0)+IF(ISERROR(SEARCH("FALSE",CA465)),BZ465,0)+IF(ISERROR(SEARCH("FALSE",CF465)),CE465,0)+IF(ISERROR(SEARCH("FALSE",CK465)),CJ465,0)+IF(ISERROR(SEARCH("FALSE",CP465)),CO465,0)+IF(ISERROR(SEARCH("FALSE",CU465)),CT465,0)+IF(ISERROR(SEARCH("FALSE",CZ465)),CY465,0)+IF(ISERROR(SEARCH("FALSE",DE465)),DD465,0)+IF(ISERROR(SEARCH("FALSE",DJ465)),DI465,0)+IF(ISERROR(SEARCH("FALSE",DO465)),DN465,0)+IF(ISERROR(SEARCH("FALSE",DT465)),DS465,0)+IF(ISERROR(SEARCH("FALSE",DY465)),DX465,0)+IF(ISERROR(SEARCH("FALSE",ED465)),EC465,0)+IF(ISERROR(SEARCH("FALSE",EI465)),EH465,0)+IF(ISERROR(SEARCH("FALSE",EN465)),EM465,0)*N465</f>
        <v>0</v>
      </c>
      <c r="ET465" s="12">
        <f>ES465+ER465+BP465</f>
        <v>10.1851851851852</v>
      </c>
      <c r="FP465" s="1" t="s">
        <v>213</v>
      </c>
      <c r="FQ465" s="1">
        <v>1.25</v>
      </c>
      <c r="FR465" s="12">
        <f t="shared" si="217"/>
        <v>99.7765851851852</v>
      </c>
      <c r="FS465" s="12">
        <f>FR465*FQ465/100</f>
        <v>1.24720731481481</v>
      </c>
      <c r="GE465" s="1" t="s">
        <v>214</v>
      </c>
      <c r="GF465" s="1" t="s">
        <v>213</v>
      </c>
      <c r="GG465" s="1">
        <v>11</v>
      </c>
      <c r="GH465" s="12">
        <f>AW465+ET465-ES465+FD465+FG465</f>
        <v>99.7765851851852</v>
      </c>
      <c r="GI465" s="1">
        <f>GH465*(GG465/100)</f>
        <v>10.9754243703704</v>
      </c>
      <c r="GJ465" s="1" t="s">
        <v>215</v>
      </c>
      <c r="GM465" s="1">
        <v>0.21</v>
      </c>
      <c r="GO465" s="1">
        <v>3.62</v>
      </c>
      <c r="GP465" s="1">
        <v>3.29</v>
      </c>
      <c r="GQ465" s="1" t="s">
        <v>280</v>
      </c>
      <c r="GR465" s="1">
        <v>0.0700000000000074</v>
      </c>
      <c r="HB465" s="1">
        <v>2</v>
      </c>
      <c r="HC465" s="1">
        <v>75</v>
      </c>
      <c r="HD465" s="1">
        <v>90</v>
      </c>
      <c r="HE465" s="1">
        <f>(3600/HC465)*HD465*HB465/100</f>
        <v>86.4</v>
      </c>
      <c r="HF465" s="10">
        <f>AW465+AZ465+ET465+FD465+FG465+FK465+FS465-FY465+GD465+FT465+GI465+GM465+GN465+GO465+GP465+GR465+GS465-GU465</f>
        <v>124.96046687037</v>
      </c>
      <c r="HG465" s="13">
        <v>45109</v>
      </c>
    </row>
    <row r="466" spans="1:215">
      <c r="A466" t="str">
        <f t="shared" si="218"/>
        <v>MYSRK4220210_121590</v>
      </c>
      <c r="B466" s="1">
        <v>465</v>
      </c>
      <c r="C466" s="1" t="s">
        <v>200</v>
      </c>
      <c r="E466" s="1" t="s">
        <v>317</v>
      </c>
      <c r="F466" s="1" t="s">
        <v>222</v>
      </c>
      <c r="H466" s="1" t="s">
        <v>915</v>
      </c>
      <c r="I466" s="1" t="s">
        <v>915</v>
      </c>
      <c r="N466" s="1">
        <v>2</v>
      </c>
      <c r="R466"/>
      <c r="AF466" s="8"/>
      <c r="AG466" s="1" t="s">
        <v>464</v>
      </c>
      <c r="AH466" s="1">
        <v>21590</v>
      </c>
      <c r="AV466" s="10"/>
      <c r="AX466" s="1" t="s">
        <v>205</v>
      </c>
      <c r="AY466" s="1" t="s">
        <v>225</v>
      </c>
      <c r="AZ466" s="1">
        <v>2.85</v>
      </c>
      <c r="BN466" s="2"/>
      <c r="BS466" s="1"/>
      <c r="ET466" s="12"/>
      <c r="FR466" s="12"/>
      <c r="FS466" s="12"/>
      <c r="GH466" s="12"/>
      <c r="HF466" s="10"/>
      <c r="HG466" s="13">
        <v>45109</v>
      </c>
    </row>
    <row r="467" spans="1:215">
      <c r="A467" t="str">
        <f t="shared" si="218"/>
        <v>MYSRK422024021590</v>
      </c>
      <c r="B467" s="1">
        <v>466</v>
      </c>
      <c r="C467" s="1" t="s">
        <v>200</v>
      </c>
      <c r="D467" s="1">
        <v>0</v>
      </c>
      <c r="E467" s="1" t="s">
        <v>317</v>
      </c>
      <c r="F467" s="1" t="s">
        <v>202</v>
      </c>
      <c r="H467" s="1" t="s">
        <v>916</v>
      </c>
      <c r="I467" s="1" t="s">
        <v>591</v>
      </c>
      <c r="M467" s="1" t="s">
        <v>205</v>
      </c>
      <c r="N467" s="1">
        <v>1</v>
      </c>
      <c r="O467" s="1" t="s">
        <v>243</v>
      </c>
      <c r="Q467" s="1" t="s">
        <v>219</v>
      </c>
      <c r="R467" t="s">
        <v>208</v>
      </c>
      <c r="S467" s="1" t="s">
        <v>244</v>
      </c>
      <c r="T467" s="1" t="s">
        <v>210</v>
      </c>
      <c r="V467" s="1" t="b">
        <v>0</v>
      </c>
      <c r="AA467" s="1">
        <v>0.387</v>
      </c>
      <c r="AC467" s="1">
        <v>0.387</v>
      </c>
      <c r="AD467" s="1">
        <v>0</v>
      </c>
      <c r="AF467" s="8">
        <v>0</v>
      </c>
      <c r="AG467" s="1" t="s">
        <v>464</v>
      </c>
      <c r="AH467" s="1">
        <v>21590</v>
      </c>
      <c r="AI467" s="1">
        <v>100</v>
      </c>
      <c r="AJ467" s="1">
        <v>105.9</v>
      </c>
      <c r="AL467" s="1">
        <f t="shared" ref="AL467:AL473" si="219">AK467+AJ467</f>
        <v>105.9</v>
      </c>
      <c r="AO467" s="1">
        <f t="shared" ref="AO467:AO473" si="220">AL467+AM467</f>
        <v>105.9</v>
      </c>
      <c r="AP467" s="1">
        <v>20</v>
      </c>
      <c r="AV467" s="10">
        <f t="shared" ref="AV467:AV473" si="221">((AO467*((100-GX467)/100)+GY467))*(AA467+AS467+AU467+AB467)-(AP467*(AA467+AS467-AC467+AB467)*AD467/100)</f>
        <v>40.9833</v>
      </c>
      <c r="AW467" s="1">
        <f t="shared" ref="AW467:AW473" si="222">(AV467)*N467</f>
        <v>40.9833</v>
      </c>
      <c r="BK467" s="1">
        <v>2</v>
      </c>
      <c r="BL467" s="1">
        <v>880</v>
      </c>
      <c r="BM467" s="1" t="s">
        <v>212</v>
      </c>
      <c r="BN467" s="2">
        <f t="shared" ref="BN467:BN473" si="223">BL467/HE467</f>
        <v>9.50617283950617</v>
      </c>
      <c r="BO467" s="2">
        <v>660</v>
      </c>
      <c r="BP467" s="1">
        <f t="shared" ref="BP467:BP473" si="224">BN467+BI467</f>
        <v>9.50617283950617</v>
      </c>
      <c r="BQ467" s="1">
        <f t="shared" ref="BQ467:BQ473" si="225">BP467*N467</f>
        <v>9.50617283950617</v>
      </c>
      <c r="BS467" s="1"/>
      <c r="EQ467" s="1">
        <f t="shared" si="216"/>
        <v>0</v>
      </c>
      <c r="ER467" s="1">
        <f t="shared" ref="ER467:ER473" si="226">EQ467*N467</f>
        <v>0</v>
      </c>
      <c r="ES467" s="1">
        <f t="shared" ref="ES467:ES473" si="227">IF(ISERROR(SEARCH("FALSE",BV467)),BU467,0)+IF(ISERROR(SEARCH("FALSE",CA467)),BZ467,0)+IF(ISERROR(SEARCH("FALSE",CF467)),CE467,0)+IF(ISERROR(SEARCH("FALSE",CK467)),CJ467,0)+IF(ISERROR(SEARCH("FALSE",CP467)),CO467,0)+IF(ISERROR(SEARCH("FALSE",CU467)),CT467,0)+IF(ISERROR(SEARCH("FALSE",CZ467)),CY467,0)+IF(ISERROR(SEARCH("FALSE",DE467)),DD467,0)+IF(ISERROR(SEARCH("FALSE",DJ467)),DI467,0)+IF(ISERROR(SEARCH("FALSE",DO467)),DN467,0)+IF(ISERROR(SEARCH("FALSE",DT467)),DS467,0)+IF(ISERROR(SEARCH("FALSE",DY467)),DX467,0)+IF(ISERROR(SEARCH("FALSE",ED467)),EC467,0)+IF(ISERROR(SEARCH("FALSE",EI467)),EH467,0)+IF(ISERROR(SEARCH("FALSE",EN467)),EM467,0)*N467</f>
        <v>0</v>
      </c>
      <c r="ET467" s="12">
        <f t="shared" ref="ET467:ET473" si="228">ES467+ER467+BP467</f>
        <v>9.50617283950617</v>
      </c>
      <c r="FP467" s="1" t="s">
        <v>213</v>
      </c>
      <c r="FQ467" s="1">
        <v>1.25</v>
      </c>
      <c r="FR467" s="12">
        <f t="shared" si="217"/>
        <v>50.4894728395062</v>
      </c>
      <c r="FS467" s="12">
        <f t="shared" ref="FS467:FS473" si="229">FR467*FQ467/100</f>
        <v>0.631118410493827</v>
      </c>
      <c r="GE467" s="1" t="s">
        <v>214</v>
      </c>
      <c r="GF467" s="1" t="s">
        <v>213</v>
      </c>
      <c r="GG467" s="1">
        <v>11</v>
      </c>
      <c r="GH467" s="12">
        <f t="shared" ref="GH467:GH473" si="230">AW467+ET467-ES467+FD467+FG467</f>
        <v>50.4894728395062</v>
      </c>
      <c r="GI467" s="1">
        <f t="shared" ref="GI467:GI473" si="231">GH467*(GG467/100)</f>
        <v>5.55384201234568</v>
      </c>
      <c r="GJ467" s="1" t="s">
        <v>215</v>
      </c>
      <c r="GM467" s="1">
        <v>0.2</v>
      </c>
      <c r="GO467" s="1">
        <v>0.92</v>
      </c>
      <c r="GP467" s="1">
        <v>0.88</v>
      </c>
      <c r="HB467" s="1">
        <v>2</v>
      </c>
      <c r="HC467" s="1">
        <v>70</v>
      </c>
      <c r="HD467" s="1">
        <v>90</v>
      </c>
      <c r="HE467" s="1">
        <f t="shared" ref="HE467:HE473" si="232">(3600/HC467)*HD467*HB467/100</f>
        <v>92.5714285714286</v>
      </c>
      <c r="HF467" s="10">
        <f t="shared" ref="HF467:HF473" si="233">AW467+AZ467+ET467+FD467+FG467+FK467+FS467-FY467+GD467+FT467+GI467+GM467+GN467+GO467+GP467+GR467+GS467-GU467</f>
        <v>58.6744332623457</v>
      </c>
      <c r="HG467" s="13">
        <v>45109</v>
      </c>
    </row>
    <row r="468" spans="1:215">
      <c r="A468" t="str">
        <f t="shared" si="218"/>
        <v>MYSRK422027921590</v>
      </c>
      <c r="B468" s="1">
        <v>467</v>
      </c>
      <c r="C468" s="1" t="s">
        <v>200</v>
      </c>
      <c r="D468" s="1">
        <v>0</v>
      </c>
      <c r="E468" s="1" t="s">
        <v>317</v>
      </c>
      <c r="F468" s="1" t="s">
        <v>202</v>
      </c>
      <c r="H468" s="1" t="s">
        <v>917</v>
      </c>
      <c r="I468" s="1" t="s">
        <v>918</v>
      </c>
      <c r="M468" s="1" t="s">
        <v>205</v>
      </c>
      <c r="N468" s="1">
        <v>1</v>
      </c>
      <c r="O468" s="1" t="s">
        <v>270</v>
      </c>
      <c r="Q468" s="1" t="s">
        <v>271</v>
      </c>
      <c r="R468" t="s">
        <v>208</v>
      </c>
      <c r="S468" s="1" t="s">
        <v>272</v>
      </c>
      <c r="T468" s="1" t="s">
        <v>210</v>
      </c>
      <c r="V468" s="1" t="b">
        <v>0</v>
      </c>
      <c r="AA468" s="1">
        <v>0.541</v>
      </c>
      <c r="AC468" s="1">
        <v>0.529</v>
      </c>
      <c r="AD468" s="1">
        <v>100</v>
      </c>
      <c r="AF468" s="8">
        <v>0.012</v>
      </c>
      <c r="AG468" s="1" t="s">
        <v>464</v>
      </c>
      <c r="AH468" s="1">
        <v>21590</v>
      </c>
      <c r="AI468" s="1">
        <v>100</v>
      </c>
      <c r="AJ468" s="1">
        <v>166.13</v>
      </c>
      <c r="AL468" s="1">
        <f t="shared" si="219"/>
        <v>166.13</v>
      </c>
      <c r="AO468" s="1">
        <f t="shared" si="220"/>
        <v>166.13</v>
      </c>
      <c r="AP468" s="1">
        <v>20</v>
      </c>
      <c r="AV468" s="10">
        <f t="shared" si="221"/>
        <v>89.63633</v>
      </c>
      <c r="AW468" s="1">
        <f t="shared" si="222"/>
        <v>89.63633</v>
      </c>
      <c r="BK468" s="1">
        <v>2</v>
      </c>
      <c r="BL468" s="1">
        <v>1033.33333333333</v>
      </c>
      <c r="BM468" s="1" t="s">
        <v>212</v>
      </c>
      <c r="BN468" s="2">
        <f t="shared" si="223"/>
        <v>11.9598765432099</v>
      </c>
      <c r="BO468" s="2">
        <v>775</v>
      </c>
      <c r="BP468" s="1">
        <f t="shared" si="224"/>
        <v>11.9598765432099</v>
      </c>
      <c r="BQ468" s="1">
        <f t="shared" si="225"/>
        <v>11.9598765432099</v>
      </c>
      <c r="BS468" s="1"/>
      <c r="EQ468" s="1">
        <f t="shared" si="216"/>
        <v>0</v>
      </c>
      <c r="ER468" s="1">
        <f t="shared" si="226"/>
        <v>0</v>
      </c>
      <c r="ES468" s="1">
        <f t="shared" si="227"/>
        <v>0</v>
      </c>
      <c r="ET468" s="12">
        <f t="shared" si="228"/>
        <v>11.9598765432099</v>
      </c>
      <c r="FP468" s="1" t="s">
        <v>213</v>
      </c>
      <c r="FQ468" s="1">
        <v>1.25</v>
      </c>
      <c r="FR468" s="12">
        <f t="shared" si="217"/>
        <v>101.59620654321</v>
      </c>
      <c r="FS468" s="12">
        <f t="shared" si="229"/>
        <v>1.26995258179012</v>
      </c>
      <c r="GE468" s="1" t="s">
        <v>214</v>
      </c>
      <c r="GF468" s="1" t="s">
        <v>213</v>
      </c>
      <c r="GG468" s="1">
        <v>11</v>
      </c>
      <c r="GH468" s="12">
        <f t="shared" si="230"/>
        <v>101.59620654321</v>
      </c>
      <c r="GI468" s="1">
        <f t="shared" si="231"/>
        <v>11.1755827197531</v>
      </c>
      <c r="GJ468" s="1" t="s">
        <v>215</v>
      </c>
      <c r="GM468" s="1">
        <v>0.24</v>
      </c>
      <c r="GO468" s="1">
        <v>1.81</v>
      </c>
      <c r="GP468" s="1">
        <v>2.2</v>
      </c>
      <c r="HB468" s="1">
        <v>2</v>
      </c>
      <c r="HC468" s="1">
        <v>75</v>
      </c>
      <c r="HD468" s="1">
        <v>90</v>
      </c>
      <c r="HE468" s="1">
        <f t="shared" si="232"/>
        <v>86.4</v>
      </c>
      <c r="HF468" s="10">
        <f t="shared" si="233"/>
        <v>118.291741844753</v>
      </c>
      <c r="HG468" s="13">
        <v>45109</v>
      </c>
    </row>
    <row r="469" spans="1:215">
      <c r="A469" t="str">
        <f t="shared" si="218"/>
        <v>MYSRK422028921590</v>
      </c>
      <c r="B469" s="1">
        <v>468</v>
      </c>
      <c r="C469" s="1" t="s">
        <v>200</v>
      </c>
      <c r="D469" s="1">
        <v>0</v>
      </c>
      <c r="E469" s="1" t="s">
        <v>317</v>
      </c>
      <c r="F469" s="1" t="s">
        <v>202</v>
      </c>
      <c r="H469" s="1" t="s">
        <v>919</v>
      </c>
      <c r="I469" s="1" t="s">
        <v>920</v>
      </c>
      <c r="M469" s="1" t="s">
        <v>205</v>
      </c>
      <c r="N469" s="1">
        <v>1</v>
      </c>
      <c r="O469" s="1" t="s">
        <v>270</v>
      </c>
      <c r="Q469" s="1" t="s">
        <v>271</v>
      </c>
      <c r="R469" t="s">
        <v>208</v>
      </c>
      <c r="S469" s="1" t="s">
        <v>272</v>
      </c>
      <c r="T469" s="1" t="s">
        <v>210</v>
      </c>
      <c r="V469" s="1" t="b">
        <v>0</v>
      </c>
      <c r="AA469" s="1">
        <v>0.527</v>
      </c>
      <c r="AC469" s="1">
        <v>0.515</v>
      </c>
      <c r="AD469" s="1">
        <v>100</v>
      </c>
      <c r="AF469" s="8">
        <v>0.012</v>
      </c>
      <c r="AG469" s="1" t="s">
        <v>464</v>
      </c>
      <c r="AH469" s="1">
        <v>21590</v>
      </c>
      <c r="AI469" s="1">
        <v>100</v>
      </c>
      <c r="AJ469" s="1">
        <v>166.13</v>
      </c>
      <c r="AL469" s="1">
        <f t="shared" si="219"/>
        <v>166.13</v>
      </c>
      <c r="AO469" s="1">
        <f t="shared" si="220"/>
        <v>166.13</v>
      </c>
      <c r="AP469" s="1">
        <v>20</v>
      </c>
      <c r="AV469" s="10">
        <f t="shared" si="221"/>
        <v>87.31051</v>
      </c>
      <c r="AW469" s="1">
        <f t="shared" si="222"/>
        <v>87.31051</v>
      </c>
      <c r="BK469" s="1">
        <v>2</v>
      </c>
      <c r="BL469" s="1">
        <v>1033.33333333333</v>
      </c>
      <c r="BM469" s="1" t="s">
        <v>212</v>
      </c>
      <c r="BN469" s="2">
        <f t="shared" si="223"/>
        <v>11.9598765432099</v>
      </c>
      <c r="BO469" s="2">
        <v>775</v>
      </c>
      <c r="BP469" s="1">
        <f t="shared" si="224"/>
        <v>11.9598765432099</v>
      </c>
      <c r="BQ469" s="1">
        <f t="shared" si="225"/>
        <v>11.9598765432099</v>
      </c>
      <c r="BS469" s="1"/>
      <c r="EQ469" s="1">
        <f t="shared" si="216"/>
        <v>0</v>
      </c>
      <c r="ER469" s="1">
        <f t="shared" si="226"/>
        <v>0</v>
      </c>
      <c r="ES469" s="1">
        <f t="shared" si="227"/>
        <v>0</v>
      </c>
      <c r="ET469" s="12">
        <f t="shared" si="228"/>
        <v>11.9598765432099</v>
      </c>
      <c r="FP469" s="1" t="s">
        <v>213</v>
      </c>
      <c r="FQ469" s="1">
        <v>1.25</v>
      </c>
      <c r="FR469" s="12">
        <f t="shared" si="217"/>
        <v>99.2703865432099</v>
      </c>
      <c r="FS469" s="12">
        <f t="shared" si="229"/>
        <v>1.24087983179012</v>
      </c>
      <c r="GE469" s="1" t="s">
        <v>214</v>
      </c>
      <c r="GF469" s="1" t="s">
        <v>213</v>
      </c>
      <c r="GG469" s="1">
        <v>11</v>
      </c>
      <c r="GH469" s="12">
        <f t="shared" si="230"/>
        <v>99.2703865432099</v>
      </c>
      <c r="GI469" s="1">
        <f t="shared" si="231"/>
        <v>10.9197425197531</v>
      </c>
      <c r="GJ469" s="1" t="s">
        <v>215</v>
      </c>
      <c r="GM469" s="1">
        <v>0.24</v>
      </c>
      <c r="GO469" s="1">
        <v>1.81</v>
      </c>
      <c r="GP469" s="1">
        <v>2.2</v>
      </c>
      <c r="HB469" s="1">
        <v>2</v>
      </c>
      <c r="HC469" s="1">
        <v>75</v>
      </c>
      <c r="HD469" s="1">
        <v>90</v>
      </c>
      <c r="HE469" s="1">
        <f t="shared" si="232"/>
        <v>86.4</v>
      </c>
      <c r="HF469" s="10">
        <f t="shared" si="233"/>
        <v>115.681008894753</v>
      </c>
      <c r="HG469" s="13">
        <v>45109</v>
      </c>
    </row>
    <row r="470" spans="1:215">
      <c r="A470" t="str">
        <f t="shared" si="218"/>
        <v>MYSRK422036921590</v>
      </c>
      <c r="B470" s="1">
        <v>469</v>
      </c>
      <c r="C470" s="1" t="s">
        <v>200</v>
      </c>
      <c r="D470" s="1">
        <v>0</v>
      </c>
      <c r="E470" s="1" t="s">
        <v>317</v>
      </c>
      <c r="F470" s="1" t="s">
        <v>202</v>
      </c>
      <c r="H470" s="1" t="s">
        <v>921</v>
      </c>
      <c r="I470" s="1" t="s">
        <v>369</v>
      </c>
      <c r="M470" s="1" t="s">
        <v>205</v>
      </c>
      <c r="N470" s="1">
        <v>1</v>
      </c>
      <c r="O470" s="17" t="s">
        <v>250</v>
      </c>
      <c r="P470" s="18"/>
      <c r="Q470" s="1" t="s">
        <v>219</v>
      </c>
      <c r="R470" t="s">
        <v>208</v>
      </c>
      <c r="S470" s="19" t="s">
        <v>251</v>
      </c>
      <c r="T470" s="1" t="s">
        <v>210</v>
      </c>
      <c r="V470" s="1" t="b">
        <v>0</v>
      </c>
      <c r="AA470" s="1">
        <v>0.315</v>
      </c>
      <c r="AC470" s="1">
        <v>0.309</v>
      </c>
      <c r="AD470" s="1">
        <v>100</v>
      </c>
      <c r="AF470" s="8">
        <v>0.00600000000000001</v>
      </c>
      <c r="AG470" s="1" t="s">
        <v>464</v>
      </c>
      <c r="AH470" s="1">
        <v>21590</v>
      </c>
      <c r="AI470" s="1">
        <v>100</v>
      </c>
      <c r="AJ470" s="1">
        <v>96.1</v>
      </c>
      <c r="AL470" s="1">
        <f t="shared" si="219"/>
        <v>96.1</v>
      </c>
      <c r="AO470" s="1">
        <f t="shared" si="220"/>
        <v>96.1</v>
      </c>
      <c r="AP470" s="1">
        <v>20</v>
      </c>
      <c r="AV470" s="10">
        <f t="shared" si="221"/>
        <v>30.1515</v>
      </c>
      <c r="AW470" s="1">
        <f t="shared" si="222"/>
        <v>30.1515</v>
      </c>
      <c r="BK470" s="1">
        <v>1</v>
      </c>
      <c r="BL470" s="1">
        <v>600</v>
      </c>
      <c r="BM470" s="1" t="s">
        <v>212</v>
      </c>
      <c r="BN470" s="2">
        <f t="shared" si="223"/>
        <v>12.037037037037</v>
      </c>
      <c r="BO470" s="2">
        <v>450</v>
      </c>
      <c r="BP470" s="1">
        <f t="shared" si="224"/>
        <v>12.037037037037</v>
      </c>
      <c r="BQ470" s="1">
        <f t="shared" si="225"/>
        <v>12.037037037037</v>
      </c>
      <c r="BS470" s="1"/>
      <c r="EQ470" s="1">
        <f t="shared" si="216"/>
        <v>0</v>
      </c>
      <c r="ER470" s="1">
        <f t="shared" si="226"/>
        <v>0</v>
      </c>
      <c r="ES470" s="1">
        <f t="shared" si="227"/>
        <v>0</v>
      </c>
      <c r="ET470" s="12">
        <f t="shared" si="228"/>
        <v>12.037037037037</v>
      </c>
      <c r="FP470" s="1" t="s">
        <v>213</v>
      </c>
      <c r="FQ470" s="1">
        <v>1.25</v>
      </c>
      <c r="FR470" s="12">
        <f t="shared" si="217"/>
        <v>42.188537037037</v>
      </c>
      <c r="FS470" s="12">
        <f t="shared" si="229"/>
        <v>0.527356712962963</v>
      </c>
      <c r="GE470" s="1" t="s">
        <v>214</v>
      </c>
      <c r="GF470" s="1" t="s">
        <v>213</v>
      </c>
      <c r="GG470" s="1">
        <v>11</v>
      </c>
      <c r="GH470" s="12">
        <f t="shared" si="230"/>
        <v>42.188537037037</v>
      </c>
      <c r="GI470" s="1">
        <f t="shared" si="231"/>
        <v>4.64073907407407</v>
      </c>
      <c r="GJ470" s="1" t="s">
        <v>215</v>
      </c>
      <c r="GM470" s="1">
        <v>0.25</v>
      </c>
      <c r="GO470" s="1">
        <v>0.92</v>
      </c>
      <c r="GP470" s="1">
        <v>0.88</v>
      </c>
      <c r="HB470" s="1">
        <v>1</v>
      </c>
      <c r="HC470" s="1">
        <v>65</v>
      </c>
      <c r="HD470" s="1">
        <v>90</v>
      </c>
      <c r="HE470" s="1">
        <f t="shared" si="232"/>
        <v>49.8461538461538</v>
      </c>
      <c r="HF470" s="10">
        <f t="shared" si="233"/>
        <v>49.4066328240741</v>
      </c>
      <c r="HG470" s="13">
        <v>45109</v>
      </c>
    </row>
    <row r="471" spans="1:215">
      <c r="A471" t="str">
        <f t="shared" si="218"/>
        <v>MYSRK422039021691</v>
      </c>
      <c r="B471" s="1">
        <v>470</v>
      </c>
      <c r="C471" s="1" t="s">
        <v>200</v>
      </c>
      <c r="D471" s="1">
        <v>0</v>
      </c>
      <c r="E471" s="1" t="s">
        <v>317</v>
      </c>
      <c r="F471" s="1" t="s">
        <v>202</v>
      </c>
      <c r="H471" s="1" t="s">
        <v>922</v>
      </c>
      <c r="I471" s="1" t="s">
        <v>923</v>
      </c>
      <c r="M471" s="1" t="s">
        <v>205</v>
      </c>
      <c r="N471" s="1">
        <v>1</v>
      </c>
      <c r="O471" s="1" t="s">
        <v>265</v>
      </c>
      <c r="Q471" s="1" t="s">
        <v>219</v>
      </c>
      <c r="R471" t="s">
        <v>208</v>
      </c>
      <c r="S471" s="1" t="s">
        <v>266</v>
      </c>
      <c r="T471" s="1" t="s">
        <v>210</v>
      </c>
      <c r="V471" s="1" t="b">
        <v>0</v>
      </c>
      <c r="AA471" s="1">
        <v>0.016</v>
      </c>
      <c r="AC471" s="1">
        <v>0.016</v>
      </c>
      <c r="AD471" s="1">
        <v>100</v>
      </c>
      <c r="AF471" s="8">
        <v>0</v>
      </c>
      <c r="AG471" s="1" t="s">
        <v>679</v>
      </c>
      <c r="AH471" s="1">
        <v>21691</v>
      </c>
      <c r="AI471" s="1">
        <v>100</v>
      </c>
      <c r="AJ471" s="1">
        <v>101.39</v>
      </c>
      <c r="AL471" s="1">
        <f t="shared" si="219"/>
        <v>101.39</v>
      </c>
      <c r="AO471" s="1">
        <f t="shared" si="220"/>
        <v>101.39</v>
      </c>
      <c r="AP471" s="1">
        <v>20</v>
      </c>
      <c r="AV471" s="10">
        <f t="shared" si="221"/>
        <v>1.62224</v>
      </c>
      <c r="AW471" s="1">
        <f t="shared" si="222"/>
        <v>1.62224</v>
      </c>
      <c r="BK471" s="1">
        <v>2</v>
      </c>
      <c r="BL471" s="1">
        <v>150</v>
      </c>
      <c r="BM471" s="1" t="s">
        <v>212</v>
      </c>
      <c r="BN471" s="2">
        <f t="shared" si="223"/>
        <v>1.20614035087719</v>
      </c>
      <c r="BO471" s="2">
        <v>120</v>
      </c>
      <c r="BP471" s="1">
        <f t="shared" si="224"/>
        <v>1.20614035087719</v>
      </c>
      <c r="BQ471" s="1">
        <f t="shared" si="225"/>
        <v>1.20614035087719</v>
      </c>
      <c r="BS471" s="1"/>
      <c r="EQ471" s="1">
        <f t="shared" si="216"/>
        <v>0</v>
      </c>
      <c r="ER471" s="1">
        <f t="shared" si="226"/>
        <v>0</v>
      </c>
      <c r="ES471" s="1">
        <f t="shared" si="227"/>
        <v>0</v>
      </c>
      <c r="ET471" s="12">
        <f t="shared" si="228"/>
        <v>1.20614035087719</v>
      </c>
      <c r="FP471" s="1" t="s">
        <v>213</v>
      </c>
      <c r="FQ471" s="1">
        <v>1.25</v>
      </c>
      <c r="FR471" s="12">
        <f t="shared" si="217"/>
        <v>2.82838035087719</v>
      </c>
      <c r="FS471" s="12">
        <f t="shared" si="229"/>
        <v>0.0353547543859649</v>
      </c>
      <c r="GE471" s="1" t="s">
        <v>214</v>
      </c>
      <c r="GF471" s="1" t="s">
        <v>213</v>
      </c>
      <c r="GG471" s="1">
        <v>11</v>
      </c>
      <c r="GH471" s="12">
        <f t="shared" si="230"/>
        <v>2.82838035087719</v>
      </c>
      <c r="GI471" s="1">
        <f t="shared" si="231"/>
        <v>0.311121838596491</v>
      </c>
      <c r="GJ471" s="1" t="s">
        <v>215</v>
      </c>
      <c r="GM471" s="1">
        <v>0.0241228070175439</v>
      </c>
      <c r="GO471" s="1">
        <v>0.144444444444444</v>
      </c>
      <c r="GP471" s="1">
        <v>0.25</v>
      </c>
      <c r="HB471" s="1">
        <v>2</v>
      </c>
      <c r="HC471" s="1">
        <v>55</v>
      </c>
      <c r="HD471" s="1">
        <v>95</v>
      </c>
      <c r="HE471" s="1">
        <f t="shared" si="232"/>
        <v>124.363636363636</v>
      </c>
      <c r="HF471" s="10">
        <f t="shared" si="233"/>
        <v>3.59342419532164</v>
      </c>
      <c r="HG471" s="13">
        <v>45201</v>
      </c>
    </row>
    <row r="472" spans="1:215">
      <c r="A472" t="str">
        <f t="shared" si="218"/>
        <v>MYSRK422040021691</v>
      </c>
      <c r="B472" s="1">
        <v>471</v>
      </c>
      <c r="C472" s="1" t="s">
        <v>200</v>
      </c>
      <c r="D472" s="1">
        <v>0</v>
      </c>
      <c r="E472" s="1" t="s">
        <v>317</v>
      </c>
      <c r="F472" s="1" t="s">
        <v>202</v>
      </c>
      <c r="H472" s="1" t="s">
        <v>924</v>
      </c>
      <c r="I472" s="1" t="s">
        <v>925</v>
      </c>
      <c r="M472" s="1" t="s">
        <v>205</v>
      </c>
      <c r="N472" s="1">
        <v>1</v>
      </c>
      <c r="O472" s="1" t="s">
        <v>265</v>
      </c>
      <c r="Q472" s="1" t="s">
        <v>219</v>
      </c>
      <c r="R472" t="s">
        <v>208</v>
      </c>
      <c r="S472" s="1" t="s">
        <v>266</v>
      </c>
      <c r="T472" s="1" t="s">
        <v>210</v>
      </c>
      <c r="V472" s="1" t="b">
        <v>0</v>
      </c>
      <c r="AA472" s="1">
        <v>0.016</v>
      </c>
      <c r="AC472" s="1">
        <v>0.016</v>
      </c>
      <c r="AD472" s="1">
        <v>100</v>
      </c>
      <c r="AF472" s="8">
        <v>0</v>
      </c>
      <c r="AG472" s="1" t="s">
        <v>679</v>
      </c>
      <c r="AH472" s="1">
        <v>21691</v>
      </c>
      <c r="AI472" s="1">
        <v>100</v>
      </c>
      <c r="AJ472" s="1">
        <v>101.39</v>
      </c>
      <c r="AL472" s="1">
        <f t="shared" si="219"/>
        <v>101.39</v>
      </c>
      <c r="AO472" s="1">
        <f t="shared" si="220"/>
        <v>101.39</v>
      </c>
      <c r="AP472" s="1">
        <v>20</v>
      </c>
      <c r="AV472" s="10">
        <f t="shared" si="221"/>
        <v>1.62224</v>
      </c>
      <c r="AW472" s="1">
        <f t="shared" si="222"/>
        <v>1.62224</v>
      </c>
      <c r="BK472" s="1">
        <v>2</v>
      </c>
      <c r="BL472" s="1">
        <v>150</v>
      </c>
      <c r="BM472" s="1" t="s">
        <v>212</v>
      </c>
      <c r="BN472" s="2">
        <f t="shared" si="223"/>
        <v>1.20614035087719</v>
      </c>
      <c r="BO472" s="2">
        <v>120</v>
      </c>
      <c r="BP472" s="1">
        <f t="shared" si="224"/>
        <v>1.20614035087719</v>
      </c>
      <c r="BQ472" s="1">
        <f t="shared" si="225"/>
        <v>1.20614035087719</v>
      </c>
      <c r="BS472" s="1"/>
      <c r="EQ472" s="1">
        <f t="shared" si="216"/>
        <v>0</v>
      </c>
      <c r="ER472" s="1">
        <f t="shared" si="226"/>
        <v>0</v>
      </c>
      <c r="ES472" s="1">
        <f t="shared" si="227"/>
        <v>0</v>
      </c>
      <c r="ET472" s="12">
        <f t="shared" si="228"/>
        <v>1.20614035087719</v>
      </c>
      <c r="FP472" s="1" t="s">
        <v>213</v>
      </c>
      <c r="FQ472" s="1">
        <v>1.25</v>
      </c>
      <c r="FR472" s="12">
        <f t="shared" si="217"/>
        <v>2.82838035087719</v>
      </c>
      <c r="FS472" s="12">
        <f t="shared" si="229"/>
        <v>0.0353547543859649</v>
      </c>
      <c r="GE472" s="1" t="s">
        <v>214</v>
      </c>
      <c r="GF472" s="1" t="s">
        <v>213</v>
      </c>
      <c r="GG472" s="1">
        <v>11</v>
      </c>
      <c r="GH472" s="12">
        <f t="shared" si="230"/>
        <v>2.82838035087719</v>
      </c>
      <c r="GI472" s="1">
        <f t="shared" si="231"/>
        <v>0.311121838596491</v>
      </c>
      <c r="GJ472" s="1" t="s">
        <v>215</v>
      </c>
      <c r="GM472" s="1">
        <v>0.0241228070175439</v>
      </c>
      <c r="GO472" s="1">
        <v>0.144444444444444</v>
      </c>
      <c r="GP472" s="1">
        <v>0.25</v>
      </c>
      <c r="HB472" s="1">
        <v>2</v>
      </c>
      <c r="HC472" s="1">
        <v>55</v>
      </c>
      <c r="HD472" s="1">
        <v>95</v>
      </c>
      <c r="HE472" s="1">
        <f t="shared" si="232"/>
        <v>124.363636363636</v>
      </c>
      <c r="HF472" s="10">
        <f t="shared" si="233"/>
        <v>3.59342419532164</v>
      </c>
      <c r="HG472" s="13">
        <v>45201</v>
      </c>
    </row>
    <row r="473" spans="1:215">
      <c r="A473" t="str">
        <f t="shared" si="218"/>
        <v>MYSRK422043021590</v>
      </c>
      <c r="B473" s="1">
        <v>472</v>
      </c>
      <c r="C473" s="1" t="s">
        <v>200</v>
      </c>
      <c r="D473" s="1">
        <v>0</v>
      </c>
      <c r="E473" s="1" t="s">
        <v>317</v>
      </c>
      <c r="F473" s="1" t="s">
        <v>202</v>
      </c>
      <c r="H473" s="1" t="s">
        <v>926</v>
      </c>
      <c r="I473" s="1" t="s">
        <v>927</v>
      </c>
      <c r="M473" s="1" t="s">
        <v>205</v>
      </c>
      <c r="N473" s="1">
        <v>1</v>
      </c>
      <c r="O473" s="1" t="s">
        <v>243</v>
      </c>
      <c r="Q473" s="1" t="s">
        <v>219</v>
      </c>
      <c r="R473" t="s">
        <v>208</v>
      </c>
      <c r="S473" s="1" t="s">
        <v>244</v>
      </c>
      <c r="T473" s="1" t="s">
        <v>210</v>
      </c>
      <c r="V473" s="1" t="b">
        <v>0</v>
      </c>
      <c r="AA473" s="1">
        <v>0.006</v>
      </c>
      <c r="AC473" s="1">
        <v>0.006</v>
      </c>
      <c r="AD473" s="1">
        <v>0</v>
      </c>
      <c r="AF473" s="8">
        <v>0</v>
      </c>
      <c r="AG473" s="1" t="s">
        <v>464</v>
      </c>
      <c r="AH473" s="1">
        <v>21590</v>
      </c>
      <c r="AI473" s="1">
        <v>100</v>
      </c>
      <c r="AJ473" s="1">
        <v>105.9</v>
      </c>
      <c r="AL473" s="1">
        <f t="shared" si="219"/>
        <v>105.9</v>
      </c>
      <c r="AO473" s="1">
        <f t="shared" si="220"/>
        <v>105.9</v>
      </c>
      <c r="AP473" s="1">
        <v>20</v>
      </c>
      <c r="AV473" s="10">
        <f t="shared" si="221"/>
        <v>0.6354</v>
      </c>
      <c r="AW473" s="1">
        <f t="shared" si="222"/>
        <v>0.6354</v>
      </c>
      <c r="AZ473" s="1">
        <f>BA473+BE473</f>
        <v>2.025</v>
      </c>
      <c r="BA473" s="1">
        <f>AZ474*N474</f>
        <v>2</v>
      </c>
      <c r="BB473" s="1" t="s">
        <v>221</v>
      </c>
      <c r="BC473" s="1">
        <f>BA473</f>
        <v>2</v>
      </c>
      <c r="BD473" s="1">
        <v>1.25</v>
      </c>
      <c r="BE473" s="1">
        <f>BA473*(BD473/100)</f>
        <v>0.025</v>
      </c>
      <c r="BK473" s="1">
        <v>2</v>
      </c>
      <c r="BL473" s="1">
        <v>880</v>
      </c>
      <c r="BM473" s="1" t="s">
        <v>212</v>
      </c>
      <c r="BN473" s="2">
        <f t="shared" si="223"/>
        <v>10.1851851851852</v>
      </c>
      <c r="BO473" s="2">
        <v>660</v>
      </c>
      <c r="BP473" s="1">
        <f t="shared" si="224"/>
        <v>10.1851851851852</v>
      </c>
      <c r="BQ473" s="1">
        <f t="shared" si="225"/>
        <v>10.1851851851852</v>
      </c>
      <c r="BS473" s="1"/>
      <c r="EQ473" s="1">
        <f t="shared" si="216"/>
        <v>0</v>
      </c>
      <c r="ER473" s="1">
        <f t="shared" si="226"/>
        <v>0</v>
      </c>
      <c r="ES473" s="1">
        <f t="shared" si="227"/>
        <v>0</v>
      </c>
      <c r="ET473" s="12">
        <f t="shared" si="228"/>
        <v>10.1851851851852</v>
      </c>
      <c r="FP473" s="1" t="s">
        <v>213</v>
      </c>
      <c r="FQ473" s="1">
        <v>1.25</v>
      </c>
      <c r="FR473" s="12">
        <f t="shared" si="217"/>
        <v>10.8205851851852</v>
      </c>
      <c r="FS473" s="12">
        <f t="shared" si="229"/>
        <v>0.135257314814815</v>
      </c>
      <c r="GE473" s="1" t="s">
        <v>214</v>
      </c>
      <c r="GF473" s="1" t="s">
        <v>213</v>
      </c>
      <c r="GG473" s="1">
        <v>11</v>
      </c>
      <c r="GH473" s="12">
        <f t="shared" si="230"/>
        <v>10.8205851851852</v>
      </c>
      <c r="GI473" s="1">
        <f t="shared" si="231"/>
        <v>1.19026437037037</v>
      </c>
      <c r="GJ473" s="1" t="s">
        <v>215</v>
      </c>
      <c r="GM473" s="1">
        <v>0.21</v>
      </c>
      <c r="GO473" s="1">
        <v>0.1</v>
      </c>
      <c r="GP473" s="1">
        <v>0.01</v>
      </c>
      <c r="GQ473" s="1" t="s">
        <v>280</v>
      </c>
      <c r="GR473" s="1">
        <v>0.290000000000001</v>
      </c>
      <c r="HB473" s="1">
        <v>2</v>
      </c>
      <c r="HC473" s="1">
        <v>75</v>
      </c>
      <c r="HD473" s="1">
        <v>90</v>
      </c>
      <c r="HE473" s="1">
        <f t="shared" si="232"/>
        <v>86.4</v>
      </c>
      <c r="HF473" s="10">
        <f t="shared" si="233"/>
        <v>14.7811068703704</v>
      </c>
      <c r="HG473" s="13">
        <v>45109</v>
      </c>
    </row>
    <row r="474" spans="1:215">
      <c r="A474" t="str">
        <f t="shared" si="218"/>
        <v>MYSRK4220430_121590</v>
      </c>
      <c r="B474" s="1">
        <v>473</v>
      </c>
      <c r="C474" s="1" t="s">
        <v>200</v>
      </c>
      <c r="E474" s="1" t="s">
        <v>317</v>
      </c>
      <c r="F474" s="1" t="s">
        <v>222</v>
      </c>
      <c r="H474" s="1" t="s">
        <v>928</v>
      </c>
      <c r="I474" s="1" t="s">
        <v>928</v>
      </c>
      <c r="N474" s="1">
        <v>1</v>
      </c>
      <c r="R474"/>
      <c r="AF474" s="8"/>
      <c r="AG474" s="1" t="s">
        <v>464</v>
      </c>
      <c r="AH474" s="1">
        <v>21590</v>
      </c>
      <c r="AV474" s="10"/>
      <c r="AX474" s="1" t="s">
        <v>205</v>
      </c>
      <c r="AY474" s="1" t="s">
        <v>225</v>
      </c>
      <c r="AZ474" s="1">
        <v>2</v>
      </c>
      <c r="BN474" s="2"/>
      <c r="BS474" s="1"/>
      <c r="ET474" s="12"/>
      <c r="FR474" s="12"/>
      <c r="FS474" s="12"/>
      <c r="GH474" s="12"/>
      <c r="HF474" s="10"/>
      <c r="HG474" s="13">
        <v>45109</v>
      </c>
    </row>
    <row r="475" spans="1:215">
      <c r="A475" t="str">
        <f t="shared" si="218"/>
        <v>MYSRK422044021590</v>
      </c>
      <c r="B475" s="1">
        <v>474</v>
      </c>
      <c r="C475" s="1" t="s">
        <v>200</v>
      </c>
      <c r="D475" s="1">
        <v>0</v>
      </c>
      <c r="E475" s="1" t="s">
        <v>317</v>
      </c>
      <c r="F475" s="1" t="s">
        <v>202</v>
      </c>
      <c r="H475" s="1" t="s">
        <v>929</v>
      </c>
      <c r="I475" s="1" t="s">
        <v>930</v>
      </c>
      <c r="M475" s="1" t="s">
        <v>205</v>
      </c>
      <c r="N475" s="1">
        <v>1</v>
      </c>
      <c r="O475" s="1" t="s">
        <v>243</v>
      </c>
      <c r="Q475" s="1" t="s">
        <v>219</v>
      </c>
      <c r="R475" t="s">
        <v>208</v>
      </c>
      <c r="S475" s="1" t="s">
        <v>244</v>
      </c>
      <c r="T475" s="1" t="s">
        <v>210</v>
      </c>
      <c r="V475" s="1" t="b">
        <v>0</v>
      </c>
      <c r="AA475" s="1">
        <v>0.314</v>
      </c>
      <c r="AC475" s="1">
        <v>0.314</v>
      </c>
      <c r="AD475" s="1">
        <v>0</v>
      </c>
      <c r="AF475" s="8">
        <v>0</v>
      </c>
      <c r="AG475" s="1" t="s">
        <v>464</v>
      </c>
      <c r="AH475" s="1">
        <v>21590</v>
      </c>
      <c r="AI475" s="1">
        <v>100</v>
      </c>
      <c r="AJ475" s="1">
        <v>105.9</v>
      </c>
      <c r="AL475" s="1">
        <f>AK475+AJ475</f>
        <v>105.9</v>
      </c>
      <c r="AO475" s="1">
        <f>AL475+AM475</f>
        <v>105.9</v>
      </c>
      <c r="AP475" s="1">
        <v>20</v>
      </c>
      <c r="AV475" s="10">
        <f>((AO475*((100-GX475)/100)+GY475))*(AA475+AS475+AU475+AB475)-(AP475*(AA475+AS475-AC475+AB475)*AD475/100)</f>
        <v>33.2526</v>
      </c>
      <c r="AW475" s="1">
        <f>(AV475)*N475</f>
        <v>33.2526</v>
      </c>
      <c r="AZ475" s="1">
        <f>BA475+BE475</f>
        <v>3.90825</v>
      </c>
      <c r="BA475" s="1">
        <f>AZ476*N476</f>
        <v>3.86</v>
      </c>
      <c r="BB475" s="1" t="s">
        <v>221</v>
      </c>
      <c r="BC475" s="1">
        <f>BA475</f>
        <v>3.86</v>
      </c>
      <c r="BD475" s="1">
        <v>1.25</v>
      </c>
      <c r="BE475" s="1">
        <f>BA475*(BD475/100)</f>
        <v>0.04825</v>
      </c>
      <c r="BK475" s="1">
        <v>2</v>
      </c>
      <c r="BL475" s="1">
        <v>880</v>
      </c>
      <c r="BM475" s="1" t="s">
        <v>212</v>
      </c>
      <c r="BN475" s="2">
        <f>BL475/HE475</f>
        <v>9.50617283950617</v>
      </c>
      <c r="BO475" s="2">
        <v>660</v>
      </c>
      <c r="BP475" s="1">
        <f>BN475+BI475</f>
        <v>9.50617283950617</v>
      </c>
      <c r="BQ475" s="1">
        <f>BP475*N475</f>
        <v>9.50617283950617</v>
      </c>
      <c r="BR475" s="1">
        <v>1</v>
      </c>
      <c r="BS475" s="1">
        <v>0.5</v>
      </c>
      <c r="BT475" s="1" t="s">
        <v>225</v>
      </c>
      <c r="BU475" s="1">
        <f>BR475*BS475</f>
        <v>0.5</v>
      </c>
      <c r="BV475" s="1" t="b">
        <v>0</v>
      </c>
      <c r="EQ475" s="1">
        <f t="shared" si="216"/>
        <v>0.5</v>
      </c>
      <c r="ER475" s="1">
        <f>EQ475*N475</f>
        <v>0.5</v>
      </c>
      <c r="ES475" s="1">
        <f>IF(ISERROR(SEARCH("FALSE",BV475)),BU475,0)+IF(ISERROR(SEARCH("FALSE",CA475)),BZ475,0)+IF(ISERROR(SEARCH("FALSE",CF475)),CE475,0)+IF(ISERROR(SEARCH("FALSE",CK475)),CJ475,0)+IF(ISERROR(SEARCH("FALSE",CP475)),CO475,0)+IF(ISERROR(SEARCH("FALSE",CU475)),CT475,0)+IF(ISERROR(SEARCH("FALSE",CZ475)),CY475,0)+IF(ISERROR(SEARCH("FALSE",DE475)),DD475,0)+IF(ISERROR(SEARCH("FALSE",DJ475)),DI475,0)+IF(ISERROR(SEARCH("FALSE",DO475)),DN475,0)+IF(ISERROR(SEARCH("FALSE",DT475)),DS475,0)+IF(ISERROR(SEARCH("FALSE",DY475)),DX475,0)+IF(ISERROR(SEARCH("FALSE",ED475)),EC475,0)+IF(ISERROR(SEARCH("FALSE",EI475)),EH475,0)+IF(ISERROR(SEARCH("FALSE",EN475)),EM475,0)*N475</f>
        <v>0</v>
      </c>
      <c r="ET475" s="12">
        <f>ES475+ER475+BP475</f>
        <v>10.0061728395062</v>
      </c>
      <c r="FP475" s="1" t="s">
        <v>213</v>
      </c>
      <c r="FQ475" s="1">
        <v>1.25</v>
      </c>
      <c r="FR475" s="12">
        <f t="shared" si="217"/>
        <v>43.2587728395062</v>
      </c>
      <c r="FS475" s="12">
        <f>FR475*FQ475/100</f>
        <v>0.540734660493827</v>
      </c>
      <c r="GE475" s="1" t="s">
        <v>214</v>
      </c>
      <c r="GF475" s="1" t="s">
        <v>213</v>
      </c>
      <c r="GG475" s="1">
        <v>11</v>
      </c>
      <c r="GH475" s="12">
        <f>AW475+ET475-ES475+FD475+FG475</f>
        <v>43.2587728395062</v>
      </c>
      <c r="GI475" s="1">
        <f>GH475*(GG475/100)</f>
        <v>4.75846501234568</v>
      </c>
      <c r="GJ475" s="1" t="s">
        <v>215</v>
      </c>
      <c r="GM475" s="1">
        <v>0.21</v>
      </c>
      <c r="GO475" s="1">
        <v>0.39</v>
      </c>
      <c r="GP475" s="1">
        <v>0.36</v>
      </c>
      <c r="GQ475" s="1" t="s">
        <v>280</v>
      </c>
      <c r="GR475" s="1">
        <v>0.0399999999999991</v>
      </c>
      <c r="HB475" s="1">
        <v>2</v>
      </c>
      <c r="HC475" s="1">
        <v>70</v>
      </c>
      <c r="HD475" s="1">
        <v>90</v>
      </c>
      <c r="HE475" s="1">
        <f>(3600/HC475)*HD475*HB475/100</f>
        <v>92.5714285714286</v>
      </c>
      <c r="HF475" s="10">
        <f>AW475+AZ475+ET475+FD475+FG475+FK475+FS475-FY475+GD475+FT475+GI475+GM475+GN475+GO475+GP475+GR475+GS475-GU475</f>
        <v>53.4662225123457</v>
      </c>
      <c r="HG475" s="13">
        <v>45109</v>
      </c>
    </row>
    <row r="476" spans="1:215">
      <c r="A476" t="str">
        <f t="shared" si="218"/>
        <v>MYSRK4220440_121590</v>
      </c>
      <c r="B476" s="1">
        <v>475</v>
      </c>
      <c r="C476" s="1" t="s">
        <v>200</v>
      </c>
      <c r="E476" s="1" t="s">
        <v>317</v>
      </c>
      <c r="F476" s="1" t="s">
        <v>222</v>
      </c>
      <c r="H476" s="1" t="s">
        <v>931</v>
      </c>
      <c r="I476" s="1" t="s">
        <v>931</v>
      </c>
      <c r="N476" s="1">
        <v>1</v>
      </c>
      <c r="R476"/>
      <c r="AF476" s="8"/>
      <c r="AG476" s="1" t="s">
        <v>464</v>
      </c>
      <c r="AH476" s="1">
        <v>21590</v>
      </c>
      <c r="AV476" s="10"/>
      <c r="AX476" s="1" t="s">
        <v>205</v>
      </c>
      <c r="AY476" s="1" t="s">
        <v>225</v>
      </c>
      <c r="AZ476" s="1">
        <v>3.86</v>
      </c>
      <c r="BN476" s="2"/>
      <c r="BS476" s="1"/>
      <c r="ET476" s="12"/>
      <c r="FR476" s="12"/>
      <c r="FS476" s="12"/>
      <c r="GH476" s="12"/>
      <c r="HF476" s="10"/>
      <c r="HG476" s="13">
        <v>45109</v>
      </c>
    </row>
    <row r="477" spans="1:215">
      <c r="A477" t="str">
        <f t="shared" si="218"/>
        <v>MYSRK422091021691</v>
      </c>
      <c r="B477" s="1">
        <v>476</v>
      </c>
      <c r="C477" s="1" t="s">
        <v>200</v>
      </c>
      <c r="D477" s="1">
        <v>0</v>
      </c>
      <c r="E477" s="1" t="s">
        <v>317</v>
      </c>
      <c r="F477" s="1" t="s">
        <v>202</v>
      </c>
      <c r="H477" s="1" t="s">
        <v>932</v>
      </c>
      <c r="I477" s="1" t="s">
        <v>472</v>
      </c>
      <c r="M477" s="1" t="s">
        <v>205</v>
      </c>
      <c r="N477" s="1">
        <v>1</v>
      </c>
      <c r="O477" t="s">
        <v>933</v>
      </c>
      <c r="P477"/>
      <c r="Q477" s="1" t="s">
        <v>219</v>
      </c>
      <c r="R477" t="s">
        <v>208</v>
      </c>
      <c r="S477" s="19" t="s">
        <v>251</v>
      </c>
      <c r="T477" s="1" t="s">
        <v>210</v>
      </c>
      <c r="V477" s="1" t="b">
        <v>0</v>
      </c>
      <c r="AA477" s="1">
        <v>0.254</v>
      </c>
      <c r="AC477" s="1">
        <v>0.252</v>
      </c>
      <c r="AD477" s="1">
        <v>100</v>
      </c>
      <c r="AF477" s="8">
        <v>0.002</v>
      </c>
      <c r="AG477" s="1" t="s">
        <v>679</v>
      </c>
      <c r="AH477" s="1">
        <v>21691</v>
      </c>
      <c r="AI477" s="1">
        <v>100</v>
      </c>
      <c r="AJ477" s="1">
        <v>92.84</v>
      </c>
      <c r="AL477" s="1">
        <f>AK477+AJ477</f>
        <v>92.84</v>
      </c>
      <c r="AO477" s="1">
        <f>AL477+AM477</f>
        <v>92.84</v>
      </c>
      <c r="AP477" s="1">
        <v>20</v>
      </c>
      <c r="AV477" s="10">
        <f>((AO477*((100-GX477)/100)+GY477))*(AA477+AS477+AU477+AB477)-(AP477*(AA477+AS477-AC477+AB477)*AD477/100)</f>
        <v>23.54136</v>
      </c>
      <c r="AW477" s="1">
        <f>(AV477)*N477</f>
        <v>23.54136</v>
      </c>
      <c r="AZ477" s="1">
        <f>BA477+BE477</f>
        <v>2.480625</v>
      </c>
      <c r="BA477" s="1">
        <f>AZ478*N478</f>
        <v>2.45</v>
      </c>
      <c r="BB477" s="1" t="s">
        <v>221</v>
      </c>
      <c r="BC477" s="1">
        <f>BA477</f>
        <v>2.45</v>
      </c>
      <c r="BD477" s="1">
        <v>1.25</v>
      </c>
      <c r="BE477" s="1">
        <f>BA477*(BD477/100)</f>
        <v>0.030625</v>
      </c>
      <c r="BK477" s="1">
        <v>1</v>
      </c>
      <c r="BL477" s="1">
        <v>400</v>
      </c>
      <c r="BM477" s="1" t="s">
        <v>212</v>
      </c>
      <c r="BN477" s="2">
        <f>BL477/HE477</f>
        <v>7.01754385964912</v>
      </c>
      <c r="BO477" s="2">
        <v>320</v>
      </c>
      <c r="BP477" s="1">
        <f>BN477+BI477</f>
        <v>7.01754385964912</v>
      </c>
      <c r="BQ477" s="1">
        <f>BP477*N477</f>
        <v>7.01754385964912</v>
      </c>
      <c r="BS477" s="1"/>
      <c r="EQ477" s="1">
        <f t="shared" si="216"/>
        <v>0</v>
      </c>
      <c r="ER477" s="1">
        <f>EQ477*N477</f>
        <v>0</v>
      </c>
      <c r="ES477" s="1">
        <f>IF(ISERROR(SEARCH("FALSE",BV477)),BU477,0)+IF(ISERROR(SEARCH("FALSE",CA477)),BZ477,0)+IF(ISERROR(SEARCH("FALSE",CF477)),CE477,0)+IF(ISERROR(SEARCH("FALSE",CK477)),CJ477,0)+IF(ISERROR(SEARCH("FALSE",CP477)),CO477,0)+IF(ISERROR(SEARCH("FALSE",CU477)),CT477,0)+IF(ISERROR(SEARCH("FALSE",CZ477)),CY477,0)+IF(ISERROR(SEARCH("FALSE",DE477)),DD477,0)+IF(ISERROR(SEARCH("FALSE",DJ477)),DI477,0)+IF(ISERROR(SEARCH("FALSE",DO477)),DN477,0)+IF(ISERROR(SEARCH("FALSE",DT477)),DS477,0)+IF(ISERROR(SEARCH("FALSE",DY477)),DX477,0)+IF(ISERROR(SEARCH("FALSE",ED477)),EC477,0)+IF(ISERROR(SEARCH("FALSE",EI477)),EH477,0)+IF(ISERROR(SEARCH("FALSE",EN477)),EM477,0)*N477</f>
        <v>0</v>
      </c>
      <c r="ET477" s="12">
        <f>ES477+ER477+BP477</f>
        <v>7.01754385964912</v>
      </c>
      <c r="FP477" s="1" t="s">
        <v>213</v>
      </c>
      <c r="FQ477" s="1">
        <v>1.25</v>
      </c>
      <c r="FR477" s="12">
        <f t="shared" si="217"/>
        <v>30.5589038596491</v>
      </c>
      <c r="FS477" s="12">
        <f>FR477*FQ477/100</f>
        <v>0.381986298245614</v>
      </c>
      <c r="GE477" s="1" t="s">
        <v>214</v>
      </c>
      <c r="GF477" s="1" t="s">
        <v>213</v>
      </c>
      <c r="GG477" s="1">
        <v>11</v>
      </c>
      <c r="GH477" s="12">
        <f>AW477+ET477-ES477+FD477+FG477</f>
        <v>30.5589038596491</v>
      </c>
      <c r="GI477" s="1">
        <f>GH477*(GG477/100)</f>
        <v>3.3614794245614</v>
      </c>
      <c r="GJ477" s="1" t="s">
        <v>215</v>
      </c>
      <c r="GM477" s="1">
        <v>0.140350877192982</v>
      </c>
      <c r="GO477" s="1">
        <v>2.16666666666667</v>
      </c>
      <c r="GP477" s="1">
        <v>1.42857142857143</v>
      </c>
      <c r="GQ477" s="1" t="s">
        <v>280</v>
      </c>
      <c r="GR477" s="1">
        <v>0.0899999999999963</v>
      </c>
      <c r="HB477" s="1">
        <v>1</v>
      </c>
      <c r="HC477" s="1">
        <v>60</v>
      </c>
      <c r="HD477" s="1">
        <v>95</v>
      </c>
      <c r="HE477" s="1">
        <f>(3600/HC477)*HD477*HB477/100</f>
        <v>57</v>
      </c>
      <c r="HF477" s="10">
        <f>AW477+AZ477+ET477+FD477+FG477+FK477+FS477-FY477+GD477+FT477+GI477+GM477+GN477+GO477+GP477+GR477+GS477-GU477</f>
        <v>40.6085835548872</v>
      </c>
      <c r="HG477" s="13">
        <v>45201</v>
      </c>
    </row>
    <row r="478" spans="1:215">
      <c r="A478" t="str">
        <f t="shared" si="218"/>
        <v>MYSRK4220910_121691</v>
      </c>
      <c r="B478" s="1">
        <v>477</v>
      </c>
      <c r="C478" s="1" t="s">
        <v>200</v>
      </c>
      <c r="E478" s="1" t="s">
        <v>317</v>
      </c>
      <c r="F478" s="1" t="s">
        <v>222</v>
      </c>
      <c r="H478" s="1" t="s">
        <v>934</v>
      </c>
      <c r="I478" s="1" t="s">
        <v>934</v>
      </c>
      <c r="N478" s="1">
        <v>1</v>
      </c>
      <c r="R478"/>
      <c r="AF478" s="8"/>
      <c r="AG478" s="1" t="s">
        <v>679</v>
      </c>
      <c r="AH478" s="1">
        <v>21691</v>
      </c>
      <c r="AV478" s="10"/>
      <c r="AX478" s="1" t="s">
        <v>205</v>
      </c>
      <c r="AY478" s="1" t="s">
        <v>225</v>
      </c>
      <c r="AZ478" s="1">
        <v>2.45</v>
      </c>
      <c r="BN478" s="2"/>
      <c r="BS478" s="1"/>
      <c r="ET478" s="12"/>
      <c r="FR478" s="12"/>
      <c r="FS478" s="12"/>
      <c r="GH478" s="12"/>
      <c r="HF478" s="10"/>
      <c r="HG478" s="13">
        <v>45201</v>
      </c>
    </row>
    <row r="479" spans="1:215">
      <c r="A479" t="str">
        <f t="shared" si="218"/>
        <v>MYSRK422199021691</v>
      </c>
      <c r="B479" s="1">
        <v>478</v>
      </c>
      <c r="C479" s="1" t="s">
        <v>200</v>
      </c>
      <c r="D479" s="1">
        <v>0</v>
      </c>
      <c r="E479" s="1" t="s">
        <v>317</v>
      </c>
      <c r="F479" s="1" t="s">
        <v>202</v>
      </c>
      <c r="H479" s="1" t="s">
        <v>935</v>
      </c>
      <c r="I479" s="1" t="s">
        <v>936</v>
      </c>
      <c r="M479" s="1" t="s">
        <v>205</v>
      </c>
      <c r="N479" s="1">
        <v>1</v>
      </c>
      <c r="O479" s="1" t="s">
        <v>427</v>
      </c>
      <c r="Q479" s="1" t="s">
        <v>219</v>
      </c>
      <c r="R479" t="s">
        <v>208</v>
      </c>
      <c r="S479" s="1" t="s">
        <v>428</v>
      </c>
      <c r="T479" s="1" t="s">
        <v>210</v>
      </c>
      <c r="V479" s="1" t="b">
        <v>0</v>
      </c>
      <c r="AA479" s="1">
        <v>0.226</v>
      </c>
      <c r="AC479" s="1">
        <v>0.22</v>
      </c>
      <c r="AD479" s="1">
        <v>100</v>
      </c>
      <c r="AF479" s="8">
        <v>0.00600000000000001</v>
      </c>
      <c r="AG479" s="1" t="s">
        <v>679</v>
      </c>
      <c r="AH479" s="1">
        <v>21691</v>
      </c>
      <c r="AI479" s="1">
        <v>100</v>
      </c>
      <c r="AJ479" s="1">
        <v>126.29</v>
      </c>
      <c r="AL479" s="1">
        <f>AK479+AJ479</f>
        <v>126.29</v>
      </c>
      <c r="AO479" s="1">
        <f>AL479+AM479</f>
        <v>126.29</v>
      </c>
      <c r="AP479" s="1">
        <v>20</v>
      </c>
      <c r="AV479" s="10">
        <f>((AO479*((100-GX479)/100)+GY479))*(AA479+AS479+AU479+AB479)-(AP479*(AA479+AS479-AC479+AB479)*AD479/100)</f>
        <v>28.42154</v>
      </c>
      <c r="AW479" s="1">
        <f>(AV479)*N479</f>
        <v>28.42154</v>
      </c>
      <c r="BK479" s="1">
        <v>1</v>
      </c>
      <c r="BL479" s="1">
        <v>587.5</v>
      </c>
      <c r="BM479" s="1" t="s">
        <v>212</v>
      </c>
      <c r="BN479" s="2">
        <f>BL479/HE479</f>
        <v>11.1659356725146</v>
      </c>
      <c r="BO479" s="2">
        <v>470</v>
      </c>
      <c r="BP479" s="1">
        <f>BN479+BI479</f>
        <v>11.1659356725146</v>
      </c>
      <c r="BQ479" s="1">
        <f>BP479*N479</f>
        <v>11.1659356725146</v>
      </c>
      <c r="BS479" s="1"/>
      <c r="EQ479" s="1">
        <f t="shared" si="216"/>
        <v>0</v>
      </c>
      <c r="ER479" s="1">
        <f>EQ479*N479</f>
        <v>0</v>
      </c>
      <c r="ES479" s="1">
        <f>IF(ISERROR(SEARCH("FALSE",BV479)),BU479,0)+IF(ISERROR(SEARCH("FALSE",CA479)),BZ479,0)+IF(ISERROR(SEARCH("FALSE",CF479)),CE479,0)+IF(ISERROR(SEARCH("FALSE",CK479)),CJ479,0)+IF(ISERROR(SEARCH("FALSE",CP479)),CO479,0)+IF(ISERROR(SEARCH("FALSE",CU479)),CT479,0)+IF(ISERROR(SEARCH("FALSE",CZ479)),CY479,0)+IF(ISERROR(SEARCH("FALSE",DE479)),DD479,0)+IF(ISERROR(SEARCH("FALSE",DJ479)),DI479,0)+IF(ISERROR(SEARCH("FALSE",DO479)),DN479,0)+IF(ISERROR(SEARCH("FALSE",DT479)),DS479,0)+IF(ISERROR(SEARCH("FALSE",DY479)),DX479,0)+IF(ISERROR(SEARCH("FALSE",ED479)),EC479,0)+IF(ISERROR(SEARCH("FALSE",EI479)),EH479,0)+IF(ISERROR(SEARCH("FALSE",EN479)),EM479,0)*N479</f>
        <v>0</v>
      </c>
      <c r="ET479" s="12">
        <f>ES479+ER479+BP479</f>
        <v>11.1659356725146</v>
      </c>
      <c r="FP479" s="1" t="s">
        <v>213</v>
      </c>
      <c r="FQ479" s="1">
        <v>1.25</v>
      </c>
      <c r="FR479" s="12">
        <f t="shared" si="217"/>
        <v>39.5874756725146</v>
      </c>
      <c r="FS479" s="12">
        <f>FR479*FQ479/100</f>
        <v>0.494843445906433</v>
      </c>
      <c r="GE479" s="1" t="s">
        <v>214</v>
      </c>
      <c r="GF479" s="1" t="s">
        <v>213</v>
      </c>
      <c r="GG479" s="1">
        <v>11</v>
      </c>
      <c r="GH479" s="12">
        <f>AW479+ET479-ES479+FD479+FG479</f>
        <v>39.5874756725146</v>
      </c>
      <c r="GI479" s="1">
        <f>GH479*(GG479/100)</f>
        <v>4.35462232397661</v>
      </c>
      <c r="GJ479" s="1" t="s">
        <v>215</v>
      </c>
      <c r="GM479" s="1">
        <v>0.223318713450292</v>
      </c>
      <c r="GO479" s="1">
        <v>2.16666666666667</v>
      </c>
      <c r="GP479" s="1">
        <v>1.25</v>
      </c>
      <c r="GQ479" s="1" t="s">
        <v>280</v>
      </c>
      <c r="GR479" s="1">
        <v>0.270000000000003</v>
      </c>
      <c r="HB479" s="1">
        <v>1</v>
      </c>
      <c r="HC479" s="1">
        <v>65</v>
      </c>
      <c r="HD479" s="1">
        <v>95</v>
      </c>
      <c r="HE479" s="1">
        <f>(3600/HC479)*HD479*HB479/100</f>
        <v>52.6153846153846</v>
      </c>
      <c r="HF479" s="10">
        <f>AW479+AZ479+ET479+FD479+FG479+FK479+FS479-FY479+GD479+FT479+GI479+GM479+GN479+GO479+GP479+GR479+GS479-GU479</f>
        <v>48.3469268225146</v>
      </c>
      <c r="HG479" s="13">
        <v>45201</v>
      </c>
    </row>
    <row r="480" spans="1:215">
      <c r="A480" t="str">
        <f t="shared" si="218"/>
        <v>MYSRK422201021590</v>
      </c>
      <c r="B480" s="1">
        <v>479</v>
      </c>
      <c r="C480" s="1" t="s">
        <v>200</v>
      </c>
      <c r="D480" s="1">
        <v>0</v>
      </c>
      <c r="E480" s="1" t="s">
        <v>317</v>
      </c>
      <c r="F480" s="1" t="s">
        <v>202</v>
      </c>
      <c r="H480" s="1" t="s">
        <v>937</v>
      </c>
      <c r="I480" s="1" t="s">
        <v>938</v>
      </c>
      <c r="M480" s="1" t="s">
        <v>205</v>
      </c>
      <c r="N480" s="1">
        <v>1</v>
      </c>
      <c r="O480" s="1" t="s">
        <v>243</v>
      </c>
      <c r="Q480" s="1" t="s">
        <v>219</v>
      </c>
      <c r="R480" t="s">
        <v>208</v>
      </c>
      <c r="S480" s="1" t="s">
        <v>244</v>
      </c>
      <c r="T480" s="1" t="s">
        <v>210</v>
      </c>
      <c r="V480" s="1" t="b">
        <v>0</v>
      </c>
      <c r="AA480" s="1">
        <v>0.854</v>
      </c>
      <c r="AC480" s="1">
        <v>0.846</v>
      </c>
      <c r="AD480" s="1">
        <v>100</v>
      </c>
      <c r="AF480" s="8">
        <v>0.00800000000000001</v>
      </c>
      <c r="AG480" s="1" t="s">
        <v>464</v>
      </c>
      <c r="AH480" s="1">
        <v>21590</v>
      </c>
      <c r="AI480" s="1">
        <v>100</v>
      </c>
      <c r="AJ480" s="1">
        <v>130.87</v>
      </c>
      <c r="AL480" s="1">
        <f>AK480+AJ480</f>
        <v>130.87</v>
      </c>
      <c r="AO480" s="1">
        <f>AL480+AM480</f>
        <v>130.87</v>
      </c>
      <c r="AP480" s="1">
        <v>20</v>
      </c>
      <c r="AV480" s="10">
        <f>((AO480*((100-GX480)/100)+GY480))*(AA480+AS480+AU480+AB480)-(AP480*(AA480+AS480-AC480+AB480)*AD480/100)</f>
        <v>111.60298</v>
      </c>
      <c r="AW480" s="1">
        <f>(AV480)*N480</f>
        <v>111.60298</v>
      </c>
      <c r="AZ480" s="1">
        <f>BA480+BE480</f>
        <v>5.77125</v>
      </c>
      <c r="BA480" s="1">
        <f>AZ481*N481</f>
        <v>5.7</v>
      </c>
      <c r="BB480" s="1" t="s">
        <v>221</v>
      </c>
      <c r="BC480" s="1">
        <f>BA480</f>
        <v>5.7</v>
      </c>
      <c r="BD480" s="1">
        <v>1.25</v>
      </c>
      <c r="BE480" s="1">
        <f>BA480*(BD480/100)</f>
        <v>0.07125</v>
      </c>
      <c r="BK480" s="1">
        <v>2</v>
      </c>
      <c r="BL480" s="1">
        <v>880</v>
      </c>
      <c r="BM480" s="1" t="s">
        <v>212</v>
      </c>
      <c r="BN480" s="2">
        <f>BL480/HE480</f>
        <v>10.1851851851852</v>
      </c>
      <c r="BO480" s="2">
        <v>660</v>
      </c>
      <c r="BP480" s="1">
        <f>BN480+BI480</f>
        <v>10.1851851851852</v>
      </c>
      <c r="BQ480" s="1">
        <f>BP480*N480</f>
        <v>10.1851851851852</v>
      </c>
      <c r="BS480" s="1"/>
      <c r="EQ480" s="1">
        <f t="shared" si="216"/>
        <v>0</v>
      </c>
      <c r="ER480" s="1">
        <f>EQ480*N480</f>
        <v>0</v>
      </c>
      <c r="ES480" s="1">
        <f>IF(ISERROR(SEARCH("FALSE",BV480)),BU480,0)+IF(ISERROR(SEARCH("FALSE",CA480)),BZ480,0)+IF(ISERROR(SEARCH("FALSE",CF480)),CE480,0)+IF(ISERROR(SEARCH("FALSE",CK480)),CJ480,0)+IF(ISERROR(SEARCH("FALSE",CP480)),CO480,0)+IF(ISERROR(SEARCH("FALSE",CU480)),CT480,0)+IF(ISERROR(SEARCH("FALSE",CZ480)),CY480,0)+IF(ISERROR(SEARCH("FALSE",DE480)),DD480,0)+IF(ISERROR(SEARCH("FALSE",DJ480)),DI480,0)+IF(ISERROR(SEARCH("FALSE",DO480)),DN480,0)+IF(ISERROR(SEARCH("FALSE",DT480)),DS480,0)+IF(ISERROR(SEARCH("FALSE",DY480)),DX480,0)+IF(ISERROR(SEARCH("FALSE",ED480)),EC480,0)+IF(ISERROR(SEARCH("FALSE",EI480)),EH480,0)+IF(ISERROR(SEARCH("FALSE",EN480)),EM480,0)*N480</f>
        <v>0</v>
      </c>
      <c r="ET480" s="12">
        <f>ES480+ER480+BP480</f>
        <v>10.1851851851852</v>
      </c>
      <c r="FP480" s="1" t="s">
        <v>213</v>
      </c>
      <c r="FQ480" s="1">
        <v>1.25</v>
      </c>
      <c r="FR480" s="12">
        <f t="shared" si="217"/>
        <v>121.788165185185</v>
      </c>
      <c r="FS480" s="12">
        <f>FR480*FQ480/100</f>
        <v>1.52235206481481</v>
      </c>
      <c r="GE480" s="1" t="s">
        <v>214</v>
      </c>
      <c r="GF480" s="1" t="s">
        <v>213</v>
      </c>
      <c r="GG480" s="1">
        <v>11</v>
      </c>
      <c r="GH480" s="12">
        <f>AW480+ET480-ES480+FD480+FG480</f>
        <v>121.788165185185</v>
      </c>
      <c r="GI480" s="1">
        <f>GH480*(GG480/100)</f>
        <v>13.3966981703704</v>
      </c>
      <c r="GJ480" s="1" t="s">
        <v>215</v>
      </c>
      <c r="GM480" s="1">
        <v>0.21</v>
      </c>
      <c r="GO480" s="1">
        <v>2.71</v>
      </c>
      <c r="GP480" s="1">
        <v>3.29</v>
      </c>
      <c r="GQ480" s="1" t="s">
        <v>280</v>
      </c>
      <c r="GR480" s="1">
        <v>1.34</v>
      </c>
      <c r="HB480" s="1">
        <v>2</v>
      </c>
      <c r="HC480" s="1">
        <v>75</v>
      </c>
      <c r="HD480" s="1">
        <v>90</v>
      </c>
      <c r="HE480" s="1">
        <f>(3600/HC480)*HD480*HB480/100</f>
        <v>86.4</v>
      </c>
      <c r="HF480" s="10">
        <f>AW480+AZ480+ET480+FD480+FG480+FK480+FS480-FY480+GD480+FT480+GI480+GM480+GN480+GO480+GP480+GR480+GS480-GU480</f>
        <v>150.02846542037</v>
      </c>
      <c r="HG480" s="13">
        <v>45109</v>
      </c>
    </row>
    <row r="481" spans="1:215">
      <c r="A481" t="str">
        <f t="shared" si="218"/>
        <v>MYSRK4222010_121590</v>
      </c>
      <c r="B481" s="1">
        <v>480</v>
      </c>
      <c r="C481" s="1" t="s">
        <v>200</v>
      </c>
      <c r="E481" s="1" t="s">
        <v>317</v>
      </c>
      <c r="F481" s="1" t="s">
        <v>222</v>
      </c>
      <c r="H481" s="1" t="s">
        <v>939</v>
      </c>
      <c r="I481" s="1" t="s">
        <v>939</v>
      </c>
      <c r="N481" s="1">
        <v>2</v>
      </c>
      <c r="R481"/>
      <c r="AF481" s="8"/>
      <c r="AG481" s="1" t="s">
        <v>464</v>
      </c>
      <c r="AH481" s="1">
        <v>21590</v>
      </c>
      <c r="AV481" s="10"/>
      <c r="AX481" s="1" t="s">
        <v>205</v>
      </c>
      <c r="AY481" s="1" t="s">
        <v>225</v>
      </c>
      <c r="AZ481" s="1">
        <v>2.85</v>
      </c>
      <c r="BN481" s="2"/>
      <c r="BS481" s="1"/>
      <c r="ET481" s="12"/>
      <c r="FR481" s="12"/>
      <c r="FS481" s="12"/>
      <c r="GH481" s="12"/>
      <c r="HF481" s="10"/>
      <c r="HG481" s="13">
        <v>45109</v>
      </c>
    </row>
    <row r="482" spans="1:215">
      <c r="A482" t="str">
        <f t="shared" si="218"/>
        <v>MYSRK422202021590</v>
      </c>
      <c r="B482" s="1">
        <v>481</v>
      </c>
      <c r="C482" s="1" t="s">
        <v>200</v>
      </c>
      <c r="D482" s="1">
        <v>0</v>
      </c>
      <c r="E482" s="1" t="s">
        <v>317</v>
      </c>
      <c r="F482" s="1" t="s">
        <v>202</v>
      </c>
      <c r="H482" s="1" t="s">
        <v>940</v>
      </c>
      <c r="I482" s="1" t="s">
        <v>941</v>
      </c>
      <c r="M482" s="1" t="s">
        <v>205</v>
      </c>
      <c r="N482" s="1">
        <v>1</v>
      </c>
      <c r="O482" s="1" t="s">
        <v>243</v>
      </c>
      <c r="Q482" s="1" t="s">
        <v>219</v>
      </c>
      <c r="R482" t="s">
        <v>208</v>
      </c>
      <c r="S482" s="1" t="s">
        <v>244</v>
      </c>
      <c r="T482" s="1" t="s">
        <v>210</v>
      </c>
      <c r="V482" s="1" t="b">
        <v>0</v>
      </c>
      <c r="AA482" s="1">
        <v>0.321</v>
      </c>
      <c r="AC482" s="1">
        <v>0.314</v>
      </c>
      <c r="AD482" s="1">
        <v>100</v>
      </c>
      <c r="AF482" s="8">
        <v>0.00700000000000001</v>
      </c>
      <c r="AG482" s="1" t="s">
        <v>464</v>
      </c>
      <c r="AH482" s="1">
        <v>21590</v>
      </c>
      <c r="AI482" s="1">
        <v>100</v>
      </c>
      <c r="AJ482" s="1">
        <v>130.87</v>
      </c>
      <c r="AL482" s="1">
        <f>AK482+AJ482</f>
        <v>130.87</v>
      </c>
      <c r="AO482" s="1">
        <f>AL482+AM482</f>
        <v>130.87</v>
      </c>
      <c r="AP482" s="1">
        <v>20</v>
      </c>
      <c r="AV482" s="10">
        <f>((AO482*((100-GX482)/100)+GY482))*(AA482+AS482+AU482+AB482)-(AP482*(AA482+AS482-AC482+AB482)*AD482/100)</f>
        <v>41.86927</v>
      </c>
      <c r="AW482" s="1">
        <f>(AV482)*N482</f>
        <v>41.86927</v>
      </c>
      <c r="AZ482" s="1">
        <f>BA482+BE482</f>
        <v>3.90825</v>
      </c>
      <c r="BA482" s="1">
        <f>AZ483*N483</f>
        <v>3.86</v>
      </c>
      <c r="BB482" s="1" t="s">
        <v>221</v>
      </c>
      <c r="BC482" s="1">
        <f>BA482</f>
        <v>3.86</v>
      </c>
      <c r="BD482" s="1">
        <v>1.25</v>
      </c>
      <c r="BE482" s="1">
        <f>BA482*(BD482/100)</f>
        <v>0.04825</v>
      </c>
      <c r="BK482" s="1">
        <v>2</v>
      </c>
      <c r="BL482" s="1">
        <v>880</v>
      </c>
      <c r="BM482" s="1" t="s">
        <v>212</v>
      </c>
      <c r="BN482" s="2">
        <f>BL482/HE482</f>
        <v>9.50617283950617</v>
      </c>
      <c r="BO482" s="2">
        <v>660</v>
      </c>
      <c r="BP482" s="1">
        <f>BN482+BI482</f>
        <v>9.50617283950617</v>
      </c>
      <c r="BQ482" s="1">
        <f>BP482*N482</f>
        <v>9.50617283950617</v>
      </c>
      <c r="BR482" s="1">
        <v>1</v>
      </c>
      <c r="BS482" s="1">
        <v>0.5</v>
      </c>
      <c r="BT482" s="1" t="s">
        <v>225</v>
      </c>
      <c r="BU482" s="1">
        <f>BR482*BS482</f>
        <v>0.5</v>
      </c>
      <c r="BV482" s="1" t="b">
        <v>0</v>
      </c>
      <c r="EQ482" s="1">
        <f t="shared" si="216"/>
        <v>0.5</v>
      </c>
      <c r="ER482" s="1">
        <f>EQ482*N482</f>
        <v>0.5</v>
      </c>
      <c r="ES482" s="1">
        <f>IF(ISERROR(SEARCH("FALSE",BV482)),BU482,0)+IF(ISERROR(SEARCH("FALSE",CA482)),BZ482,0)+IF(ISERROR(SEARCH("FALSE",CF482)),CE482,0)+IF(ISERROR(SEARCH("FALSE",CK482)),CJ482,0)+IF(ISERROR(SEARCH("FALSE",CP482)),CO482,0)+IF(ISERROR(SEARCH("FALSE",CU482)),CT482,0)+IF(ISERROR(SEARCH("FALSE",CZ482)),CY482,0)+IF(ISERROR(SEARCH("FALSE",DE482)),DD482,0)+IF(ISERROR(SEARCH("FALSE",DJ482)),DI482,0)+IF(ISERROR(SEARCH("FALSE",DO482)),DN482,0)+IF(ISERROR(SEARCH("FALSE",DT482)),DS482,0)+IF(ISERROR(SEARCH("FALSE",DY482)),DX482,0)+IF(ISERROR(SEARCH("FALSE",ED482)),EC482,0)+IF(ISERROR(SEARCH("FALSE",EI482)),EH482,0)+IF(ISERROR(SEARCH("FALSE",EN482)),EM482,0)*N482</f>
        <v>0</v>
      </c>
      <c r="ET482" s="12">
        <f>ES482+ER482+BP482</f>
        <v>10.0061728395062</v>
      </c>
      <c r="FP482" s="1" t="s">
        <v>213</v>
      </c>
      <c r="FQ482" s="1">
        <v>1.25</v>
      </c>
      <c r="FR482" s="12">
        <f t="shared" si="217"/>
        <v>51.8754428395062</v>
      </c>
      <c r="FS482" s="12">
        <f>FR482*FQ482/100</f>
        <v>0.648443035493827</v>
      </c>
      <c r="GE482" s="1" t="s">
        <v>214</v>
      </c>
      <c r="GF482" s="1" t="s">
        <v>213</v>
      </c>
      <c r="GG482" s="1">
        <v>11</v>
      </c>
      <c r="GH482" s="12">
        <f>AW482+ET482-ES482+FD482+FG482</f>
        <v>51.8754428395062</v>
      </c>
      <c r="GI482" s="1">
        <f>GH482*(GG482/100)</f>
        <v>5.70629871234568</v>
      </c>
      <c r="GJ482" s="1" t="s">
        <v>215</v>
      </c>
      <c r="GM482" s="1">
        <v>0.21</v>
      </c>
      <c r="GO482" s="1">
        <v>0.39</v>
      </c>
      <c r="GP482" s="1">
        <v>0.36</v>
      </c>
      <c r="GQ482" s="1" t="s">
        <v>280</v>
      </c>
      <c r="GR482" s="1">
        <v>0.609999999999999</v>
      </c>
      <c r="HB482" s="1">
        <v>2</v>
      </c>
      <c r="HC482" s="1">
        <v>70</v>
      </c>
      <c r="HD482" s="1">
        <v>90</v>
      </c>
      <c r="HE482" s="1">
        <f>(3600/HC482)*HD482*HB482/100</f>
        <v>92.5714285714286</v>
      </c>
      <c r="HF482" s="10">
        <f>AW482+AZ482+ET482+FD482+FG482+FK482+FS482-FY482+GD482+FT482+GI482+GM482+GN482+GO482+GP482+GR482+GS482-GU482</f>
        <v>63.7084345873457</v>
      </c>
      <c r="HG482" s="13">
        <v>45109</v>
      </c>
    </row>
    <row r="483" spans="1:215">
      <c r="A483" t="str">
        <f t="shared" si="218"/>
        <v>MYSRK4222020_121590</v>
      </c>
      <c r="B483" s="1">
        <v>482</v>
      </c>
      <c r="C483" s="1" t="s">
        <v>200</v>
      </c>
      <c r="E483" s="1" t="s">
        <v>317</v>
      </c>
      <c r="F483" s="1" t="s">
        <v>222</v>
      </c>
      <c r="H483" s="1" t="s">
        <v>942</v>
      </c>
      <c r="I483" s="1" t="s">
        <v>942</v>
      </c>
      <c r="N483" s="1">
        <v>1</v>
      </c>
      <c r="R483"/>
      <c r="AF483" s="8"/>
      <c r="AG483" s="1" t="s">
        <v>464</v>
      </c>
      <c r="AH483" s="1">
        <v>21590</v>
      </c>
      <c r="AV483" s="10"/>
      <c r="AX483" s="1" t="s">
        <v>205</v>
      </c>
      <c r="AY483" s="1" t="s">
        <v>225</v>
      </c>
      <c r="AZ483" s="1">
        <v>3.86</v>
      </c>
      <c r="BN483" s="2"/>
      <c r="BS483" s="1"/>
      <c r="ET483" s="12"/>
      <c r="FR483" s="12"/>
      <c r="FS483" s="12"/>
      <c r="GH483" s="12"/>
      <c r="HF483" s="10"/>
      <c r="HG483" s="13">
        <v>45109</v>
      </c>
    </row>
    <row r="484" spans="1:215">
      <c r="A484" t="str">
        <f t="shared" si="218"/>
        <v>MYSRK422206021590</v>
      </c>
      <c r="B484" s="1">
        <v>483</v>
      </c>
      <c r="C484" s="1" t="s">
        <v>200</v>
      </c>
      <c r="D484" s="1">
        <v>0</v>
      </c>
      <c r="E484" s="1" t="s">
        <v>317</v>
      </c>
      <c r="F484" s="1" t="s">
        <v>202</v>
      </c>
      <c r="H484" s="1" t="s">
        <v>943</v>
      </c>
      <c r="I484" s="1" t="s">
        <v>944</v>
      </c>
      <c r="M484" s="1" t="s">
        <v>205</v>
      </c>
      <c r="N484" s="1">
        <v>1</v>
      </c>
      <c r="O484" s="1" t="s">
        <v>243</v>
      </c>
      <c r="Q484" s="1" t="s">
        <v>219</v>
      </c>
      <c r="R484" t="s">
        <v>208</v>
      </c>
      <c r="S484" s="1" t="s">
        <v>244</v>
      </c>
      <c r="T484" s="1" t="s">
        <v>210</v>
      </c>
      <c r="V484" s="1" t="b">
        <v>0</v>
      </c>
      <c r="AA484" s="1">
        <v>0.394</v>
      </c>
      <c r="AC484" s="1">
        <v>0.387</v>
      </c>
      <c r="AD484" s="1">
        <v>100</v>
      </c>
      <c r="AF484" s="8">
        <v>0.00700000000000001</v>
      </c>
      <c r="AG484" s="1" t="s">
        <v>464</v>
      </c>
      <c r="AH484" s="1">
        <v>21590</v>
      </c>
      <c r="AI484" s="1">
        <v>100</v>
      </c>
      <c r="AJ484" s="1">
        <v>130.87</v>
      </c>
      <c r="AL484" s="1">
        <f>AK484+AJ484</f>
        <v>130.87</v>
      </c>
      <c r="AO484" s="1">
        <f>AL484+AM484</f>
        <v>130.87</v>
      </c>
      <c r="AP484" s="1">
        <v>20</v>
      </c>
      <c r="AV484" s="10">
        <f>((AO484*((100-GX484)/100)+GY484))*(AA484+AS484+AU484+AB484)-(AP484*(AA484+AS484-AC484+AB484)*AD484/100)</f>
        <v>51.42278</v>
      </c>
      <c r="AW484" s="1">
        <f>(AV484)*N484</f>
        <v>51.42278</v>
      </c>
      <c r="BK484" s="1">
        <v>2</v>
      </c>
      <c r="BL484" s="1">
        <v>880</v>
      </c>
      <c r="BM484" s="1" t="s">
        <v>212</v>
      </c>
      <c r="BN484" s="2">
        <f>BL484/HE484</f>
        <v>9.50617283950617</v>
      </c>
      <c r="BO484" s="2">
        <v>660</v>
      </c>
      <c r="BP484" s="1">
        <f>BN484+BI484</f>
        <v>9.50617283950617</v>
      </c>
      <c r="BQ484" s="1">
        <f>BP484*N484</f>
        <v>9.50617283950617</v>
      </c>
      <c r="BS484" s="1"/>
      <c r="EQ484" s="1">
        <f t="shared" si="216"/>
        <v>0</v>
      </c>
      <c r="ER484" s="1">
        <f>EQ484*N484</f>
        <v>0</v>
      </c>
      <c r="ES484" s="1">
        <f>IF(ISERROR(SEARCH("FALSE",BV484)),BU484,0)+IF(ISERROR(SEARCH("FALSE",CA484)),BZ484,0)+IF(ISERROR(SEARCH("FALSE",CF484)),CE484,0)+IF(ISERROR(SEARCH("FALSE",CK484)),CJ484,0)+IF(ISERROR(SEARCH("FALSE",CP484)),CO484,0)+IF(ISERROR(SEARCH("FALSE",CU484)),CT484,0)+IF(ISERROR(SEARCH("FALSE",CZ484)),CY484,0)+IF(ISERROR(SEARCH("FALSE",DE484)),DD484,0)+IF(ISERROR(SEARCH("FALSE",DJ484)),DI484,0)+IF(ISERROR(SEARCH("FALSE",DO484)),DN484,0)+IF(ISERROR(SEARCH("FALSE",DT484)),DS484,0)+IF(ISERROR(SEARCH("FALSE",DY484)),DX484,0)+IF(ISERROR(SEARCH("FALSE",ED484)),EC484,0)+IF(ISERROR(SEARCH("FALSE",EI484)),EH484,0)+IF(ISERROR(SEARCH("FALSE",EN484)),EM484,0)*N484</f>
        <v>0</v>
      </c>
      <c r="ET484" s="12">
        <f>ES484+ER484+BP484</f>
        <v>9.50617283950617</v>
      </c>
      <c r="FP484" s="1" t="s">
        <v>213</v>
      </c>
      <c r="FQ484" s="1">
        <v>1.25</v>
      </c>
      <c r="FR484" s="12">
        <f t="shared" si="217"/>
        <v>60.9289528395062</v>
      </c>
      <c r="FS484" s="12">
        <f>FR484*FQ484/100</f>
        <v>0.761611910493827</v>
      </c>
      <c r="GE484" s="1" t="s">
        <v>214</v>
      </c>
      <c r="GF484" s="1" t="s">
        <v>213</v>
      </c>
      <c r="GG484" s="1">
        <v>11</v>
      </c>
      <c r="GH484" s="12">
        <f>AW484+ET484-ES484+FD484+FG484</f>
        <v>60.9289528395062</v>
      </c>
      <c r="GI484" s="1">
        <f>GH484*(GG484/100)</f>
        <v>6.70218481234568</v>
      </c>
      <c r="GJ484" s="1" t="s">
        <v>215</v>
      </c>
      <c r="GM484" s="1">
        <v>0.2</v>
      </c>
      <c r="GO484" s="1">
        <v>0.92</v>
      </c>
      <c r="GP484" s="1">
        <v>0.88</v>
      </c>
      <c r="GQ484" s="1" t="s">
        <v>280</v>
      </c>
      <c r="GR484" s="1">
        <v>0.609999999999999</v>
      </c>
      <c r="HB484" s="1">
        <v>2</v>
      </c>
      <c r="HC484" s="1">
        <v>70</v>
      </c>
      <c r="HD484" s="1">
        <v>90</v>
      </c>
      <c r="HE484" s="1">
        <f>(3600/HC484)*HD484*HB484/100</f>
        <v>92.5714285714286</v>
      </c>
      <c r="HF484" s="10">
        <f>AW484+AZ484+ET484+FD484+FG484+FK484+FS484-FY484+GD484+FT484+GI484+GM484+GN484+GO484+GP484+GR484+GS484-GU484</f>
        <v>71.0027495623457</v>
      </c>
      <c r="HG484" s="13">
        <v>45109</v>
      </c>
    </row>
    <row r="485" spans="1:215">
      <c r="A485" t="str">
        <f t="shared" si="218"/>
        <v>MYSRK422307021590</v>
      </c>
      <c r="B485" s="1">
        <v>484</v>
      </c>
      <c r="C485" s="1" t="s">
        <v>200</v>
      </c>
      <c r="D485" s="1">
        <v>0</v>
      </c>
      <c r="E485" s="1" t="s">
        <v>317</v>
      </c>
      <c r="F485" s="1" t="s">
        <v>202</v>
      </c>
      <c r="H485" s="1" t="s">
        <v>945</v>
      </c>
      <c r="I485" s="1" t="s">
        <v>946</v>
      </c>
      <c r="M485" s="1" t="s">
        <v>205</v>
      </c>
      <c r="N485" s="1">
        <v>1</v>
      </c>
      <c r="O485" s="1" t="s">
        <v>337</v>
      </c>
      <c r="Q485" s="1" t="s">
        <v>219</v>
      </c>
      <c r="R485" t="s">
        <v>208</v>
      </c>
      <c r="S485" s="1" t="s">
        <v>338</v>
      </c>
      <c r="T485" s="1" t="s">
        <v>210</v>
      </c>
      <c r="V485" s="1" t="b">
        <v>0</v>
      </c>
      <c r="AA485" s="1">
        <v>1.353</v>
      </c>
      <c r="AC485" s="1">
        <v>1.347</v>
      </c>
      <c r="AD485" s="1">
        <v>100</v>
      </c>
      <c r="AF485" s="8">
        <v>0.00600000000000001</v>
      </c>
      <c r="AG485" s="1" t="s">
        <v>464</v>
      </c>
      <c r="AH485" s="1">
        <v>21590</v>
      </c>
      <c r="AI485" s="1">
        <v>100</v>
      </c>
      <c r="AJ485" s="1">
        <v>105.56</v>
      </c>
      <c r="AL485" s="1">
        <f>AK485+AJ485</f>
        <v>105.56</v>
      </c>
      <c r="AO485" s="1">
        <f>AL485+AM485</f>
        <v>105.56</v>
      </c>
      <c r="AP485" s="1">
        <v>20</v>
      </c>
      <c r="AV485" s="10">
        <f>((AO485*((100-GX485)/100)+GY485))*(AA485+AS485+AU485+AB485)-(AP485*(AA485+AS485-AC485+AB485)*AD485/100)</f>
        <v>142.70268</v>
      </c>
      <c r="AW485" s="1">
        <f>(AV485)*N485</f>
        <v>142.70268</v>
      </c>
      <c r="BK485" s="1">
        <v>1</v>
      </c>
      <c r="BL485" s="1">
        <v>733.333333333333</v>
      </c>
      <c r="BM485" s="1" t="s">
        <v>212</v>
      </c>
      <c r="BN485" s="2">
        <f>BL485/HE485</f>
        <v>16.9753086419753</v>
      </c>
      <c r="BO485" s="2">
        <v>550</v>
      </c>
      <c r="BP485" s="1">
        <f>BN485+BI485</f>
        <v>16.9753086419753</v>
      </c>
      <c r="BQ485" s="1">
        <f>BP485*N485</f>
        <v>16.9753086419753</v>
      </c>
      <c r="BS485" s="1"/>
      <c r="EQ485" s="1">
        <f t="shared" si="216"/>
        <v>0</v>
      </c>
      <c r="ER485" s="1">
        <f>EQ485*N485</f>
        <v>0</v>
      </c>
      <c r="ES485" s="1">
        <f>IF(ISERROR(SEARCH("FALSE",BV485)),BU485,0)+IF(ISERROR(SEARCH("FALSE",CA485)),BZ485,0)+IF(ISERROR(SEARCH("FALSE",CF485)),CE485,0)+IF(ISERROR(SEARCH("FALSE",CK485)),CJ485,0)+IF(ISERROR(SEARCH("FALSE",CP485)),CO485,0)+IF(ISERROR(SEARCH("FALSE",CU485)),CT485,0)+IF(ISERROR(SEARCH("FALSE",CZ485)),CY485,0)+IF(ISERROR(SEARCH("FALSE",DE485)),DD485,0)+IF(ISERROR(SEARCH("FALSE",DJ485)),DI485,0)+IF(ISERROR(SEARCH("FALSE",DO485)),DN485,0)+IF(ISERROR(SEARCH("FALSE",DT485)),DS485,0)+IF(ISERROR(SEARCH("FALSE",DY485)),DX485,0)+IF(ISERROR(SEARCH("FALSE",ED485)),EC485,0)+IF(ISERROR(SEARCH("FALSE",EI485)),EH485,0)+IF(ISERROR(SEARCH("FALSE",EN485)),EM485,0)*N485</f>
        <v>0</v>
      </c>
      <c r="ET485" s="12">
        <f>ES485+ER485+BP485</f>
        <v>16.9753086419753</v>
      </c>
      <c r="FP485" s="1" t="s">
        <v>213</v>
      </c>
      <c r="FQ485" s="1">
        <v>1.25</v>
      </c>
      <c r="FR485" s="12">
        <f t="shared" si="217"/>
        <v>159.677988641975</v>
      </c>
      <c r="FS485" s="12">
        <f>FR485*FQ485/100</f>
        <v>1.99597485802469</v>
      </c>
      <c r="GE485" s="1" t="s">
        <v>214</v>
      </c>
      <c r="GF485" s="1" t="s">
        <v>213</v>
      </c>
      <c r="GG485" s="1">
        <v>11</v>
      </c>
      <c r="GH485" s="12">
        <f>AW485+ET485-ES485+FD485+FG485</f>
        <v>159.677988641975</v>
      </c>
      <c r="GI485" s="1">
        <f>GH485*(GG485/100)</f>
        <v>17.5645787506173</v>
      </c>
      <c r="GJ485" s="1" t="s">
        <v>215</v>
      </c>
      <c r="GM485" s="1">
        <v>0.34</v>
      </c>
      <c r="GO485" s="1">
        <v>0.12</v>
      </c>
      <c r="GP485" s="1">
        <v>2.2</v>
      </c>
      <c r="HB485" s="1">
        <v>1</v>
      </c>
      <c r="HC485" s="1">
        <v>75</v>
      </c>
      <c r="HD485" s="1">
        <v>90</v>
      </c>
      <c r="HE485" s="1">
        <f>(3600/HC485)*HD485*HB485/100</f>
        <v>43.2</v>
      </c>
      <c r="HF485" s="10">
        <f>AW485+AZ485+ET485+FD485+FG485+FK485+FS485-FY485+GD485+FT485+GI485+GM485+GN485+GO485+GP485+GR485+GS485-GU485</f>
        <v>181.898542250617</v>
      </c>
      <c r="HG485" s="13">
        <v>45109</v>
      </c>
    </row>
    <row r="486" spans="1:215">
      <c r="A486" t="str">
        <f t="shared" si="218"/>
        <v>HOSK612393021677</v>
      </c>
      <c r="B486" s="1">
        <v>485</v>
      </c>
      <c r="C486" s="1" t="s">
        <v>200</v>
      </c>
      <c r="D486" s="1">
        <v>0</v>
      </c>
      <c r="E486" s="1" t="s">
        <v>247</v>
      </c>
      <c r="F486" s="1" t="s">
        <v>202</v>
      </c>
      <c r="H486" s="1" t="s">
        <v>536</v>
      </c>
      <c r="I486" s="1" t="s">
        <v>335</v>
      </c>
      <c r="M486" s="1" t="s">
        <v>205</v>
      </c>
      <c r="N486" s="1">
        <v>1</v>
      </c>
      <c r="O486" s="1" t="s">
        <v>337</v>
      </c>
      <c r="Q486" s="1" t="s">
        <v>219</v>
      </c>
      <c r="R486" t="s">
        <v>208</v>
      </c>
      <c r="S486" s="1" t="s">
        <v>338</v>
      </c>
      <c r="T486" s="1" t="s">
        <v>210</v>
      </c>
      <c r="V486" s="1" t="b">
        <v>0</v>
      </c>
      <c r="AA486" s="1">
        <v>0.21513</v>
      </c>
      <c r="AC486" s="1">
        <v>0.21513</v>
      </c>
      <c r="AD486" s="1">
        <v>0</v>
      </c>
      <c r="AF486" s="8">
        <v>0</v>
      </c>
      <c r="AG486" s="1" t="s">
        <v>278</v>
      </c>
      <c r="AH486" s="1">
        <v>21677</v>
      </c>
      <c r="AI486" s="1">
        <v>100</v>
      </c>
      <c r="AJ486" s="1">
        <v>95.6</v>
      </c>
      <c r="AL486" s="1">
        <f>AK486+AJ486</f>
        <v>95.6</v>
      </c>
      <c r="AO486" s="1">
        <f>AL486+AM486</f>
        <v>95.6</v>
      </c>
      <c r="AP486" s="1">
        <v>0</v>
      </c>
      <c r="AV486" s="10">
        <f>((AO486*((100-GX486)/100)+GY486))*(AA486+AS486+AU486+AB486)-(AP486*(AA486+AS486-AC486+AB486)*AD486/100)</f>
        <v>20.566428</v>
      </c>
      <c r="AW486" s="1">
        <f>(AV486)*N486</f>
        <v>20.566428</v>
      </c>
      <c r="AZ486" s="1">
        <f>BA486+BE486</f>
        <v>9.1125</v>
      </c>
      <c r="BA486" s="1">
        <f>AZ487*N487</f>
        <v>9</v>
      </c>
      <c r="BB486" s="1" t="s">
        <v>221</v>
      </c>
      <c r="BC486" s="1">
        <f>BA486</f>
        <v>9</v>
      </c>
      <c r="BD486" s="1">
        <v>1.25</v>
      </c>
      <c r="BE486" s="1">
        <f>BA486*(BD486/100)</f>
        <v>0.1125</v>
      </c>
      <c r="BK486" s="1">
        <v>2</v>
      </c>
      <c r="BL486" s="1">
        <v>437.5</v>
      </c>
      <c r="BM486" s="1" t="s">
        <v>212</v>
      </c>
      <c r="BN486" s="2">
        <f>BL486/HE486</f>
        <v>7.67543859649123</v>
      </c>
      <c r="BO486" s="2">
        <v>350</v>
      </c>
      <c r="BP486" s="1">
        <f>BN486+BI486</f>
        <v>7.67543859649123</v>
      </c>
      <c r="BQ486" s="1">
        <f>BP486*N486</f>
        <v>7.67543859649123</v>
      </c>
      <c r="BS486" s="1"/>
      <c r="EQ486" s="1">
        <f t="shared" si="216"/>
        <v>0</v>
      </c>
      <c r="ER486" s="1">
        <f>EQ486*N486</f>
        <v>0</v>
      </c>
      <c r="ES486" s="1">
        <f>IF(ISERROR(SEARCH("FALSE",BV486)),BU486,0)+IF(ISERROR(SEARCH("FALSE",CA486)),BZ486,0)+IF(ISERROR(SEARCH("FALSE",CF486)),CE486,0)+IF(ISERROR(SEARCH("FALSE",CK486)),CJ486,0)+IF(ISERROR(SEARCH("FALSE",CP486)),CO486,0)+IF(ISERROR(SEARCH("FALSE",CU486)),CT486,0)+IF(ISERROR(SEARCH("FALSE",CZ486)),CY486,0)+IF(ISERROR(SEARCH("FALSE",DE486)),DD486,0)+IF(ISERROR(SEARCH("FALSE",DJ486)),DI486,0)+IF(ISERROR(SEARCH("FALSE",DO486)),DN486,0)+IF(ISERROR(SEARCH("FALSE",DT486)),DS486,0)+IF(ISERROR(SEARCH("FALSE",DY486)),DX486,0)+IF(ISERROR(SEARCH("FALSE",ED486)),EC486,0)+IF(ISERROR(SEARCH("FALSE",EI486)),EH486,0)+IF(ISERROR(SEARCH("FALSE",EN486)),EM486,0)*N486</f>
        <v>0</v>
      </c>
      <c r="ET486" s="12">
        <f>ES486+ER486+BP486</f>
        <v>7.67543859649123</v>
      </c>
      <c r="FP486" s="1" t="s">
        <v>213</v>
      </c>
      <c r="FQ486" s="1">
        <v>1.25</v>
      </c>
      <c r="FR486" s="12">
        <f t="shared" si="217"/>
        <v>28.2418665964912</v>
      </c>
      <c r="FS486" s="12">
        <f>FR486*FQ486/100</f>
        <v>0.35302333245614</v>
      </c>
      <c r="GE486" s="1" t="s">
        <v>214</v>
      </c>
      <c r="GF486" s="1" t="s">
        <v>213</v>
      </c>
      <c r="GG486" s="1">
        <v>11</v>
      </c>
      <c r="GH486" s="12">
        <f>AW486+ET486-ES486+FD486+FG486</f>
        <v>28.2418665964912</v>
      </c>
      <c r="GI486" s="1">
        <f>GH486*(GG486/100)</f>
        <v>3.10660532561403</v>
      </c>
      <c r="GJ486" s="1" t="s">
        <v>215</v>
      </c>
      <c r="GM486" s="1">
        <v>0.153508771929825</v>
      </c>
      <c r="GO486" s="1">
        <v>0.183333333333333</v>
      </c>
      <c r="GP486" s="1">
        <v>0.111111111111111</v>
      </c>
      <c r="HB486" s="1">
        <v>2</v>
      </c>
      <c r="HC486" s="1">
        <v>120</v>
      </c>
      <c r="HD486" s="1">
        <v>95</v>
      </c>
      <c r="HE486" s="1">
        <f>(3600/HC486)*HD486*HB486/100</f>
        <v>57</v>
      </c>
      <c r="HF486" s="10">
        <f>AW486+AZ486+ET486+FD486+FG486+FK486+FS486-FY486+GD486+FT486+GI486+GM486+GN486+GO486+GP486+GR486+GS486-GU486</f>
        <v>41.2619484709357</v>
      </c>
      <c r="HG486" s="13">
        <v>43832</v>
      </c>
    </row>
    <row r="487" spans="1:215">
      <c r="A487" t="str">
        <f t="shared" si="218"/>
        <v>HOSK6123930_121677</v>
      </c>
      <c r="B487" s="1">
        <v>486</v>
      </c>
      <c r="C487" s="1" t="s">
        <v>200</v>
      </c>
      <c r="E487" s="1" t="s">
        <v>247</v>
      </c>
      <c r="F487" s="1" t="s">
        <v>222</v>
      </c>
      <c r="H487" s="1" t="s">
        <v>537</v>
      </c>
      <c r="I487" s="1" t="s">
        <v>537</v>
      </c>
      <c r="N487" s="1">
        <v>5</v>
      </c>
      <c r="R487"/>
      <c r="AF487" s="8"/>
      <c r="AG487" s="1" t="s">
        <v>278</v>
      </c>
      <c r="AH487" s="1">
        <v>21677</v>
      </c>
      <c r="AV487" s="10"/>
      <c r="AX487" s="1" t="s">
        <v>205</v>
      </c>
      <c r="AY487" s="1" t="s">
        <v>225</v>
      </c>
      <c r="AZ487" s="1">
        <v>1.8</v>
      </c>
      <c r="BN487" s="2"/>
      <c r="BS487" s="1"/>
      <c r="ET487" s="12"/>
      <c r="FR487" s="12"/>
      <c r="FS487" s="12"/>
      <c r="GH487" s="12"/>
      <c r="HF487" s="10"/>
      <c r="HG487" s="13">
        <v>43832</v>
      </c>
    </row>
    <row r="488" spans="1:215">
      <c r="A488" t="str">
        <f t="shared" si="218"/>
        <v>HOSK612394021677</v>
      </c>
      <c r="B488" s="1">
        <v>487</v>
      </c>
      <c r="C488" s="1" t="s">
        <v>200</v>
      </c>
      <c r="D488" s="1">
        <v>0</v>
      </c>
      <c r="E488" s="1" t="s">
        <v>247</v>
      </c>
      <c r="F488" s="1" t="s">
        <v>202</v>
      </c>
      <c r="H488" s="1" t="s">
        <v>538</v>
      </c>
      <c r="I488" s="1" t="s">
        <v>342</v>
      </c>
      <c r="M488" s="1" t="s">
        <v>205</v>
      </c>
      <c r="N488" s="1">
        <v>1</v>
      </c>
      <c r="O488" s="1" t="s">
        <v>337</v>
      </c>
      <c r="Q488" s="1" t="s">
        <v>219</v>
      </c>
      <c r="R488" t="s">
        <v>208</v>
      </c>
      <c r="S488" s="1" t="s">
        <v>338</v>
      </c>
      <c r="T488" s="1" t="s">
        <v>210</v>
      </c>
      <c r="V488" s="1" t="b">
        <v>0</v>
      </c>
      <c r="AA488" s="1">
        <v>0.041</v>
      </c>
      <c r="AC488" s="1">
        <v>0.04</v>
      </c>
      <c r="AD488" s="1">
        <v>100</v>
      </c>
      <c r="AF488" s="8">
        <v>0.001</v>
      </c>
      <c r="AG488" s="1" t="s">
        <v>278</v>
      </c>
      <c r="AH488" s="1">
        <v>21677</v>
      </c>
      <c r="AI488" s="1">
        <v>100</v>
      </c>
      <c r="AJ488" s="1">
        <v>95.6</v>
      </c>
      <c r="AL488" s="1">
        <f>AK488+AJ488</f>
        <v>95.6</v>
      </c>
      <c r="AO488" s="1">
        <f>AL488+AM488</f>
        <v>95.6</v>
      </c>
      <c r="AP488" s="1">
        <v>20</v>
      </c>
      <c r="AV488" s="10">
        <f>((AO488*((100-GX488)/100)+GY488))*(AA488+AS488+AU488+AB488)-(AP488*(AA488+AS488-AC488+AB488)*AD488/100)</f>
        <v>3.8996</v>
      </c>
      <c r="AW488" s="1">
        <f>(AV488)*N488</f>
        <v>3.8996</v>
      </c>
      <c r="BK488" s="1">
        <v>2</v>
      </c>
      <c r="BL488" s="1">
        <v>187.5</v>
      </c>
      <c r="BM488" s="1" t="s">
        <v>212</v>
      </c>
      <c r="BN488" s="2">
        <f>BL488/HE488</f>
        <v>1.23355263157895</v>
      </c>
      <c r="BO488" s="2">
        <v>150</v>
      </c>
      <c r="BP488" s="1">
        <f>BN488+BI488</f>
        <v>1.23355263157895</v>
      </c>
      <c r="BQ488" s="1">
        <f>BP488*N488</f>
        <v>1.23355263157895</v>
      </c>
      <c r="BS488" s="1"/>
      <c r="EQ488" s="1">
        <f t="shared" si="216"/>
        <v>0</v>
      </c>
      <c r="ER488" s="1">
        <f>EQ488*N488</f>
        <v>0</v>
      </c>
      <c r="ES488" s="1">
        <f>IF(ISERROR(SEARCH("FALSE",BV488)),BU488,0)+IF(ISERROR(SEARCH("FALSE",CA488)),BZ488,0)+IF(ISERROR(SEARCH("FALSE",CF488)),CE488,0)+IF(ISERROR(SEARCH("FALSE",CK488)),CJ488,0)+IF(ISERROR(SEARCH("FALSE",CP488)),CO488,0)+IF(ISERROR(SEARCH("FALSE",CU488)),CT488,0)+IF(ISERROR(SEARCH("FALSE",CZ488)),CY488,0)+IF(ISERROR(SEARCH("FALSE",DE488)),DD488,0)+IF(ISERROR(SEARCH("FALSE",DJ488)),DI488,0)+IF(ISERROR(SEARCH("FALSE",DO488)),DN488,0)+IF(ISERROR(SEARCH("FALSE",DT488)),DS488,0)+IF(ISERROR(SEARCH("FALSE",DY488)),DX488,0)+IF(ISERROR(SEARCH("FALSE",ED488)),EC488,0)+IF(ISERROR(SEARCH("FALSE",EI488)),EH488,0)+IF(ISERROR(SEARCH("FALSE",EN488)),EM488,0)*N488</f>
        <v>0</v>
      </c>
      <c r="ET488" s="12">
        <f>ES488+ER488+BP488</f>
        <v>1.23355263157895</v>
      </c>
      <c r="FP488" s="1" t="s">
        <v>213</v>
      </c>
      <c r="FQ488" s="1">
        <v>1.25</v>
      </c>
      <c r="FR488" s="12">
        <f t="shared" si="217"/>
        <v>5.13315263157895</v>
      </c>
      <c r="FS488" s="12">
        <f>FR488*FQ488/100</f>
        <v>0.0641644078947368</v>
      </c>
      <c r="GE488" s="1" t="s">
        <v>214</v>
      </c>
      <c r="GF488" s="1" t="s">
        <v>213</v>
      </c>
      <c r="GG488" s="1">
        <v>11</v>
      </c>
      <c r="GH488" s="12">
        <f>AW488+ET488-ES488+FD488+FG488</f>
        <v>5.13315263157895</v>
      </c>
      <c r="GI488" s="1">
        <f>GH488*(GG488/100)</f>
        <v>0.564646789473684</v>
      </c>
      <c r="GJ488" s="1" t="s">
        <v>215</v>
      </c>
      <c r="GM488" s="1">
        <v>0.0246710526315789</v>
      </c>
      <c r="GO488" s="1">
        <v>0.0275</v>
      </c>
      <c r="GP488" s="1">
        <v>0.0138888888888889</v>
      </c>
      <c r="HB488" s="1">
        <v>2</v>
      </c>
      <c r="HC488" s="1">
        <v>45</v>
      </c>
      <c r="HD488" s="1">
        <v>95</v>
      </c>
      <c r="HE488" s="1">
        <f>(3600/HC488)*HD488*HB488/100</f>
        <v>152</v>
      </c>
      <c r="HF488" s="10">
        <f>AW488+AZ488+ET488+FD488+FG488+FK488+FS488-FY488+GD488+FT488+GI488+GM488+GN488+GO488+GP488+GR488+GS488-GU488</f>
        <v>5.82802377046784</v>
      </c>
      <c r="HG488" s="13">
        <v>43832</v>
      </c>
    </row>
    <row r="489" spans="1:215">
      <c r="A489" t="str">
        <f t="shared" si="218"/>
        <v>HOSK622026021677</v>
      </c>
      <c r="B489" s="1">
        <v>488</v>
      </c>
      <c r="C489" s="1" t="s">
        <v>200</v>
      </c>
      <c r="D489" s="1">
        <v>0</v>
      </c>
      <c r="E489" s="1" t="s">
        <v>247</v>
      </c>
      <c r="F489" s="1" t="s">
        <v>202</v>
      </c>
      <c r="H489" s="1" t="s">
        <v>947</v>
      </c>
      <c r="I489" s="1" t="s">
        <v>948</v>
      </c>
      <c r="M489" s="1" t="s">
        <v>205</v>
      </c>
      <c r="N489" s="1">
        <v>1</v>
      </c>
      <c r="O489" t="s">
        <v>949</v>
      </c>
      <c r="P489"/>
      <c r="Q489" s="1" t="s">
        <v>219</v>
      </c>
      <c r="R489" t="s">
        <v>208</v>
      </c>
      <c r="S489" s="19" t="s">
        <v>244</v>
      </c>
      <c r="T489" s="1" t="s">
        <v>210</v>
      </c>
      <c r="V489" s="1" t="b">
        <v>0</v>
      </c>
      <c r="AA489" s="1">
        <v>0.333</v>
      </c>
      <c r="AC489" s="1">
        <v>0.33</v>
      </c>
      <c r="AD489" s="1">
        <v>100</v>
      </c>
      <c r="AF489" s="8">
        <v>0.003</v>
      </c>
      <c r="AG489" s="1" t="s">
        <v>278</v>
      </c>
      <c r="AH489" s="1">
        <v>21677</v>
      </c>
      <c r="AI489" s="1">
        <v>100</v>
      </c>
      <c r="AJ489" s="1">
        <v>78</v>
      </c>
      <c r="AL489" s="1">
        <f>AK489+AJ489</f>
        <v>78</v>
      </c>
      <c r="AO489" s="1">
        <f>AL489+AM489</f>
        <v>78</v>
      </c>
      <c r="AP489" s="1">
        <v>20</v>
      </c>
      <c r="AV489" s="10">
        <f>((AO489*((100-GX489)/100)+GY489))*(AA489+AS489+AU489+AB489)-(AP489*(AA489+AS489-AC489+AB489)*AD489/100)</f>
        <v>25.914</v>
      </c>
      <c r="AW489" s="1">
        <f>(AV489)*N489</f>
        <v>25.914</v>
      </c>
      <c r="BK489" s="1">
        <v>1</v>
      </c>
      <c r="BL489" s="1">
        <v>437.5</v>
      </c>
      <c r="BM489" s="1" t="s">
        <v>212</v>
      </c>
      <c r="BN489" s="2">
        <f>BL489/HE489</f>
        <v>7.03581871345029</v>
      </c>
      <c r="BO489" s="2">
        <v>350</v>
      </c>
      <c r="BP489" s="1">
        <f>BN489+BI489</f>
        <v>7.03581871345029</v>
      </c>
      <c r="BQ489" s="1">
        <f>BP489*N489</f>
        <v>7.03581871345029</v>
      </c>
      <c r="BS489" s="1"/>
      <c r="EQ489" s="1">
        <f t="shared" si="216"/>
        <v>0</v>
      </c>
      <c r="ER489" s="1">
        <f>EQ489*N489</f>
        <v>0</v>
      </c>
      <c r="ES489" s="1">
        <f>IF(ISERROR(SEARCH("FALSE",BV489)),BU489,0)+IF(ISERROR(SEARCH("FALSE",CA489)),BZ489,0)+IF(ISERROR(SEARCH("FALSE",CF489)),CE489,0)+IF(ISERROR(SEARCH("FALSE",CK489)),CJ489,0)+IF(ISERROR(SEARCH("FALSE",CP489)),CO489,0)+IF(ISERROR(SEARCH("FALSE",CU489)),CT489,0)+IF(ISERROR(SEARCH("FALSE",CZ489)),CY489,0)+IF(ISERROR(SEARCH("FALSE",DE489)),DD489,0)+IF(ISERROR(SEARCH("FALSE",DJ489)),DI489,0)+IF(ISERROR(SEARCH("FALSE",DO489)),DN489,0)+IF(ISERROR(SEARCH("FALSE",DT489)),DS489,0)+IF(ISERROR(SEARCH("FALSE",DY489)),DX489,0)+IF(ISERROR(SEARCH("FALSE",ED489)),EC489,0)+IF(ISERROR(SEARCH("FALSE",EI489)),EH489,0)+IF(ISERROR(SEARCH("FALSE",EN489)),EM489,0)*N489</f>
        <v>0</v>
      </c>
      <c r="ET489" s="12">
        <f>ES489+ER489+BP489</f>
        <v>7.03581871345029</v>
      </c>
      <c r="FP489" s="1" t="s">
        <v>213</v>
      </c>
      <c r="FQ489" s="1">
        <v>1.25</v>
      </c>
      <c r="FR489" s="12">
        <f t="shared" si="217"/>
        <v>32.9498187134503</v>
      </c>
      <c r="FS489" s="12">
        <f>FR489*FQ489/100</f>
        <v>0.411872733918129</v>
      </c>
      <c r="GE489" s="1" t="s">
        <v>214</v>
      </c>
      <c r="GF489" s="1" t="s">
        <v>213</v>
      </c>
      <c r="GG489" s="1">
        <v>11</v>
      </c>
      <c r="GH489" s="12">
        <f>AW489+ET489-ES489+FD489+FG489</f>
        <v>32.9498187134503</v>
      </c>
      <c r="GI489" s="1">
        <f>GH489*(GG489/100)</f>
        <v>3.62448005847953</v>
      </c>
      <c r="GJ489" s="1" t="s">
        <v>215</v>
      </c>
      <c r="GM489" s="1">
        <v>0.140716374269006</v>
      </c>
      <c r="GO489" s="1">
        <v>0.256666666666667</v>
      </c>
      <c r="GP489" s="1">
        <v>0.347222222222222</v>
      </c>
      <c r="HB489" s="1">
        <v>1</v>
      </c>
      <c r="HC489" s="1">
        <v>55</v>
      </c>
      <c r="HD489" s="1">
        <v>95</v>
      </c>
      <c r="HE489" s="1">
        <f>(3600/HC489)*HD489*HB489/100</f>
        <v>62.1818181818182</v>
      </c>
      <c r="HF489" s="10">
        <f>AW489+AZ489+ET489+FD489+FG489+FK489+FS489-FY489+GD489+FT489+GI489+GM489+GN489+GO489+GP489+GR489+GS489-GU489</f>
        <v>37.7307767690058</v>
      </c>
      <c r="HG489" s="13">
        <v>45384</v>
      </c>
    </row>
    <row r="490" spans="1:215">
      <c r="A490" t="str">
        <f t="shared" si="218"/>
        <v>HOSK622140921677</v>
      </c>
      <c r="B490" s="1">
        <v>489</v>
      </c>
      <c r="C490" s="1" t="s">
        <v>200</v>
      </c>
      <c r="D490" s="1">
        <v>0</v>
      </c>
      <c r="E490" s="1" t="s">
        <v>247</v>
      </c>
      <c r="F490" s="1" t="s">
        <v>202</v>
      </c>
      <c r="H490" s="1" t="s">
        <v>950</v>
      </c>
      <c r="I490" s="1" t="s">
        <v>951</v>
      </c>
      <c r="M490" s="1" t="s">
        <v>205</v>
      </c>
      <c r="N490" s="1">
        <v>1</v>
      </c>
      <c r="O490" s="1" t="s">
        <v>270</v>
      </c>
      <c r="Q490" s="1" t="s">
        <v>271</v>
      </c>
      <c r="R490" t="s">
        <v>208</v>
      </c>
      <c r="S490" s="1" t="s">
        <v>272</v>
      </c>
      <c r="T490" s="1" t="s">
        <v>210</v>
      </c>
      <c r="V490" s="1" t="b">
        <v>0</v>
      </c>
      <c r="AA490" s="1">
        <v>0.398</v>
      </c>
      <c r="AC490" s="1">
        <v>0.385</v>
      </c>
      <c r="AD490" s="1">
        <v>100</v>
      </c>
      <c r="AF490" s="8">
        <v>0.013</v>
      </c>
      <c r="AG490" s="1" t="s">
        <v>278</v>
      </c>
      <c r="AH490" s="1">
        <v>21677</v>
      </c>
      <c r="AI490" s="1">
        <v>100</v>
      </c>
      <c r="AJ490" s="1">
        <v>149.06</v>
      </c>
      <c r="AL490" s="1">
        <f>AK490+AJ490</f>
        <v>149.06</v>
      </c>
      <c r="AO490" s="1">
        <f>AL490+AM490</f>
        <v>149.06</v>
      </c>
      <c r="AP490" s="1">
        <v>20</v>
      </c>
      <c r="AV490" s="10">
        <f>((AO490*((100-GX490)/100)+GY490))*(AA490+AS490+AU490+AB490)-(AP490*(AA490+AS490-AC490+AB490)*AD490/100)</f>
        <v>59.06588</v>
      </c>
      <c r="AW490" s="1">
        <f>(AV490)*N490</f>
        <v>59.06588</v>
      </c>
      <c r="AZ490" s="1">
        <f>BA490+BE490</f>
        <v>6.6825</v>
      </c>
      <c r="BA490" s="1">
        <f>AZ491*N491</f>
        <v>6.6</v>
      </c>
      <c r="BB490" s="1" t="s">
        <v>221</v>
      </c>
      <c r="BC490" s="1">
        <f>BA490</f>
        <v>6.6</v>
      </c>
      <c r="BD490" s="1">
        <v>1.25</v>
      </c>
      <c r="BE490" s="1">
        <f>BA490*(BD490/100)</f>
        <v>0.0825</v>
      </c>
      <c r="BK490" s="1">
        <v>1</v>
      </c>
      <c r="BL490" s="1">
        <v>562.5</v>
      </c>
      <c r="BM490" s="1" t="s">
        <v>212</v>
      </c>
      <c r="BN490" s="2">
        <f>BL490/HE490</f>
        <v>10.3618421052632</v>
      </c>
      <c r="BO490" s="2">
        <v>450</v>
      </c>
      <c r="BP490" s="1">
        <f>BN490+BI490</f>
        <v>10.3618421052632</v>
      </c>
      <c r="BQ490" s="1">
        <f>BP490*N490</f>
        <v>10.3618421052632</v>
      </c>
      <c r="BR490" s="1">
        <v>1</v>
      </c>
      <c r="BS490" s="1">
        <v>0.1</v>
      </c>
      <c r="BT490" s="1" t="s">
        <v>225</v>
      </c>
      <c r="BU490" s="1">
        <f>BR490*BS490</f>
        <v>0.1</v>
      </c>
      <c r="BV490" s="1" t="b">
        <v>1</v>
      </c>
      <c r="EQ490" s="1">
        <f t="shared" si="216"/>
        <v>0</v>
      </c>
      <c r="ER490" s="1">
        <f>EQ490*N490</f>
        <v>0</v>
      </c>
      <c r="ES490" s="1">
        <f>IF(ISERROR(SEARCH("FALSE",BV490)),BU490,0)+IF(ISERROR(SEARCH("FALSE",CA490)),BZ490,0)+IF(ISERROR(SEARCH("FALSE",CF490)),CE490,0)+IF(ISERROR(SEARCH("FALSE",CK490)),CJ490,0)+IF(ISERROR(SEARCH("FALSE",CP490)),CO490,0)+IF(ISERROR(SEARCH("FALSE",CU490)),CT490,0)+IF(ISERROR(SEARCH("FALSE",CZ490)),CY490,0)+IF(ISERROR(SEARCH("FALSE",DE490)),DD490,0)+IF(ISERROR(SEARCH("FALSE",DJ490)),DI490,0)+IF(ISERROR(SEARCH("FALSE",DO490)),DN490,0)+IF(ISERROR(SEARCH("FALSE",DT490)),DS490,0)+IF(ISERROR(SEARCH("FALSE",DY490)),DX490,0)+IF(ISERROR(SEARCH("FALSE",ED490)),EC490,0)+IF(ISERROR(SEARCH("FALSE",EI490)),EH490,0)+IF(ISERROR(SEARCH("FALSE",EN490)),EM490,0)*N490</f>
        <v>0.1</v>
      </c>
      <c r="ET490" s="12">
        <f>ES490+ER490+BP490</f>
        <v>10.4618421052632</v>
      </c>
      <c r="FP490" s="1" t="s">
        <v>213</v>
      </c>
      <c r="FQ490" s="1">
        <v>1.25</v>
      </c>
      <c r="FR490" s="12">
        <f t="shared" si="217"/>
        <v>69.4277221052632</v>
      </c>
      <c r="FS490" s="12">
        <f>FR490*FQ490/100</f>
        <v>0.86784652631579</v>
      </c>
      <c r="GE490" s="1" t="s">
        <v>214</v>
      </c>
      <c r="GF490" s="1" t="s">
        <v>213</v>
      </c>
      <c r="GG490" s="1">
        <v>11</v>
      </c>
      <c r="GH490" s="12">
        <f>AW490+ET490-ES490+FD490+FG490</f>
        <v>69.4277221052632</v>
      </c>
      <c r="GI490" s="1">
        <f>GH490*(GG490/100)</f>
        <v>7.63704943157895</v>
      </c>
      <c r="GJ490" s="1" t="s">
        <v>215</v>
      </c>
      <c r="GM490" s="1">
        <v>0.207236842105263</v>
      </c>
      <c r="GO490" s="1">
        <v>1.62962962962963</v>
      </c>
      <c r="GP490" s="1">
        <v>0.714285714285714</v>
      </c>
      <c r="HB490" s="1">
        <v>1</v>
      </c>
      <c r="HC490" s="1">
        <v>63</v>
      </c>
      <c r="HD490" s="1">
        <v>95</v>
      </c>
      <c r="HE490" s="1">
        <f>(3600/HC490)*HD490*HB490/100</f>
        <v>54.2857142857143</v>
      </c>
      <c r="HF490" s="10">
        <f>AW490+AZ490+ET490+FD490+FG490+FK490+FS490-FY490+GD490+FT490+GI490+GM490+GN490+GO490+GP490+GR490+GS490-GU490</f>
        <v>87.2662702491785</v>
      </c>
      <c r="HG490" s="13">
        <v>45384</v>
      </c>
    </row>
    <row r="491" spans="1:215">
      <c r="A491" t="str">
        <f t="shared" si="218"/>
        <v>HOSK6221409_121677</v>
      </c>
      <c r="B491" s="1">
        <v>490</v>
      </c>
      <c r="C491" s="1" t="s">
        <v>200</v>
      </c>
      <c r="E491" s="1" t="s">
        <v>247</v>
      </c>
      <c r="F491" s="1" t="s">
        <v>222</v>
      </c>
      <c r="H491" s="1" t="s">
        <v>952</v>
      </c>
      <c r="I491" s="1" t="s">
        <v>952</v>
      </c>
      <c r="N491" s="1">
        <v>4</v>
      </c>
      <c r="R491"/>
      <c r="AF491" s="8"/>
      <c r="AG491" s="1" t="s">
        <v>278</v>
      </c>
      <c r="AH491" s="1">
        <v>21677</v>
      </c>
      <c r="AV491" s="10"/>
      <c r="AX491" s="1" t="s">
        <v>205</v>
      </c>
      <c r="AY491" s="1" t="s">
        <v>225</v>
      </c>
      <c r="AZ491" s="1">
        <v>1.65</v>
      </c>
      <c r="BN491" s="2"/>
      <c r="BS491" s="1"/>
      <c r="ET491" s="12"/>
      <c r="FR491" s="12"/>
      <c r="FS491" s="12"/>
      <c r="GH491" s="12"/>
      <c r="HF491" s="10"/>
      <c r="HG491" s="13">
        <v>45384</v>
      </c>
    </row>
    <row r="492" spans="1:215">
      <c r="A492" t="str">
        <f t="shared" si="218"/>
        <v>HOSK622148921677</v>
      </c>
      <c r="B492" s="1">
        <v>491</v>
      </c>
      <c r="C492" s="1" t="s">
        <v>200</v>
      </c>
      <c r="D492" s="1">
        <v>0</v>
      </c>
      <c r="E492" s="1" t="s">
        <v>247</v>
      </c>
      <c r="F492" s="1" t="s">
        <v>202</v>
      </c>
      <c r="H492" s="1" t="s">
        <v>953</v>
      </c>
      <c r="I492" s="1" t="s">
        <v>954</v>
      </c>
      <c r="M492" s="1" t="s">
        <v>205</v>
      </c>
      <c r="N492" s="1">
        <v>1</v>
      </c>
      <c r="O492" s="1" t="s">
        <v>270</v>
      </c>
      <c r="Q492" s="1" t="s">
        <v>271</v>
      </c>
      <c r="R492" t="s">
        <v>208</v>
      </c>
      <c r="S492" s="1" t="s">
        <v>272</v>
      </c>
      <c r="T492" s="1" t="s">
        <v>210</v>
      </c>
      <c r="V492" s="1" t="b">
        <v>0</v>
      </c>
      <c r="AA492" s="1">
        <v>0.72</v>
      </c>
      <c r="AC492" s="1">
        <v>0.69</v>
      </c>
      <c r="AD492" s="1">
        <v>100</v>
      </c>
      <c r="AF492" s="8">
        <v>0.03</v>
      </c>
      <c r="AG492" s="1" t="s">
        <v>278</v>
      </c>
      <c r="AH492" s="1">
        <v>21677</v>
      </c>
      <c r="AI492" s="1">
        <v>100</v>
      </c>
      <c r="AJ492" s="1">
        <v>149.06</v>
      </c>
      <c r="AL492" s="1">
        <f>AK492+AJ492</f>
        <v>149.06</v>
      </c>
      <c r="AO492" s="1">
        <f>AL492+AM492</f>
        <v>149.06</v>
      </c>
      <c r="AP492" s="1">
        <v>20</v>
      </c>
      <c r="AV492" s="10">
        <f>((AO492*((100-GX492)/100)+GY492))*(AA492+AS492+AU492+AB492)-(AP492*(AA492+AS492-AC492+AB492)*AD492/100)</f>
        <v>106.7232</v>
      </c>
      <c r="AW492" s="1">
        <f>(AV492)*N492</f>
        <v>106.7232</v>
      </c>
      <c r="BK492" s="1">
        <v>1</v>
      </c>
      <c r="BL492" s="1">
        <v>812.5</v>
      </c>
      <c r="BM492" s="1" t="s">
        <v>212</v>
      </c>
      <c r="BN492" s="2">
        <f>BL492/HE492</f>
        <v>14.9671052631579</v>
      </c>
      <c r="BO492" s="2">
        <v>650</v>
      </c>
      <c r="BP492" s="1">
        <f>BN492+BI492</f>
        <v>14.9671052631579</v>
      </c>
      <c r="BQ492" s="1">
        <f>BP492*N492</f>
        <v>14.9671052631579</v>
      </c>
      <c r="BS492" s="1"/>
      <c r="EQ492" s="1">
        <f t="shared" si="216"/>
        <v>0</v>
      </c>
      <c r="ER492" s="1">
        <f>EQ492*N492</f>
        <v>0</v>
      </c>
      <c r="ES492" s="1">
        <f>IF(ISERROR(SEARCH("FALSE",BV492)),BU492,0)+IF(ISERROR(SEARCH("FALSE",CA492)),BZ492,0)+IF(ISERROR(SEARCH("FALSE",CF492)),CE492,0)+IF(ISERROR(SEARCH("FALSE",CK492)),CJ492,0)+IF(ISERROR(SEARCH("FALSE",CP492)),CO492,0)+IF(ISERROR(SEARCH("FALSE",CU492)),CT492,0)+IF(ISERROR(SEARCH("FALSE",CZ492)),CY492,0)+IF(ISERROR(SEARCH("FALSE",DE492)),DD492,0)+IF(ISERROR(SEARCH("FALSE",DJ492)),DI492,0)+IF(ISERROR(SEARCH("FALSE",DO492)),DN492,0)+IF(ISERROR(SEARCH("FALSE",DT492)),DS492,0)+IF(ISERROR(SEARCH("FALSE",DY492)),DX492,0)+IF(ISERROR(SEARCH("FALSE",ED492)),EC492,0)+IF(ISERROR(SEARCH("FALSE",EI492)),EH492,0)+IF(ISERROR(SEARCH("FALSE",EN492)),EM492,0)*N492</f>
        <v>0</v>
      </c>
      <c r="ET492" s="12">
        <f>ES492+ER492+BP492</f>
        <v>14.9671052631579</v>
      </c>
      <c r="FP492" s="1" t="s">
        <v>213</v>
      </c>
      <c r="FQ492" s="1">
        <v>1.25</v>
      </c>
      <c r="FR492" s="12">
        <f t="shared" si="217"/>
        <v>121.690305263158</v>
      </c>
      <c r="FS492" s="12">
        <f>FR492*FQ492/100</f>
        <v>1.52112881578947</v>
      </c>
      <c r="GE492" s="1" t="s">
        <v>214</v>
      </c>
      <c r="GF492" s="1" t="s">
        <v>213</v>
      </c>
      <c r="GG492" s="1">
        <v>11</v>
      </c>
      <c r="GH492" s="12">
        <f>AW492+ET492-ES492+FD492+FG492</f>
        <v>121.690305263158</v>
      </c>
      <c r="GI492" s="1">
        <f>GH492*(GG492/100)</f>
        <v>13.3859335789474</v>
      </c>
      <c r="GJ492" s="1" t="s">
        <v>215</v>
      </c>
      <c r="GM492" s="1">
        <v>0.299342105263158</v>
      </c>
      <c r="GO492" s="1">
        <v>2.14814814814815</v>
      </c>
      <c r="GP492" s="1">
        <v>0.961538461538462</v>
      </c>
      <c r="HB492" s="1">
        <v>1</v>
      </c>
      <c r="HC492" s="1">
        <v>63</v>
      </c>
      <c r="HD492" s="1">
        <v>95</v>
      </c>
      <c r="HE492" s="1">
        <f>(3600/HC492)*HD492*HB492/100</f>
        <v>54.2857142857143</v>
      </c>
      <c r="HF492" s="10">
        <f>AW492+AZ492+ET492+FD492+FG492+FK492+FS492-FY492+GD492+FT492+GI492+GM492+GN492+GO492+GP492+GR492+GS492-GU492</f>
        <v>140.006396372844</v>
      </c>
      <c r="HG492" s="13">
        <v>45384</v>
      </c>
    </row>
    <row r="493" spans="1:215">
      <c r="A493" t="str">
        <f t="shared" si="218"/>
        <v>HOSK622149921677</v>
      </c>
      <c r="B493" s="1">
        <v>492</v>
      </c>
      <c r="C493" s="1" t="s">
        <v>200</v>
      </c>
      <c r="D493" s="1">
        <v>0</v>
      </c>
      <c r="E493" s="1" t="s">
        <v>247</v>
      </c>
      <c r="F493" s="1" t="s">
        <v>202</v>
      </c>
      <c r="H493" s="1" t="s">
        <v>955</v>
      </c>
      <c r="I493" s="1" t="s">
        <v>956</v>
      </c>
      <c r="M493" s="1" t="s">
        <v>205</v>
      </c>
      <c r="N493" s="1">
        <v>1</v>
      </c>
      <c r="O493" s="1" t="s">
        <v>270</v>
      </c>
      <c r="Q493" s="1" t="s">
        <v>271</v>
      </c>
      <c r="R493" t="s">
        <v>208</v>
      </c>
      <c r="S493" s="1" t="s">
        <v>272</v>
      </c>
      <c r="T493" s="1" t="s">
        <v>210</v>
      </c>
      <c r="V493" s="1" t="b">
        <v>0</v>
      </c>
      <c r="AA493" s="1">
        <v>0.573</v>
      </c>
      <c r="AC493" s="1">
        <v>0.57</v>
      </c>
      <c r="AD493" s="1">
        <v>100</v>
      </c>
      <c r="AF493" s="8">
        <v>0.003</v>
      </c>
      <c r="AG493" s="1" t="s">
        <v>278</v>
      </c>
      <c r="AH493" s="1">
        <v>21677</v>
      </c>
      <c r="AI493" s="1">
        <v>100</v>
      </c>
      <c r="AJ493" s="1">
        <v>149.06</v>
      </c>
      <c r="AL493" s="1">
        <f>AK493+AJ493</f>
        <v>149.06</v>
      </c>
      <c r="AO493" s="1">
        <f>AL493+AM493</f>
        <v>149.06</v>
      </c>
      <c r="AP493" s="1">
        <v>20</v>
      </c>
      <c r="AV493" s="10">
        <f>((AO493*((100-GX493)/100)+GY493))*(AA493+AS493+AU493+AB493)-(AP493*(AA493+AS493-AC493+AB493)*AD493/100)</f>
        <v>85.35138</v>
      </c>
      <c r="AW493" s="1">
        <f>(AV493)*N493</f>
        <v>85.35138</v>
      </c>
      <c r="BK493" s="1">
        <v>1</v>
      </c>
      <c r="BL493" s="1">
        <v>812.5</v>
      </c>
      <c r="BM493" s="1" t="s">
        <v>212</v>
      </c>
      <c r="BN493" s="2">
        <f>BL493/HE493</f>
        <v>14.2543859649123</v>
      </c>
      <c r="BO493" s="2">
        <v>650</v>
      </c>
      <c r="BP493" s="1">
        <f>BN493+BI493</f>
        <v>14.2543859649123</v>
      </c>
      <c r="BQ493" s="1">
        <f>BP493*N493</f>
        <v>14.2543859649123</v>
      </c>
      <c r="BS493" s="1"/>
      <c r="EQ493" s="1">
        <f t="shared" si="216"/>
        <v>0</v>
      </c>
      <c r="ER493" s="1">
        <f>EQ493*N493</f>
        <v>0</v>
      </c>
      <c r="ES493" s="1">
        <f>IF(ISERROR(SEARCH("FALSE",BV493)),BU493,0)+IF(ISERROR(SEARCH("FALSE",CA493)),BZ493,0)+IF(ISERROR(SEARCH("FALSE",CF493)),CE493,0)+IF(ISERROR(SEARCH("FALSE",CK493)),CJ493,0)+IF(ISERROR(SEARCH("FALSE",CP493)),CO493,0)+IF(ISERROR(SEARCH("FALSE",CU493)),CT493,0)+IF(ISERROR(SEARCH("FALSE",CZ493)),CY493,0)+IF(ISERROR(SEARCH("FALSE",DE493)),DD493,0)+IF(ISERROR(SEARCH("FALSE",DJ493)),DI493,0)+IF(ISERROR(SEARCH("FALSE",DO493)),DN493,0)+IF(ISERROR(SEARCH("FALSE",DT493)),DS493,0)+IF(ISERROR(SEARCH("FALSE",DY493)),DX493,0)+IF(ISERROR(SEARCH("FALSE",ED493)),EC493,0)+IF(ISERROR(SEARCH("FALSE",EI493)),EH493,0)+IF(ISERROR(SEARCH("FALSE",EN493)),EM493,0)*N493</f>
        <v>0</v>
      </c>
      <c r="ET493" s="12">
        <f>ES493+ER493+BP493</f>
        <v>14.2543859649123</v>
      </c>
      <c r="FP493" s="1" t="s">
        <v>213</v>
      </c>
      <c r="FQ493" s="1">
        <v>1.25</v>
      </c>
      <c r="FR493" s="12">
        <f t="shared" si="217"/>
        <v>99.6057659649123</v>
      </c>
      <c r="FS493" s="12">
        <f>FR493*FQ493/100</f>
        <v>1.2450720745614</v>
      </c>
      <c r="GE493" s="1" t="s">
        <v>214</v>
      </c>
      <c r="GF493" s="1" t="s">
        <v>213</v>
      </c>
      <c r="GG493" s="1">
        <v>11</v>
      </c>
      <c r="GH493" s="12">
        <f>AW493+ET493-ES493+FD493+FG493</f>
        <v>99.6057659649123</v>
      </c>
      <c r="GI493" s="1">
        <f>GH493*(GG493/100)</f>
        <v>10.9566342561404</v>
      </c>
      <c r="GJ493" s="1" t="s">
        <v>215</v>
      </c>
      <c r="GM493" s="1">
        <v>0.285087719298246</v>
      </c>
      <c r="GO493" s="1">
        <v>2.14814814814815</v>
      </c>
      <c r="GP493" s="1">
        <v>0.961538461538462</v>
      </c>
      <c r="HB493" s="1">
        <v>1</v>
      </c>
      <c r="HC493" s="1">
        <v>60</v>
      </c>
      <c r="HD493" s="1">
        <v>95</v>
      </c>
      <c r="HE493" s="1">
        <f>(3600/HC493)*HD493*HB493/100</f>
        <v>57</v>
      </c>
      <c r="HF493" s="10">
        <f>AW493+AZ493+ET493+FD493+FG493+FK493+FS493-FY493+GD493+FT493+GI493+GM493+GN493+GO493+GP493+GR493+GS493-GU493</f>
        <v>115.202246624599</v>
      </c>
      <c r="HG493" s="13">
        <v>45384</v>
      </c>
    </row>
    <row r="494" spans="1:215">
      <c r="A494" t="str">
        <f t="shared" si="218"/>
        <v>HOSK622151021677</v>
      </c>
      <c r="B494" s="1">
        <v>493</v>
      </c>
      <c r="C494" s="1" t="s">
        <v>200</v>
      </c>
      <c r="D494" s="1">
        <v>0</v>
      </c>
      <c r="E494" s="1" t="s">
        <v>247</v>
      </c>
      <c r="F494" s="1" t="s">
        <v>202</v>
      </c>
      <c r="H494" s="1" t="s">
        <v>957</v>
      </c>
      <c r="I494" s="1" t="s">
        <v>958</v>
      </c>
      <c r="M494" s="1" t="s">
        <v>205</v>
      </c>
      <c r="N494" s="1">
        <v>1</v>
      </c>
      <c r="O494" s="1" t="s">
        <v>265</v>
      </c>
      <c r="Q494" s="1" t="s">
        <v>219</v>
      </c>
      <c r="R494" t="s">
        <v>208</v>
      </c>
      <c r="S494" s="1" t="s">
        <v>266</v>
      </c>
      <c r="T494" s="1" t="s">
        <v>210</v>
      </c>
      <c r="V494" s="1" t="b">
        <v>0</v>
      </c>
      <c r="AA494" s="1">
        <v>0.559</v>
      </c>
      <c r="AC494" s="1">
        <v>0.55</v>
      </c>
      <c r="AD494" s="1">
        <v>100</v>
      </c>
      <c r="AF494" s="8">
        <v>0.00900000000000001</v>
      </c>
      <c r="AG494" s="1" t="s">
        <v>278</v>
      </c>
      <c r="AH494" s="1">
        <v>21677</v>
      </c>
      <c r="AI494" s="1">
        <v>100</v>
      </c>
      <c r="AJ494" s="1">
        <v>108</v>
      </c>
      <c r="AL494" s="1">
        <f>AK494+AJ494</f>
        <v>108</v>
      </c>
      <c r="AO494" s="1">
        <f>AL494+AM494</f>
        <v>108</v>
      </c>
      <c r="AP494" s="1">
        <v>20</v>
      </c>
      <c r="AV494" s="10">
        <f>((AO494*((100-GX494)/100)+GY494))*(AA494+AS494+AU494+AB494)-(AP494*(AA494+AS494-AC494+AB494)*AD494/100)</f>
        <v>60.192</v>
      </c>
      <c r="AW494" s="1">
        <f>(AV494)*N494</f>
        <v>60.192</v>
      </c>
      <c r="AZ494" s="1">
        <f>BA494+BE494</f>
        <v>1.51875</v>
      </c>
      <c r="BA494" s="1">
        <f>AZ495*N495</f>
        <v>1.5</v>
      </c>
      <c r="BB494" s="1" t="s">
        <v>221</v>
      </c>
      <c r="BC494" s="1">
        <f>BA494</f>
        <v>1.5</v>
      </c>
      <c r="BD494" s="1">
        <v>1.25</v>
      </c>
      <c r="BE494" s="1">
        <f>BA494*(BD494/100)</f>
        <v>0.01875</v>
      </c>
      <c r="BK494" s="1">
        <v>1</v>
      </c>
      <c r="BL494" s="1">
        <v>812.5</v>
      </c>
      <c r="BM494" s="1" t="s">
        <v>212</v>
      </c>
      <c r="BN494" s="2">
        <f>BL494/HE494</f>
        <v>15.4422514619883</v>
      </c>
      <c r="BO494" s="2">
        <v>650</v>
      </c>
      <c r="BP494" s="1">
        <f>BN494+BI494</f>
        <v>15.4422514619883</v>
      </c>
      <c r="BQ494" s="1">
        <f>BP494*N494</f>
        <v>15.4422514619883</v>
      </c>
      <c r="BS494" s="1"/>
      <c r="EQ494" s="1">
        <f t="shared" si="216"/>
        <v>0</v>
      </c>
      <c r="ER494" s="1">
        <f>EQ494*N494</f>
        <v>0</v>
      </c>
      <c r="ES494" s="1">
        <f>IF(ISERROR(SEARCH("FALSE",BV494)),BU494,0)+IF(ISERROR(SEARCH("FALSE",CA494)),BZ494,0)+IF(ISERROR(SEARCH("FALSE",CF494)),CE494,0)+IF(ISERROR(SEARCH("FALSE",CK494)),CJ494,0)+IF(ISERROR(SEARCH("FALSE",CP494)),CO494,0)+IF(ISERROR(SEARCH("FALSE",CU494)),CT494,0)+IF(ISERROR(SEARCH("FALSE",CZ494)),CY494,0)+IF(ISERROR(SEARCH("FALSE",DE494)),DD494,0)+IF(ISERROR(SEARCH("FALSE",DJ494)),DI494,0)+IF(ISERROR(SEARCH("FALSE",DO494)),DN494,0)+IF(ISERROR(SEARCH("FALSE",DT494)),DS494,0)+IF(ISERROR(SEARCH("FALSE",DY494)),DX494,0)+IF(ISERROR(SEARCH("FALSE",ED494)),EC494,0)+IF(ISERROR(SEARCH("FALSE",EI494)),EH494,0)+IF(ISERROR(SEARCH("FALSE",EN494)),EM494,0)*N494</f>
        <v>0</v>
      </c>
      <c r="ET494" s="12">
        <f>ES494+ER494+BP494</f>
        <v>15.4422514619883</v>
      </c>
      <c r="FP494" s="1" t="s">
        <v>213</v>
      </c>
      <c r="FQ494" s="1">
        <v>1.25</v>
      </c>
      <c r="FR494" s="12">
        <f t="shared" si="217"/>
        <v>75.6342514619883</v>
      </c>
      <c r="FS494" s="12">
        <f>FR494*FQ494/100</f>
        <v>0.945428143274854</v>
      </c>
      <c r="GE494" s="1" t="s">
        <v>214</v>
      </c>
      <c r="GF494" s="1" t="s">
        <v>213</v>
      </c>
      <c r="GG494" s="1">
        <v>11</v>
      </c>
      <c r="GH494" s="12">
        <f>AW494+ET494-ES494+FD494+FG494</f>
        <v>75.6342514619883</v>
      </c>
      <c r="GI494" s="1">
        <f>GH494*(GG494/100)</f>
        <v>8.31976766081871</v>
      </c>
      <c r="GJ494" s="1" t="s">
        <v>215</v>
      </c>
      <c r="GM494" s="1">
        <v>0.308845029239766</v>
      </c>
      <c r="GO494" s="1">
        <v>1.03703703703704</v>
      </c>
      <c r="GP494" s="1">
        <v>0.462962962962963</v>
      </c>
      <c r="HB494" s="1">
        <v>1</v>
      </c>
      <c r="HC494" s="1">
        <v>65</v>
      </c>
      <c r="HD494" s="1">
        <v>95</v>
      </c>
      <c r="HE494" s="1">
        <f>(3600/HC494)*HD494*HB494/100</f>
        <v>52.6153846153846</v>
      </c>
      <c r="HF494" s="10">
        <f>AW494+AZ494+ET494+FD494+FG494+FK494+FS494-FY494+GD494+FT494+GI494+GM494+GN494+GO494+GP494+GR494+GS494-GU494</f>
        <v>88.2270422953216</v>
      </c>
      <c r="HG494" s="13">
        <v>45384</v>
      </c>
    </row>
    <row r="495" spans="1:215">
      <c r="A495" t="str">
        <f t="shared" si="218"/>
        <v>HOSK6221510_121677</v>
      </c>
      <c r="B495" s="1">
        <v>494</v>
      </c>
      <c r="C495" s="1" t="s">
        <v>200</v>
      </c>
      <c r="E495" s="1" t="s">
        <v>247</v>
      </c>
      <c r="F495" s="1" t="s">
        <v>222</v>
      </c>
      <c r="H495" s="1" t="s">
        <v>959</v>
      </c>
      <c r="I495" s="1" t="s">
        <v>959</v>
      </c>
      <c r="N495" s="1">
        <v>1</v>
      </c>
      <c r="R495"/>
      <c r="AF495" s="8"/>
      <c r="AG495" s="1" t="s">
        <v>278</v>
      </c>
      <c r="AH495" s="1">
        <v>21677</v>
      </c>
      <c r="AV495" s="10"/>
      <c r="AX495" s="1" t="s">
        <v>205</v>
      </c>
      <c r="AY495" s="1" t="s">
        <v>225</v>
      </c>
      <c r="AZ495" s="1">
        <v>1.5</v>
      </c>
      <c r="BN495" s="2"/>
      <c r="BS495" s="1"/>
      <c r="ET495" s="12"/>
      <c r="FR495" s="12"/>
      <c r="FS495" s="12"/>
      <c r="GH495" s="12"/>
      <c r="HF495" s="10"/>
      <c r="HG495" s="13">
        <v>45384</v>
      </c>
    </row>
    <row r="496" spans="1:215">
      <c r="A496" t="str">
        <f t="shared" si="218"/>
        <v>HOSK622154921677</v>
      </c>
      <c r="B496" s="1">
        <v>495</v>
      </c>
      <c r="C496" s="1" t="s">
        <v>200</v>
      </c>
      <c r="D496" s="1">
        <v>0</v>
      </c>
      <c r="E496" s="1" t="s">
        <v>247</v>
      </c>
      <c r="F496" s="1" t="s">
        <v>202</v>
      </c>
      <c r="H496" s="1" t="s">
        <v>960</v>
      </c>
      <c r="I496" s="1" t="s">
        <v>961</v>
      </c>
      <c r="M496" s="1" t="s">
        <v>205</v>
      </c>
      <c r="N496" s="1">
        <v>1</v>
      </c>
      <c r="O496" s="1" t="s">
        <v>270</v>
      </c>
      <c r="Q496" s="1" t="s">
        <v>271</v>
      </c>
      <c r="R496" t="s">
        <v>208</v>
      </c>
      <c r="S496" s="1" t="s">
        <v>272</v>
      </c>
      <c r="T496" s="1" t="s">
        <v>210</v>
      </c>
      <c r="V496" s="1" t="b">
        <v>0</v>
      </c>
      <c r="AA496" s="1">
        <v>0.228</v>
      </c>
      <c r="AC496" s="1">
        <v>0.222</v>
      </c>
      <c r="AD496" s="1">
        <v>100</v>
      </c>
      <c r="AF496" s="8">
        <v>0.00600000000000001</v>
      </c>
      <c r="AG496" s="1" t="s">
        <v>278</v>
      </c>
      <c r="AH496" s="1">
        <v>21677</v>
      </c>
      <c r="AI496" s="1">
        <v>100</v>
      </c>
      <c r="AJ496" s="1">
        <v>149.06</v>
      </c>
      <c r="AL496" s="1">
        <f>AK496+AJ496</f>
        <v>149.06</v>
      </c>
      <c r="AO496" s="1">
        <f>AL496+AM496</f>
        <v>149.06</v>
      </c>
      <c r="AP496" s="1">
        <v>20</v>
      </c>
      <c r="AV496" s="10">
        <f>((AO496*((100-GX496)/100)+GY496))*(AA496+AS496+AU496+AB496)-(AP496*(AA496+AS496-AC496+AB496)*AD496/100)</f>
        <v>33.86568</v>
      </c>
      <c r="AW496" s="1">
        <f>(AV496)*N496</f>
        <v>33.86568</v>
      </c>
      <c r="BK496" s="1">
        <v>2</v>
      </c>
      <c r="BL496" s="1">
        <v>562.5</v>
      </c>
      <c r="BM496" s="1" t="s">
        <v>212</v>
      </c>
      <c r="BN496" s="2">
        <f>BL496/HE496</f>
        <v>5.18092105263158</v>
      </c>
      <c r="BO496" s="2">
        <v>450</v>
      </c>
      <c r="BP496" s="1">
        <f>BN496+BI496</f>
        <v>5.18092105263158</v>
      </c>
      <c r="BQ496" s="1">
        <f>BP496*N496</f>
        <v>5.18092105263158</v>
      </c>
      <c r="BS496" s="1"/>
      <c r="EQ496" s="1">
        <f t="shared" si="216"/>
        <v>0</v>
      </c>
      <c r="ER496" s="1">
        <f>EQ496*N496</f>
        <v>0</v>
      </c>
      <c r="ES496" s="1">
        <f>IF(ISERROR(SEARCH("FALSE",BV496)),BU496,0)+IF(ISERROR(SEARCH("FALSE",CA496)),BZ496,0)+IF(ISERROR(SEARCH("FALSE",CF496)),CE496,0)+IF(ISERROR(SEARCH("FALSE",CK496)),CJ496,0)+IF(ISERROR(SEARCH("FALSE",CP496)),CO496,0)+IF(ISERROR(SEARCH("FALSE",CU496)),CT496,0)+IF(ISERROR(SEARCH("FALSE",CZ496)),CY496,0)+IF(ISERROR(SEARCH("FALSE",DE496)),DD496,0)+IF(ISERROR(SEARCH("FALSE",DJ496)),DI496,0)+IF(ISERROR(SEARCH("FALSE",DO496)),DN496,0)+IF(ISERROR(SEARCH("FALSE",DT496)),DS496,0)+IF(ISERROR(SEARCH("FALSE",DY496)),DX496,0)+IF(ISERROR(SEARCH("FALSE",ED496)),EC496,0)+IF(ISERROR(SEARCH("FALSE",EI496)),EH496,0)+IF(ISERROR(SEARCH("FALSE",EN496)),EM496,0)*N496</f>
        <v>0</v>
      </c>
      <c r="ET496" s="12">
        <f>ES496+ER496+BP496</f>
        <v>5.18092105263158</v>
      </c>
      <c r="FP496" s="1" t="s">
        <v>213</v>
      </c>
      <c r="FQ496" s="1">
        <v>1.25</v>
      </c>
      <c r="FR496" s="12">
        <f t="shared" si="217"/>
        <v>39.0466010526316</v>
      </c>
      <c r="FS496" s="12">
        <f>FR496*FQ496/100</f>
        <v>0.488082513157895</v>
      </c>
      <c r="GE496" s="1" t="s">
        <v>214</v>
      </c>
      <c r="GF496" s="1" t="s">
        <v>213</v>
      </c>
      <c r="GG496" s="1">
        <v>11</v>
      </c>
      <c r="GH496" s="12">
        <f>AW496+ET496-ES496+FD496+FG496</f>
        <v>39.0466010526316</v>
      </c>
      <c r="GI496" s="1">
        <f>GH496*(GG496/100)</f>
        <v>4.29512611578947</v>
      </c>
      <c r="GJ496" s="1" t="s">
        <v>215</v>
      </c>
      <c r="GM496" s="1">
        <v>0.103618421052632</v>
      </c>
      <c r="GO496" s="1">
        <v>0.666666666666667</v>
      </c>
      <c r="GP496" s="1">
        <v>0.277777777777778</v>
      </c>
      <c r="HB496" s="1">
        <v>2</v>
      </c>
      <c r="HC496" s="1">
        <v>63</v>
      </c>
      <c r="HD496" s="1">
        <v>95</v>
      </c>
      <c r="HE496" s="1">
        <f>(3600/HC496)*HD496*HB496/100</f>
        <v>108.571428571429</v>
      </c>
      <c r="HF496" s="10">
        <f>AW496+AZ496+ET496+FD496+FG496+FK496+FS496-FY496+GD496+FT496+GI496+GM496+GN496+GO496+GP496+GR496+GS496-GU496</f>
        <v>44.877872547076</v>
      </c>
      <c r="HG496" s="13">
        <v>45384</v>
      </c>
    </row>
    <row r="497" spans="1:215">
      <c r="A497" t="str">
        <f t="shared" si="218"/>
        <v>HOSK622155921677</v>
      </c>
      <c r="B497" s="1">
        <v>496</v>
      </c>
      <c r="C497" s="1" t="s">
        <v>200</v>
      </c>
      <c r="D497" s="1">
        <v>0</v>
      </c>
      <c r="E497" s="1" t="s">
        <v>247</v>
      </c>
      <c r="F497" s="1" t="s">
        <v>202</v>
      </c>
      <c r="H497" s="1" t="s">
        <v>962</v>
      </c>
      <c r="I497" s="1" t="s">
        <v>963</v>
      </c>
      <c r="M497" s="1" t="s">
        <v>205</v>
      </c>
      <c r="N497" s="1">
        <v>1</v>
      </c>
      <c r="O497" s="1" t="s">
        <v>270</v>
      </c>
      <c r="Q497" s="1" t="s">
        <v>271</v>
      </c>
      <c r="R497" t="s">
        <v>208</v>
      </c>
      <c r="S497" s="1" t="s">
        <v>272</v>
      </c>
      <c r="T497" s="1" t="s">
        <v>210</v>
      </c>
      <c r="V497" s="1" t="b">
        <v>0</v>
      </c>
      <c r="AA497" s="1">
        <v>0.228</v>
      </c>
      <c r="AC497" s="1">
        <v>0.222</v>
      </c>
      <c r="AD497" s="1">
        <v>100</v>
      </c>
      <c r="AF497" s="8">
        <v>0.00600000000000001</v>
      </c>
      <c r="AG497" s="1" t="s">
        <v>278</v>
      </c>
      <c r="AH497" s="1">
        <v>21677</v>
      </c>
      <c r="AI497" s="1">
        <v>100</v>
      </c>
      <c r="AJ497" s="1">
        <v>149.06</v>
      </c>
      <c r="AL497" s="1">
        <f>AK497+AJ497</f>
        <v>149.06</v>
      </c>
      <c r="AO497" s="1">
        <f>AL497+AM497</f>
        <v>149.06</v>
      </c>
      <c r="AP497" s="1">
        <v>20</v>
      </c>
      <c r="AV497" s="10">
        <f>((AO497*((100-GX497)/100)+GY497))*(AA497+AS497+AU497+AB497)-(AP497*(AA497+AS497-AC497+AB497)*AD497/100)</f>
        <v>33.86568</v>
      </c>
      <c r="AW497" s="1">
        <f>(AV497)*N497</f>
        <v>33.86568</v>
      </c>
      <c r="BK497" s="1">
        <v>2</v>
      </c>
      <c r="BL497" s="1">
        <v>562.5</v>
      </c>
      <c r="BM497" s="1" t="s">
        <v>212</v>
      </c>
      <c r="BN497" s="2">
        <f>BL497/HE497</f>
        <v>5.18092105263158</v>
      </c>
      <c r="BO497" s="2">
        <v>450</v>
      </c>
      <c r="BP497" s="1">
        <f>BN497+BI497</f>
        <v>5.18092105263158</v>
      </c>
      <c r="BQ497" s="1">
        <f>BP497*N497</f>
        <v>5.18092105263158</v>
      </c>
      <c r="BS497" s="1"/>
      <c r="EQ497" s="1">
        <f t="shared" si="216"/>
        <v>0</v>
      </c>
      <c r="ER497" s="1">
        <f>EQ497*N497</f>
        <v>0</v>
      </c>
      <c r="ES497" s="1">
        <f>IF(ISERROR(SEARCH("FALSE",BV497)),BU497,0)+IF(ISERROR(SEARCH("FALSE",CA497)),BZ497,0)+IF(ISERROR(SEARCH("FALSE",CF497)),CE497,0)+IF(ISERROR(SEARCH("FALSE",CK497)),CJ497,0)+IF(ISERROR(SEARCH("FALSE",CP497)),CO497,0)+IF(ISERROR(SEARCH("FALSE",CU497)),CT497,0)+IF(ISERROR(SEARCH("FALSE",CZ497)),CY497,0)+IF(ISERROR(SEARCH("FALSE",DE497)),DD497,0)+IF(ISERROR(SEARCH("FALSE",DJ497)),DI497,0)+IF(ISERROR(SEARCH("FALSE",DO497)),DN497,0)+IF(ISERROR(SEARCH("FALSE",DT497)),DS497,0)+IF(ISERROR(SEARCH("FALSE",DY497)),DX497,0)+IF(ISERROR(SEARCH("FALSE",ED497)),EC497,0)+IF(ISERROR(SEARCH("FALSE",EI497)),EH497,0)+IF(ISERROR(SEARCH("FALSE",EN497)),EM497,0)*N497</f>
        <v>0</v>
      </c>
      <c r="ET497" s="12">
        <f>ES497+ER497+BP497</f>
        <v>5.18092105263158</v>
      </c>
      <c r="FP497" s="1" t="s">
        <v>213</v>
      </c>
      <c r="FQ497" s="1">
        <v>1.25</v>
      </c>
      <c r="FR497" s="12">
        <f t="shared" si="217"/>
        <v>39.0466010526316</v>
      </c>
      <c r="FS497" s="12">
        <f>FR497*FQ497/100</f>
        <v>0.488082513157895</v>
      </c>
      <c r="GE497" s="1" t="s">
        <v>214</v>
      </c>
      <c r="GF497" s="1" t="s">
        <v>213</v>
      </c>
      <c r="GG497" s="1">
        <v>11</v>
      </c>
      <c r="GH497" s="12">
        <f>AW497+ET497-ES497+FD497+FG497</f>
        <v>39.0466010526316</v>
      </c>
      <c r="GI497" s="1">
        <f>GH497*(GG497/100)</f>
        <v>4.29512611578947</v>
      </c>
      <c r="GJ497" s="1" t="s">
        <v>215</v>
      </c>
      <c r="GM497" s="1">
        <v>0.103618421052632</v>
      </c>
      <c r="GO497" s="1">
        <v>0.666666666666667</v>
      </c>
      <c r="GP497" s="1">
        <v>0.277777777777778</v>
      </c>
      <c r="HB497" s="1">
        <v>2</v>
      </c>
      <c r="HC497" s="1">
        <v>63</v>
      </c>
      <c r="HD497" s="1">
        <v>95</v>
      </c>
      <c r="HE497" s="1">
        <f>(3600/HC497)*HD497*HB497/100</f>
        <v>108.571428571429</v>
      </c>
      <c r="HF497" s="10">
        <f>AW497+AZ497+ET497+FD497+FG497+FK497+FS497-FY497+GD497+FT497+GI497+GM497+GN497+GO497+GP497+GR497+GS497-GU497</f>
        <v>44.877872547076</v>
      </c>
      <c r="HG497" s="13">
        <v>45384</v>
      </c>
    </row>
    <row r="498" spans="1:215">
      <c r="A498" t="str">
        <f t="shared" si="218"/>
        <v>HOSK622157921677</v>
      </c>
      <c r="B498" s="1">
        <v>497</v>
      </c>
      <c r="C498" s="1" t="s">
        <v>200</v>
      </c>
      <c r="D498" s="1">
        <v>0</v>
      </c>
      <c r="E498" s="1" t="s">
        <v>247</v>
      </c>
      <c r="F498" s="1" t="s">
        <v>202</v>
      </c>
      <c r="H498" s="1" t="s">
        <v>964</v>
      </c>
      <c r="I498" s="1" t="s">
        <v>965</v>
      </c>
      <c r="M498" s="1" t="s">
        <v>205</v>
      </c>
      <c r="N498" s="1">
        <v>1</v>
      </c>
      <c r="O498" s="1" t="s">
        <v>270</v>
      </c>
      <c r="Q498" s="1" t="s">
        <v>271</v>
      </c>
      <c r="R498" t="s">
        <v>208</v>
      </c>
      <c r="S498" s="1" t="s">
        <v>272</v>
      </c>
      <c r="T498" s="1" t="s">
        <v>210</v>
      </c>
      <c r="V498" s="1" t="b">
        <v>0</v>
      </c>
      <c r="AA498" s="1">
        <v>0.176</v>
      </c>
      <c r="AC498" s="1">
        <v>0.166</v>
      </c>
      <c r="AD498" s="1">
        <v>100</v>
      </c>
      <c r="AF498" s="8">
        <v>0.00999999999999998</v>
      </c>
      <c r="AG498" s="1" t="s">
        <v>278</v>
      </c>
      <c r="AH498" s="1">
        <v>21677</v>
      </c>
      <c r="AI498" s="1">
        <v>100</v>
      </c>
      <c r="AJ498" s="1">
        <v>149.06</v>
      </c>
      <c r="AL498" s="1">
        <f>AK498+AJ498</f>
        <v>149.06</v>
      </c>
      <c r="AO498" s="1">
        <f>AL498+AM498</f>
        <v>149.06</v>
      </c>
      <c r="AP498" s="1">
        <v>20</v>
      </c>
      <c r="AV498" s="10">
        <f>((AO498*((100-GX498)/100)+GY498))*(AA498+AS498+AU498+AB498)-(AP498*(AA498+AS498-AC498+AB498)*AD498/100)</f>
        <v>26.03456</v>
      </c>
      <c r="AW498" s="1">
        <f>(AV498)*N498</f>
        <v>26.03456</v>
      </c>
      <c r="BK498" s="1">
        <v>1</v>
      </c>
      <c r="BL498" s="1">
        <v>400</v>
      </c>
      <c r="BM498" s="1" t="s">
        <v>212</v>
      </c>
      <c r="BN498" s="2">
        <f>BL498/HE498</f>
        <v>5.02923976608187</v>
      </c>
      <c r="BO498" s="2">
        <v>320</v>
      </c>
      <c r="BP498" s="1">
        <f>BN498+BI498</f>
        <v>5.02923976608187</v>
      </c>
      <c r="BQ498" s="1">
        <f>BP498*N498</f>
        <v>5.02923976608187</v>
      </c>
      <c r="BS498" s="1"/>
      <c r="EQ498" s="1">
        <f t="shared" si="216"/>
        <v>0</v>
      </c>
      <c r="ER498" s="1">
        <f>EQ498*N498</f>
        <v>0</v>
      </c>
      <c r="ES498" s="1">
        <f>IF(ISERROR(SEARCH("FALSE",BV498)),BU498,0)+IF(ISERROR(SEARCH("FALSE",CA498)),BZ498,0)+IF(ISERROR(SEARCH("FALSE",CF498)),CE498,0)+IF(ISERROR(SEARCH("FALSE",CK498)),CJ498,0)+IF(ISERROR(SEARCH("FALSE",CP498)),CO498,0)+IF(ISERROR(SEARCH("FALSE",CU498)),CT498,0)+IF(ISERROR(SEARCH("FALSE",CZ498)),CY498,0)+IF(ISERROR(SEARCH("FALSE",DE498)),DD498,0)+IF(ISERROR(SEARCH("FALSE",DJ498)),DI498,0)+IF(ISERROR(SEARCH("FALSE",DO498)),DN498,0)+IF(ISERROR(SEARCH("FALSE",DT498)),DS498,0)+IF(ISERROR(SEARCH("FALSE",DY498)),DX498,0)+IF(ISERROR(SEARCH("FALSE",ED498)),EC498,0)+IF(ISERROR(SEARCH("FALSE",EI498)),EH498,0)+IF(ISERROR(SEARCH("FALSE",EN498)),EM498,0)*N498</f>
        <v>0</v>
      </c>
      <c r="ET498" s="12">
        <f>ES498+ER498+BP498</f>
        <v>5.02923976608187</v>
      </c>
      <c r="FP498" s="1" t="s">
        <v>213</v>
      </c>
      <c r="FQ498" s="1">
        <v>1.25</v>
      </c>
      <c r="FR498" s="12">
        <f t="shared" si="217"/>
        <v>31.0637997660819</v>
      </c>
      <c r="FS498" s="12">
        <f>FR498*FQ498/100</f>
        <v>0.388297497076023</v>
      </c>
      <c r="GE498" s="1" t="s">
        <v>214</v>
      </c>
      <c r="GF498" s="1" t="s">
        <v>213</v>
      </c>
      <c r="GG498" s="1">
        <v>11</v>
      </c>
      <c r="GH498" s="12">
        <f>AW498+ET498-ES498+FD498+FG498</f>
        <v>31.0637997660819</v>
      </c>
      <c r="GI498" s="1">
        <f>GH498*(GG498/100)</f>
        <v>3.41701797426901</v>
      </c>
      <c r="GJ498" s="1" t="s">
        <v>215</v>
      </c>
      <c r="GM498" s="1">
        <v>0.100584795321637</v>
      </c>
      <c r="GO498" s="1">
        <v>0.305555555555556</v>
      </c>
      <c r="GP498" s="1">
        <v>0.138888888888889</v>
      </c>
      <c r="HB498" s="1">
        <v>1</v>
      </c>
      <c r="HC498" s="1">
        <v>43</v>
      </c>
      <c r="HD498" s="1">
        <v>95</v>
      </c>
      <c r="HE498" s="1">
        <f>(3600/HC498)*HD498*HB498/100</f>
        <v>79.5348837209302</v>
      </c>
      <c r="HF498" s="10">
        <f>AW498+AZ498+ET498+FD498+FG498+FK498+FS498-FY498+GD498+FT498+GI498+GM498+GN498+GO498+GP498+GR498+GS498-GU498</f>
        <v>35.414144477193</v>
      </c>
      <c r="HG498" s="13">
        <v>45384</v>
      </c>
    </row>
    <row r="499" spans="1:215">
      <c r="A499" t="str">
        <f t="shared" si="218"/>
        <v>HOSK622181021677</v>
      </c>
      <c r="B499" s="1">
        <v>498</v>
      </c>
      <c r="C499" s="1" t="s">
        <v>200</v>
      </c>
      <c r="D499" s="1">
        <v>0</v>
      </c>
      <c r="E499" s="1" t="s">
        <v>247</v>
      </c>
      <c r="F499" s="1" t="s">
        <v>202</v>
      </c>
      <c r="H499" s="1" t="s">
        <v>966</v>
      </c>
      <c r="I499" s="1" t="s">
        <v>967</v>
      </c>
      <c r="M499" s="1" t="s">
        <v>205</v>
      </c>
      <c r="N499" s="1">
        <v>1</v>
      </c>
      <c r="O499" s="1" t="s">
        <v>337</v>
      </c>
      <c r="Q499" s="1" t="s">
        <v>219</v>
      </c>
      <c r="R499" t="s">
        <v>208</v>
      </c>
      <c r="S499" s="1" t="s">
        <v>338</v>
      </c>
      <c r="T499" s="1" t="s">
        <v>210</v>
      </c>
      <c r="V499" s="1" t="b">
        <v>0</v>
      </c>
      <c r="AA499" s="1">
        <v>1.03</v>
      </c>
      <c r="AC499" s="1">
        <v>1.021</v>
      </c>
      <c r="AD499" s="1">
        <v>100</v>
      </c>
      <c r="AF499" s="8">
        <v>0.00900000000000012</v>
      </c>
      <c r="AG499" s="1" t="s">
        <v>278</v>
      </c>
      <c r="AH499" s="1">
        <v>21677</v>
      </c>
      <c r="AI499" s="1">
        <v>100</v>
      </c>
      <c r="AJ499" s="1">
        <v>110</v>
      </c>
      <c r="AL499" s="1">
        <f>AK499+AJ499</f>
        <v>110</v>
      </c>
      <c r="AO499" s="1">
        <f>AL499+AM499</f>
        <v>110</v>
      </c>
      <c r="AP499" s="1">
        <v>20</v>
      </c>
      <c r="AV499" s="10">
        <f>((AO499*((100-GX499)/100)+GY499))*(AA499+AS499+AU499+AB499)-(AP499*(AA499+AS499-AC499+AB499)*AD499/100)</f>
        <v>113.12</v>
      </c>
      <c r="AW499" s="1">
        <f>(AV499)*N499</f>
        <v>113.12</v>
      </c>
      <c r="BK499" s="1">
        <v>1</v>
      </c>
      <c r="BL499" s="1">
        <v>687.5</v>
      </c>
      <c r="BM499" s="1" t="s">
        <v>212</v>
      </c>
      <c r="BN499" s="2">
        <f>BL499/HE499</f>
        <v>14.4736842105263</v>
      </c>
      <c r="BO499" s="2">
        <v>550</v>
      </c>
      <c r="BP499" s="1">
        <f>BN499+BI499</f>
        <v>14.4736842105263</v>
      </c>
      <c r="BQ499" s="1">
        <f>BP499*N499</f>
        <v>14.4736842105263</v>
      </c>
      <c r="BS499" s="1"/>
      <c r="EQ499" s="1">
        <f t="shared" si="216"/>
        <v>0</v>
      </c>
      <c r="ER499" s="1">
        <f>EQ499*N499</f>
        <v>0</v>
      </c>
      <c r="ES499" s="1">
        <f>IF(ISERROR(SEARCH("FALSE",BV499)),BU499,0)+IF(ISERROR(SEARCH("FALSE",CA499)),BZ499,0)+IF(ISERROR(SEARCH("FALSE",CF499)),CE499,0)+IF(ISERROR(SEARCH("FALSE",CK499)),CJ499,0)+IF(ISERROR(SEARCH("FALSE",CP499)),CO499,0)+IF(ISERROR(SEARCH("FALSE",CU499)),CT499,0)+IF(ISERROR(SEARCH("FALSE",CZ499)),CY499,0)+IF(ISERROR(SEARCH("FALSE",DE499)),DD499,0)+IF(ISERROR(SEARCH("FALSE",DJ499)),DI499,0)+IF(ISERROR(SEARCH("FALSE",DO499)),DN499,0)+IF(ISERROR(SEARCH("FALSE",DT499)),DS499,0)+IF(ISERROR(SEARCH("FALSE",DY499)),DX499,0)+IF(ISERROR(SEARCH("FALSE",ED499)),EC499,0)+IF(ISERROR(SEARCH("FALSE",EI499)),EH499,0)+IF(ISERROR(SEARCH("FALSE",EN499)),EM499,0)*N499</f>
        <v>0</v>
      </c>
      <c r="ET499" s="12">
        <f>ES499+ER499+BP499</f>
        <v>14.4736842105263</v>
      </c>
      <c r="FP499" s="1" t="s">
        <v>213</v>
      </c>
      <c r="FQ499" s="1">
        <v>1.25</v>
      </c>
      <c r="FR499" s="12">
        <f t="shared" si="217"/>
        <v>127.593684210526</v>
      </c>
      <c r="FS499" s="12">
        <f>FR499*FQ499/100</f>
        <v>1.59492105263158</v>
      </c>
      <c r="GE499" s="1" t="s">
        <v>214</v>
      </c>
      <c r="GF499" s="1" t="s">
        <v>213</v>
      </c>
      <c r="GG499" s="1">
        <v>11</v>
      </c>
      <c r="GH499" s="12">
        <f>AW499+ET499-ES499+FD499+FG499</f>
        <v>127.593684210526</v>
      </c>
      <c r="GI499" s="1">
        <f>GH499*(GG499/100)</f>
        <v>14.0353052631579</v>
      </c>
      <c r="GJ499" s="1" t="s">
        <v>215</v>
      </c>
      <c r="GM499" s="1">
        <v>0.289473684210526</v>
      </c>
      <c r="GO499" s="1">
        <v>2.81481481481481</v>
      </c>
      <c r="GP499" s="1">
        <v>1.25</v>
      </c>
      <c r="HB499" s="1">
        <v>1</v>
      </c>
      <c r="HC499" s="1">
        <v>72</v>
      </c>
      <c r="HD499" s="1">
        <v>95</v>
      </c>
      <c r="HE499" s="1">
        <f>(3600/HC499)*HD499*HB499/100</f>
        <v>47.5</v>
      </c>
      <c r="HF499" s="10">
        <f>AW499+AZ499+ET499+FD499+FG499+FK499+FS499-FY499+GD499+FT499+GI499+GM499+GN499+GO499+GP499+GR499+GS499-GU499</f>
        <v>147.578199025341</v>
      </c>
      <c r="HG499" s="13">
        <v>45384</v>
      </c>
    </row>
    <row r="500" spans="1:215">
      <c r="A500" t="str">
        <f t="shared" si="218"/>
        <v>HOSK622186021677</v>
      </c>
      <c r="B500" s="1">
        <v>499</v>
      </c>
      <c r="C500" s="1" t="s">
        <v>200</v>
      </c>
      <c r="D500" s="1">
        <v>0</v>
      </c>
      <c r="E500" s="1" t="s">
        <v>247</v>
      </c>
      <c r="F500" s="1" t="s">
        <v>202</v>
      </c>
      <c r="H500" s="1" t="s">
        <v>968</v>
      </c>
      <c r="I500" s="1" t="s">
        <v>969</v>
      </c>
      <c r="M500" s="1" t="s">
        <v>205</v>
      </c>
      <c r="N500" s="1">
        <v>1</v>
      </c>
      <c r="O500" t="s">
        <v>970</v>
      </c>
      <c r="P500"/>
      <c r="Q500" s="1" t="s">
        <v>219</v>
      </c>
      <c r="R500" t="s">
        <v>208</v>
      </c>
      <c r="S500" s="19" t="s">
        <v>266</v>
      </c>
      <c r="T500" s="1" t="s">
        <v>210</v>
      </c>
      <c r="V500" s="1" t="b">
        <v>0</v>
      </c>
      <c r="AA500" s="1">
        <v>0.465</v>
      </c>
      <c r="AC500" s="1">
        <v>0.465</v>
      </c>
      <c r="AD500" s="1">
        <v>100</v>
      </c>
      <c r="AF500" s="8">
        <v>0</v>
      </c>
      <c r="AG500" s="1" t="s">
        <v>278</v>
      </c>
      <c r="AH500" s="1">
        <v>21677</v>
      </c>
      <c r="AI500" s="1">
        <v>100</v>
      </c>
      <c r="AJ500" s="1">
        <v>110</v>
      </c>
      <c r="AL500" s="1">
        <f>AK500+AJ500</f>
        <v>110</v>
      </c>
      <c r="AO500" s="1">
        <f>AL500+AM500</f>
        <v>110</v>
      </c>
      <c r="AP500" s="1">
        <v>20</v>
      </c>
      <c r="AV500" s="10">
        <f>((AO500*((100-GX500)/100)+GY500))*(AA500+AS500+AU500+AB500)-(AP500*(AA500+AS500-AC500+AB500)*AD500/100)</f>
        <v>51.15</v>
      </c>
      <c r="AW500" s="1">
        <f>(AV500)*N500</f>
        <v>51.15</v>
      </c>
      <c r="AZ500" s="1">
        <f>BA500+BE500</f>
        <v>9.345375</v>
      </c>
      <c r="BA500" s="1">
        <f>AZ501*N501</f>
        <v>9.23</v>
      </c>
      <c r="BB500" s="1" t="s">
        <v>221</v>
      </c>
      <c r="BC500" s="1">
        <f>BA500</f>
        <v>9.23</v>
      </c>
      <c r="BD500" s="1">
        <v>1.25</v>
      </c>
      <c r="BE500" s="1">
        <f>BA500*(BD500/100)</f>
        <v>0.115375</v>
      </c>
      <c r="BK500" s="1">
        <v>1</v>
      </c>
      <c r="BL500" s="1">
        <v>662.5</v>
      </c>
      <c r="BM500" s="1" t="s">
        <v>212</v>
      </c>
      <c r="BN500" s="2">
        <f>BL500/HE500</f>
        <v>10.2668128654971</v>
      </c>
      <c r="BO500" s="2">
        <v>530</v>
      </c>
      <c r="BP500" s="1">
        <f>BN500+BI500</f>
        <v>10.2668128654971</v>
      </c>
      <c r="BQ500" s="1">
        <f>BP500*N500</f>
        <v>10.2668128654971</v>
      </c>
      <c r="BR500" s="1">
        <v>1</v>
      </c>
      <c r="BS500" s="1">
        <v>0.68</v>
      </c>
      <c r="BT500" s="1" t="s">
        <v>225</v>
      </c>
      <c r="BU500" s="1">
        <f>BR500*BS500</f>
        <v>0.68</v>
      </c>
      <c r="BV500" s="1" t="b">
        <v>1</v>
      </c>
      <c r="EQ500" s="1">
        <f t="shared" si="216"/>
        <v>0</v>
      </c>
      <c r="ER500" s="1">
        <f>EQ500*N500</f>
        <v>0</v>
      </c>
      <c r="ES500" s="1">
        <f>IF(ISERROR(SEARCH("FALSE",BV500)),BU500,0)+IF(ISERROR(SEARCH("FALSE",CA500)),BZ500,0)+IF(ISERROR(SEARCH("FALSE",CF500)),CE500,0)+IF(ISERROR(SEARCH("FALSE",CK500)),CJ500,0)+IF(ISERROR(SEARCH("FALSE",CP500)),CO500,0)+IF(ISERROR(SEARCH("FALSE",CU500)),CT500,0)+IF(ISERROR(SEARCH("FALSE",CZ500)),CY500,0)+IF(ISERROR(SEARCH("FALSE",DE500)),DD500,0)+IF(ISERROR(SEARCH("FALSE",DJ500)),DI500,0)+IF(ISERROR(SEARCH("FALSE",DO500)),DN500,0)+IF(ISERROR(SEARCH("FALSE",DT500)),DS500,0)+IF(ISERROR(SEARCH("FALSE",DY500)),DX500,0)+IF(ISERROR(SEARCH("FALSE",ED500)),EC500,0)+IF(ISERROR(SEARCH("FALSE",EI500)),EH500,0)+IF(ISERROR(SEARCH("FALSE",EN500)),EM500,0)*N500</f>
        <v>0.68</v>
      </c>
      <c r="ET500" s="12">
        <f>ES500+ER500+BP500</f>
        <v>10.9468128654971</v>
      </c>
      <c r="FP500" s="1" t="s">
        <v>213</v>
      </c>
      <c r="FQ500" s="1">
        <v>1.25</v>
      </c>
      <c r="FR500" s="12">
        <f t="shared" si="217"/>
        <v>61.4168128654971</v>
      </c>
      <c r="FS500" s="12">
        <f>FR500*FQ500/100</f>
        <v>0.767710160818714</v>
      </c>
      <c r="GE500" s="1" t="s">
        <v>214</v>
      </c>
      <c r="GF500" s="1" t="s">
        <v>213</v>
      </c>
      <c r="GG500" s="1">
        <v>11</v>
      </c>
      <c r="GH500" s="12">
        <f>AW500+ET500-ES500+FD500+FG500</f>
        <v>61.4168128654971</v>
      </c>
      <c r="GI500" s="1">
        <f>GH500*(GG500/100)</f>
        <v>6.75584941520468</v>
      </c>
      <c r="GJ500" s="1" t="s">
        <v>215</v>
      </c>
      <c r="GM500" s="1">
        <v>0.205336257309942</v>
      </c>
      <c r="GO500" s="1">
        <v>1.06666666666667</v>
      </c>
      <c r="GP500" s="1">
        <v>0.694444444444444</v>
      </c>
      <c r="HB500" s="1">
        <v>1</v>
      </c>
      <c r="HC500" s="1">
        <v>53</v>
      </c>
      <c r="HD500" s="1">
        <v>95</v>
      </c>
      <c r="HE500" s="1">
        <f>(3600/HC500)*HD500*HB500/100</f>
        <v>64.5283018867924</v>
      </c>
      <c r="HF500" s="10">
        <f>AW500+AZ500+ET500+FD500+FG500+FK500+FS500-FY500+GD500+FT500+GI500+GM500+GN500+GO500+GP500+GR500+GS500-GU500</f>
        <v>80.9321948099415</v>
      </c>
      <c r="HG500" s="13">
        <v>45384</v>
      </c>
    </row>
    <row r="501" spans="1:215">
      <c r="A501" t="str">
        <f t="shared" si="218"/>
        <v>HOSK6221860_121677</v>
      </c>
      <c r="B501" s="1">
        <v>500</v>
      </c>
      <c r="C501" s="1" t="s">
        <v>200</v>
      </c>
      <c r="E501" s="1" t="s">
        <v>247</v>
      </c>
      <c r="F501" s="1" t="s">
        <v>222</v>
      </c>
      <c r="H501" s="1" t="s">
        <v>971</v>
      </c>
      <c r="I501" s="1" t="s">
        <v>971</v>
      </c>
      <c r="N501" s="1">
        <v>1</v>
      </c>
      <c r="O501"/>
      <c r="P501"/>
      <c r="R501"/>
      <c r="S501"/>
      <c r="AF501" s="8"/>
      <c r="AG501" s="1" t="s">
        <v>278</v>
      </c>
      <c r="AH501" s="1">
        <v>21677</v>
      </c>
      <c r="AV501" s="10"/>
      <c r="AX501" s="1" t="s">
        <v>205</v>
      </c>
      <c r="AY501" s="1" t="s">
        <v>225</v>
      </c>
      <c r="AZ501" s="1">
        <v>9.23</v>
      </c>
      <c r="BN501" s="2"/>
      <c r="BS501" s="1"/>
      <c r="ET501" s="12"/>
      <c r="FR501" s="12"/>
      <c r="FS501" s="12"/>
      <c r="GH501" s="12"/>
      <c r="HF501" s="10"/>
      <c r="HG501" s="13">
        <v>45384</v>
      </c>
    </row>
    <row r="502" spans="1:215">
      <c r="A502" t="str">
        <f t="shared" si="218"/>
        <v>HOSK622226021677</v>
      </c>
      <c r="B502" s="1">
        <v>501</v>
      </c>
      <c r="C502" s="1" t="s">
        <v>200</v>
      </c>
      <c r="D502" s="1">
        <v>0</v>
      </c>
      <c r="E502" s="1" t="s">
        <v>247</v>
      </c>
      <c r="F502" s="1" t="s">
        <v>202</v>
      </c>
      <c r="H502" s="1" t="s">
        <v>972</v>
      </c>
      <c r="I502" s="1" t="s">
        <v>973</v>
      </c>
      <c r="M502" s="1" t="s">
        <v>205</v>
      </c>
      <c r="N502" s="1">
        <v>1</v>
      </c>
      <c r="O502" s="17" t="s">
        <v>250</v>
      </c>
      <c r="P502" s="18"/>
      <c r="Q502" s="1" t="s">
        <v>219</v>
      </c>
      <c r="R502" t="s">
        <v>208</v>
      </c>
      <c r="S502" s="19" t="s">
        <v>251</v>
      </c>
      <c r="T502" s="1" t="s">
        <v>210</v>
      </c>
      <c r="V502" s="1" t="b">
        <v>0</v>
      </c>
      <c r="AA502" s="1">
        <v>0.38</v>
      </c>
      <c r="AC502" s="1">
        <v>0.372</v>
      </c>
      <c r="AD502" s="1">
        <v>100</v>
      </c>
      <c r="AF502" s="8">
        <v>0.00800000000000001</v>
      </c>
      <c r="AG502" s="1" t="s">
        <v>278</v>
      </c>
      <c r="AH502" s="1">
        <v>21677</v>
      </c>
      <c r="AI502" s="1">
        <v>100</v>
      </c>
      <c r="AJ502" s="1">
        <v>92.13</v>
      </c>
      <c r="AL502" s="1">
        <f>AK502+AJ502</f>
        <v>92.13</v>
      </c>
      <c r="AO502" s="1">
        <f>AL502+AM502</f>
        <v>92.13</v>
      </c>
      <c r="AP502" s="1">
        <v>20</v>
      </c>
      <c r="AV502" s="10">
        <f>((AO502*((100-GX502)/100)+GY502))*(AA502+AS502+AU502+AB502)-(AP502*(AA502+AS502-AC502+AB502)*AD502/100)</f>
        <v>34.8494</v>
      </c>
      <c r="AW502" s="1">
        <f>(AV502)*N502</f>
        <v>34.8494</v>
      </c>
      <c r="AZ502" s="1">
        <f>BA502+BE502</f>
        <v>16.34</v>
      </c>
      <c r="BA502" s="1">
        <f>AZ503*N503</f>
        <v>16.34</v>
      </c>
      <c r="BK502" s="1">
        <v>1</v>
      </c>
      <c r="BL502" s="1">
        <v>562.5</v>
      </c>
      <c r="BM502" s="1" t="s">
        <v>212</v>
      </c>
      <c r="BN502" s="2">
        <f>BL502/HE502</f>
        <v>9.04605263157895</v>
      </c>
      <c r="BO502" s="2">
        <v>450</v>
      </c>
      <c r="BP502" s="1">
        <f>BN502+BI502</f>
        <v>9.04605263157895</v>
      </c>
      <c r="BQ502" s="1">
        <f>BP502*N502</f>
        <v>9.04605263157895</v>
      </c>
      <c r="BS502" s="1"/>
      <c r="EQ502" s="1">
        <f t="shared" si="216"/>
        <v>0</v>
      </c>
      <c r="ER502" s="1">
        <f>EQ502*N502</f>
        <v>0</v>
      </c>
      <c r="ES502" s="1">
        <f>IF(ISERROR(SEARCH("FALSE",BV502)),BU502,0)+IF(ISERROR(SEARCH("FALSE",CA502)),BZ502,0)+IF(ISERROR(SEARCH("FALSE",CF502)),CE502,0)+IF(ISERROR(SEARCH("FALSE",CK502)),CJ502,0)+IF(ISERROR(SEARCH("FALSE",CP502)),CO502,0)+IF(ISERROR(SEARCH("FALSE",CU502)),CT502,0)+IF(ISERROR(SEARCH("FALSE",CZ502)),CY502,0)+IF(ISERROR(SEARCH("FALSE",DE502)),DD502,0)+IF(ISERROR(SEARCH("FALSE",DJ502)),DI502,0)+IF(ISERROR(SEARCH("FALSE",DO502)),DN502,0)+IF(ISERROR(SEARCH("FALSE",DT502)),DS502,0)+IF(ISERROR(SEARCH("FALSE",DY502)),DX502,0)+IF(ISERROR(SEARCH("FALSE",ED502)),EC502,0)+IF(ISERROR(SEARCH("FALSE",EI502)),EH502,0)+IF(ISERROR(SEARCH("FALSE",EN502)),EM502,0)*N502</f>
        <v>0</v>
      </c>
      <c r="ET502" s="12">
        <f>ES502+ER502+BP502</f>
        <v>9.04605263157895</v>
      </c>
      <c r="FP502" s="1" t="s">
        <v>213</v>
      </c>
      <c r="FQ502" s="1">
        <v>1.25</v>
      </c>
      <c r="FR502" s="12">
        <f t="shared" si="217"/>
        <v>43.8954526315789</v>
      </c>
      <c r="FS502" s="12">
        <f>FR502*FQ502/100</f>
        <v>0.548693157894737</v>
      </c>
      <c r="GE502" s="1" t="s">
        <v>214</v>
      </c>
      <c r="GF502" s="1" t="s">
        <v>213</v>
      </c>
      <c r="GG502" s="1">
        <v>11</v>
      </c>
      <c r="GH502" s="12">
        <f>AW502+ET502-ES502+FD502+FG502</f>
        <v>43.8954526315789</v>
      </c>
      <c r="GI502" s="1">
        <f>GH502*(GG502/100)</f>
        <v>4.82849978947368</v>
      </c>
      <c r="GJ502" s="1" t="s">
        <v>215</v>
      </c>
      <c r="GM502" s="1">
        <v>0.180921052631579</v>
      </c>
      <c r="GO502" s="1">
        <v>1.22222222222222</v>
      </c>
      <c r="GP502" s="1">
        <v>1.25</v>
      </c>
      <c r="HB502" s="1">
        <v>1</v>
      </c>
      <c r="HC502" s="1">
        <v>55</v>
      </c>
      <c r="HD502" s="1">
        <v>95</v>
      </c>
      <c r="HE502" s="1">
        <f>(3600/HC502)*HD502*HB502/100</f>
        <v>62.1818181818182</v>
      </c>
      <c r="HF502" s="10">
        <f>AW502+AZ502+ET502+FD502+FG502+FK502+FS502-FY502+GD502+FT502+GI502+GM502+GN502+GO502+GP502+GR502+GS502-GU502</f>
        <v>68.2657888538012</v>
      </c>
      <c r="HG502" s="13">
        <v>45384</v>
      </c>
    </row>
    <row r="503" spans="1:215">
      <c r="A503" t="str">
        <f t="shared" si="218"/>
        <v>HOSK622307021677</v>
      </c>
      <c r="B503" s="1">
        <v>502</v>
      </c>
      <c r="C503" s="1" t="s">
        <v>200</v>
      </c>
      <c r="E503" s="1" t="s">
        <v>247</v>
      </c>
      <c r="F503" s="1" t="s">
        <v>222</v>
      </c>
      <c r="H503" s="1" t="s">
        <v>974</v>
      </c>
      <c r="I503" s="1" t="s">
        <v>975</v>
      </c>
      <c r="N503" s="1">
        <v>1</v>
      </c>
      <c r="O503" s="18"/>
      <c r="P503" s="18"/>
      <c r="R503"/>
      <c r="S503" s="20"/>
      <c r="AF503" s="8"/>
      <c r="AG503" s="1" t="s">
        <v>278</v>
      </c>
      <c r="AH503" s="1">
        <v>21677</v>
      </c>
      <c r="AV503" s="10"/>
      <c r="AX503" s="1" t="s">
        <v>205</v>
      </c>
      <c r="AY503" s="1" t="s">
        <v>225</v>
      </c>
      <c r="AZ503" s="1">
        <v>16.34</v>
      </c>
      <c r="BN503" s="2"/>
      <c r="BS503" s="1"/>
      <c r="ET503" s="12"/>
      <c r="FR503" s="12"/>
      <c r="FS503" s="12"/>
      <c r="GH503" s="12"/>
      <c r="HF503" s="10"/>
      <c r="HG503" s="13">
        <v>45384</v>
      </c>
    </row>
    <row r="504" spans="1:215">
      <c r="A504" t="str">
        <f t="shared" si="218"/>
        <v>HOSK622227021677</v>
      </c>
      <c r="B504" s="1">
        <v>503</v>
      </c>
      <c r="C504" s="1" t="s">
        <v>200</v>
      </c>
      <c r="D504" s="1">
        <v>0</v>
      </c>
      <c r="E504" s="1" t="s">
        <v>247</v>
      </c>
      <c r="F504" s="1" t="s">
        <v>202</v>
      </c>
      <c r="H504" s="1" t="s">
        <v>976</v>
      </c>
      <c r="I504" s="1" t="s">
        <v>977</v>
      </c>
      <c r="M504" s="1" t="s">
        <v>205</v>
      </c>
      <c r="N504" s="1">
        <v>1</v>
      </c>
      <c r="O504" s="1" t="s">
        <v>265</v>
      </c>
      <c r="Q504" s="1" t="s">
        <v>219</v>
      </c>
      <c r="R504" t="s">
        <v>208</v>
      </c>
      <c r="S504" s="1" t="s">
        <v>266</v>
      </c>
      <c r="T504" s="1" t="s">
        <v>210</v>
      </c>
      <c r="V504" s="1" t="b">
        <v>0</v>
      </c>
      <c r="AA504" s="1">
        <v>0.113</v>
      </c>
      <c r="AC504" s="1">
        <v>0.11</v>
      </c>
      <c r="AD504" s="1">
        <v>100</v>
      </c>
      <c r="AF504" s="8">
        <v>0.003</v>
      </c>
      <c r="AG504" s="1" t="s">
        <v>278</v>
      </c>
      <c r="AH504" s="1">
        <v>21677</v>
      </c>
      <c r="AI504" s="1">
        <v>100</v>
      </c>
      <c r="AJ504" s="1">
        <v>92.13</v>
      </c>
      <c r="AL504" s="1">
        <f>AK504+AJ504</f>
        <v>92.13</v>
      </c>
      <c r="AO504" s="1">
        <f>AL504+AM504</f>
        <v>92.13</v>
      </c>
      <c r="AP504" s="1">
        <v>20</v>
      </c>
      <c r="AV504" s="10">
        <f>((AO504*((100-GX504)/100)+GY504))*(AA504+AS504+AU504+AB504)-(AP504*(AA504+AS504-AC504+AB504)*AD504/100)</f>
        <v>10.35069</v>
      </c>
      <c r="AW504" s="1">
        <f>(AV504)*N504</f>
        <v>10.35069</v>
      </c>
      <c r="AZ504" s="1">
        <f>BA504+BE504</f>
        <v>11.88</v>
      </c>
      <c r="BA504" s="1">
        <f>AZ505*N505</f>
        <v>11.88</v>
      </c>
      <c r="BK504" s="1">
        <v>2</v>
      </c>
      <c r="BL504" s="1">
        <v>562.5</v>
      </c>
      <c r="BM504" s="1" t="s">
        <v>212</v>
      </c>
      <c r="BN504" s="2">
        <f>BL504/HE504</f>
        <v>3.70065789473684</v>
      </c>
      <c r="BO504" s="2">
        <v>450</v>
      </c>
      <c r="BP504" s="1">
        <f>BN504+BI504</f>
        <v>3.70065789473684</v>
      </c>
      <c r="BQ504" s="1">
        <f>BP504*N504</f>
        <v>3.70065789473684</v>
      </c>
      <c r="BS504" s="1"/>
      <c r="EQ504" s="1">
        <f t="shared" si="216"/>
        <v>0</v>
      </c>
      <c r="ER504" s="1">
        <f>EQ504*N504</f>
        <v>0</v>
      </c>
      <c r="ES504" s="1">
        <f>IF(ISERROR(SEARCH("FALSE",BV504)),BU504,0)+IF(ISERROR(SEARCH("FALSE",CA504)),BZ504,0)+IF(ISERROR(SEARCH("FALSE",CF504)),CE504,0)+IF(ISERROR(SEARCH("FALSE",CK504)),CJ504,0)+IF(ISERROR(SEARCH("FALSE",CP504)),CO504,0)+IF(ISERROR(SEARCH("FALSE",CU504)),CT504,0)+IF(ISERROR(SEARCH("FALSE",CZ504)),CY504,0)+IF(ISERROR(SEARCH("FALSE",DE504)),DD504,0)+IF(ISERROR(SEARCH("FALSE",DJ504)),DI504,0)+IF(ISERROR(SEARCH("FALSE",DO504)),DN504,0)+IF(ISERROR(SEARCH("FALSE",DT504)),DS504,0)+IF(ISERROR(SEARCH("FALSE",DY504)),DX504,0)+IF(ISERROR(SEARCH("FALSE",ED504)),EC504,0)+IF(ISERROR(SEARCH("FALSE",EI504)),EH504,0)+IF(ISERROR(SEARCH("FALSE",EN504)),EM504,0)*N504</f>
        <v>0</v>
      </c>
      <c r="ET504" s="12">
        <f>ES504+ER504+BP504</f>
        <v>3.70065789473684</v>
      </c>
      <c r="FP504" s="1" t="s">
        <v>213</v>
      </c>
      <c r="FQ504" s="1">
        <v>1.25</v>
      </c>
      <c r="FR504" s="12">
        <f t="shared" si="217"/>
        <v>14.0513478947368</v>
      </c>
      <c r="FS504" s="12">
        <f>FR504*FQ504/100</f>
        <v>0.175641848684211</v>
      </c>
      <c r="GE504" s="1" t="s">
        <v>214</v>
      </c>
      <c r="GF504" s="1" t="s">
        <v>213</v>
      </c>
      <c r="GG504" s="1">
        <v>11</v>
      </c>
      <c r="GH504" s="12">
        <f>AW504+ET504-ES504+FD504+FG504</f>
        <v>14.0513478947368</v>
      </c>
      <c r="GI504" s="1">
        <f>GH504*(GG504/100)</f>
        <v>1.54564826842105</v>
      </c>
      <c r="GJ504" s="1" t="s">
        <v>215</v>
      </c>
      <c r="GM504" s="1">
        <v>0.0740131578947368</v>
      </c>
      <c r="GO504" s="1">
        <v>0.116111111111111</v>
      </c>
      <c r="GP504" s="1">
        <v>0.0625</v>
      </c>
      <c r="HB504" s="1">
        <v>2</v>
      </c>
      <c r="HC504" s="1">
        <v>45</v>
      </c>
      <c r="HD504" s="1">
        <v>95</v>
      </c>
      <c r="HE504" s="1">
        <f>(3600/HC504)*HD504*HB504/100</f>
        <v>152</v>
      </c>
      <c r="HF504" s="10">
        <f>AW504+AZ504+ET504+FD504+FG504+FK504+FS504-FY504+GD504+FT504+GI504+GM504+GN504+GO504+GP504+GR504+GS504-GU504</f>
        <v>27.905262280848</v>
      </c>
      <c r="HG504" s="13">
        <v>45384</v>
      </c>
    </row>
    <row r="505" spans="1:215">
      <c r="A505" t="str">
        <f t="shared" si="218"/>
        <v>HOSK622219021677</v>
      </c>
      <c r="B505" s="1">
        <v>504</v>
      </c>
      <c r="C505" s="1" t="s">
        <v>200</v>
      </c>
      <c r="E505" s="1" t="s">
        <v>247</v>
      </c>
      <c r="F505" s="1" t="s">
        <v>222</v>
      </c>
      <c r="H505" s="1" t="s">
        <v>978</v>
      </c>
      <c r="I505" s="1" t="s">
        <v>979</v>
      </c>
      <c r="N505" s="1">
        <v>1</v>
      </c>
      <c r="R505"/>
      <c r="AF505" s="8"/>
      <c r="AG505" s="1" t="s">
        <v>278</v>
      </c>
      <c r="AH505" s="1">
        <v>21677</v>
      </c>
      <c r="AV505" s="10"/>
      <c r="AX505" s="1" t="s">
        <v>205</v>
      </c>
      <c r="AY505" s="1" t="s">
        <v>225</v>
      </c>
      <c r="AZ505" s="1">
        <v>11.88</v>
      </c>
      <c r="BN505" s="2"/>
      <c r="BS505" s="1"/>
      <c r="ET505" s="12"/>
      <c r="FR505" s="12"/>
      <c r="FS505" s="12"/>
      <c r="GH505" s="12"/>
      <c r="HF505" s="10"/>
      <c r="HG505" s="13">
        <v>45384</v>
      </c>
    </row>
    <row r="506" spans="1:215">
      <c r="A506" t="str">
        <f t="shared" si="218"/>
        <v>HOSK622228021677</v>
      </c>
      <c r="B506" s="1">
        <v>505</v>
      </c>
      <c r="C506" s="1" t="s">
        <v>200</v>
      </c>
      <c r="D506" s="1">
        <v>0</v>
      </c>
      <c r="E506" s="1" t="s">
        <v>247</v>
      </c>
      <c r="F506" s="1" t="s">
        <v>202</v>
      </c>
      <c r="H506" s="1" t="s">
        <v>980</v>
      </c>
      <c r="I506" s="1" t="s">
        <v>981</v>
      </c>
      <c r="M506" s="1" t="s">
        <v>205</v>
      </c>
      <c r="N506" s="1">
        <v>1</v>
      </c>
      <c r="O506" s="1" t="s">
        <v>265</v>
      </c>
      <c r="Q506" s="1" t="s">
        <v>219</v>
      </c>
      <c r="R506" t="s">
        <v>208</v>
      </c>
      <c r="S506" s="1" t="s">
        <v>266</v>
      </c>
      <c r="T506" s="1" t="s">
        <v>210</v>
      </c>
      <c r="V506" s="1" t="b">
        <v>0</v>
      </c>
      <c r="AA506" s="1">
        <v>0.113</v>
      </c>
      <c r="AC506" s="1">
        <v>0.11</v>
      </c>
      <c r="AD506" s="1">
        <v>100</v>
      </c>
      <c r="AF506" s="8">
        <v>0.003</v>
      </c>
      <c r="AG506" s="1" t="s">
        <v>278</v>
      </c>
      <c r="AH506" s="1">
        <v>21677</v>
      </c>
      <c r="AI506" s="1">
        <v>100</v>
      </c>
      <c r="AJ506" s="1">
        <v>92.13</v>
      </c>
      <c r="AL506" s="1">
        <f>AK506+AJ506</f>
        <v>92.13</v>
      </c>
      <c r="AO506" s="1">
        <f>AL506+AM506</f>
        <v>92.13</v>
      </c>
      <c r="AP506" s="1">
        <v>20</v>
      </c>
      <c r="AV506" s="10">
        <f>((AO506*((100-GX506)/100)+GY506))*(AA506+AS506+AU506+AB506)-(AP506*(AA506+AS506-AC506+AB506)*AD506/100)</f>
        <v>10.35069</v>
      </c>
      <c r="AW506" s="1">
        <f>(AV506)*N506</f>
        <v>10.35069</v>
      </c>
      <c r="AZ506" s="1">
        <f>BA506+BE506</f>
        <v>11.88</v>
      </c>
      <c r="BA506" s="1">
        <f>AZ507*N507</f>
        <v>11.88</v>
      </c>
      <c r="BK506" s="1">
        <v>2</v>
      </c>
      <c r="BL506" s="1">
        <v>562.5</v>
      </c>
      <c r="BM506" s="1" t="s">
        <v>212</v>
      </c>
      <c r="BN506" s="2">
        <f>BL506/HE506</f>
        <v>3.70065789473684</v>
      </c>
      <c r="BO506" s="2">
        <v>450</v>
      </c>
      <c r="BP506" s="1">
        <f>BN506+BI506</f>
        <v>3.70065789473684</v>
      </c>
      <c r="BQ506" s="1">
        <f>BP506*N506</f>
        <v>3.70065789473684</v>
      </c>
      <c r="BS506" s="1"/>
      <c r="EQ506" s="1">
        <f t="shared" si="216"/>
        <v>0</v>
      </c>
      <c r="ER506" s="1">
        <f>EQ506*N506</f>
        <v>0</v>
      </c>
      <c r="ES506" s="1">
        <f>IF(ISERROR(SEARCH("FALSE",BV506)),BU506,0)+IF(ISERROR(SEARCH("FALSE",CA506)),BZ506,0)+IF(ISERROR(SEARCH("FALSE",CF506)),CE506,0)+IF(ISERROR(SEARCH("FALSE",CK506)),CJ506,0)+IF(ISERROR(SEARCH("FALSE",CP506)),CO506,0)+IF(ISERROR(SEARCH("FALSE",CU506)),CT506,0)+IF(ISERROR(SEARCH("FALSE",CZ506)),CY506,0)+IF(ISERROR(SEARCH("FALSE",DE506)),DD506,0)+IF(ISERROR(SEARCH("FALSE",DJ506)),DI506,0)+IF(ISERROR(SEARCH("FALSE",DO506)),DN506,0)+IF(ISERROR(SEARCH("FALSE",DT506)),DS506,0)+IF(ISERROR(SEARCH("FALSE",DY506)),DX506,0)+IF(ISERROR(SEARCH("FALSE",ED506)),EC506,0)+IF(ISERROR(SEARCH("FALSE",EI506)),EH506,0)+IF(ISERROR(SEARCH("FALSE",EN506)),EM506,0)*N506</f>
        <v>0</v>
      </c>
      <c r="ET506" s="12">
        <f>ES506+ER506+BP506</f>
        <v>3.70065789473684</v>
      </c>
      <c r="FP506" s="1" t="s">
        <v>213</v>
      </c>
      <c r="FQ506" s="1">
        <v>1.25</v>
      </c>
      <c r="FR506" s="12">
        <f t="shared" si="217"/>
        <v>14.0513478947368</v>
      </c>
      <c r="FS506" s="12">
        <f>FR506*FQ506/100</f>
        <v>0.175641848684211</v>
      </c>
      <c r="GE506" s="1" t="s">
        <v>214</v>
      </c>
      <c r="GF506" s="1" t="s">
        <v>213</v>
      </c>
      <c r="GG506" s="1">
        <v>11</v>
      </c>
      <c r="GH506" s="12">
        <f>AW506+ET506-ES506+FD506+FG506</f>
        <v>14.0513478947368</v>
      </c>
      <c r="GI506" s="1">
        <f>GH506*(GG506/100)</f>
        <v>1.54564826842105</v>
      </c>
      <c r="GJ506" s="1" t="s">
        <v>215</v>
      </c>
      <c r="GM506" s="1">
        <v>0.0740131578947368</v>
      </c>
      <c r="GO506" s="1">
        <v>0.116111111111111</v>
      </c>
      <c r="GP506" s="1">
        <v>0.0625</v>
      </c>
      <c r="HB506" s="1">
        <v>2</v>
      </c>
      <c r="HC506" s="1">
        <v>45</v>
      </c>
      <c r="HD506" s="1">
        <v>95</v>
      </c>
      <c r="HE506" s="1">
        <f>(3600/HC506)*HD506*HB506/100</f>
        <v>152</v>
      </c>
      <c r="HF506" s="10">
        <f>AW506+AZ506+ET506+FD506+FG506+FK506+FS506-FY506+GD506+FT506+GI506+GM506+GN506+GO506+GP506+GR506+GS506-GU506</f>
        <v>27.905262280848</v>
      </c>
      <c r="HG506" s="13">
        <v>45384</v>
      </c>
    </row>
    <row r="507" spans="1:215">
      <c r="A507" t="str">
        <f t="shared" si="218"/>
        <v>HOSK622219021677</v>
      </c>
      <c r="B507" s="1">
        <v>506</v>
      </c>
      <c r="C507" s="1" t="s">
        <v>200</v>
      </c>
      <c r="E507" s="1" t="s">
        <v>247</v>
      </c>
      <c r="F507" s="1" t="s">
        <v>222</v>
      </c>
      <c r="H507" s="1" t="s">
        <v>978</v>
      </c>
      <c r="I507" s="1" t="s">
        <v>979</v>
      </c>
      <c r="N507" s="1">
        <v>1</v>
      </c>
      <c r="R507"/>
      <c r="AF507" s="8"/>
      <c r="AG507" s="1" t="s">
        <v>278</v>
      </c>
      <c r="AH507" s="1">
        <v>21677</v>
      </c>
      <c r="AV507" s="10"/>
      <c r="AX507" s="1" t="s">
        <v>205</v>
      </c>
      <c r="AY507" s="1" t="s">
        <v>225</v>
      </c>
      <c r="AZ507" s="1">
        <v>11.88</v>
      </c>
      <c r="BN507" s="2"/>
      <c r="BS507" s="1"/>
      <c r="ET507" s="12"/>
      <c r="FR507" s="12"/>
      <c r="FS507" s="12"/>
      <c r="GH507" s="12"/>
      <c r="HF507" s="10"/>
      <c r="HG507" s="13">
        <v>45384</v>
      </c>
    </row>
    <row r="508" spans="1:215">
      <c r="A508" t="str">
        <f t="shared" si="218"/>
        <v>HOSK622230021677</v>
      </c>
      <c r="B508" s="1">
        <v>507</v>
      </c>
      <c r="C508" s="1" t="s">
        <v>200</v>
      </c>
      <c r="D508" s="1">
        <v>0</v>
      </c>
      <c r="E508" s="1" t="s">
        <v>247</v>
      </c>
      <c r="F508" s="1" t="s">
        <v>202</v>
      </c>
      <c r="H508" s="1" t="s">
        <v>982</v>
      </c>
      <c r="I508" s="1" t="s">
        <v>326</v>
      </c>
      <c r="M508" s="1" t="s">
        <v>205</v>
      </c>
      <c r="N508" s="1">
        <v>1</v>
      </c>
      <c r="O508" s="17" t="s">
        <v>283</v>
      </c>
      <c r="P508" s="18"/>
      <c r="Q508" s="1" t="s">
        <v>219</v>
      </c>
      <c r="R508" t="s">
        <v>208</v>
      </c>
      <c r="S508" s="19" t="s">
        <v>983</v>
      </c>
      <c r="T508" s="1" t="s">
        <v>210</v>
      </c>
      <c r="V508" s="1" t="b">
        <v>0</v>
      </c>
      <c r="AA508" s="1">
        <v>0.18</v>
      </c>
      <c r="AC508" s="1">
        <v>0.178</v>
      </c>
      <c r="AD508" s="1">
        <v>100</v>
      </c>
      <c r="AF508" s="8">
        <v>0.002</v>
      </c>
      <c r="AG508" s="1" t="s">
        <v>278</v>
      </c>
      <c r="AH508" s="1">
        <v>21677</v>
      </c>
      <c r="AI508" s="1">
        <v>100</v>
      </c>
      <c r="AJ508" s="1">
        <v>92.13</v>
      </c>
      <c r="AL508" s="1">
        <f>AK508+AJ508</f>
        <v>92.13</v>
      </c>
      <c r="AO508" s="1">
        <f>AL508+AM508</f>
        <v>92.13</v>
      </c>
      <c r="AP508" s="1">
        <v>20</v>
      </c>
      <c r="AV508" s="10">
        <f>((AO508*((100-GX508)/100)+GY508))*(AA508+AS508+AU508+AB508)-(AP508*(AA508+AS508-AC508+AB508)*AD508/100)</f>
        <v>16.5434</v>
      </c>
      <c r="AW508" s="1">
        <f>(AV508)*N508</f>
        <v>16.5434</v>
      </c>
      <c r="BK508" s="1">
        <v>1</v>
      </c>
      <c r="BL508" s="1">
        <v>312.5</v>
      </c>
      <c r="BM508" s="1" t="s">
        <v>212</v>
      </c>
      <c r="BN508" s="2">
        <f>BL508/HE508</f>
        <v>4.11184210526316</v>
      </c>
      <c r="BO508" s="2">
        <v>250</v>
      </c>
      <c r="BP508" s="1">
        <f>BN508+BI508</f>
        <v>4.11184210526316</v>
      </c>
      <c r="BQ508" s="1">
        <f>BP508*N508</f>
        <v>4.11184210526316</v>
      </c>
      <c r="BS508" s="1"/>
      <c r="EQ508" s="1">
        <f t="shared" si="216"/>
        <v>0</v>
      </c>
      <c r="ER508" s="1">
        <f>EQ508*N508</f>
        <v>0</v>
      </c>
      <c r="ES508" s="1">
        <f>IF(ISERROR(SEARCH("FALSE",BV508)),BU508,0)+IF(ISERROR(SEARCH("FALSE",CA508)),BZ508,0)+IF(ISERROR(SEARCH("FALSE",CF508)),CE508,0)+IF(ISERROR(SEARCH("FALSE",CK508)),CJ508,0)+IF(ISERROR(SEARCH("FALSE",CP508)),CO508,0)+IF(ISERROR(SEARCH("FALSE",CU508)),CT508,0)+IF(ISERROR(SEARCH("FALSE",CZ508)),CY508,0)+IF(ISERROR(SEARCH("FALSE",DE508)),DD508,0)+IF(ISERROR(SEARCH("FALSE",DJ508)),DI508,0)+IF(ISERROR(SEARCH("FALSE",DO508)),DN508,0)+IF(ISERROR(SEARCH("FALSE",DT508)),DS508,0)+IF(ISERROR(SEARCH("FALSE",DY508)),DX508,0)+IF(ISERROR(SEARCH("FALSE",ED508)),EC508,0)+IF(ISERROR(SEARCH("FALSE",EI508)),EH508,0)+IF(ISERROR(SEARCH("FALSE",EN508)),EM508,0)*N508</f>
        <v>0</v>
      </c>
      <c r="ET508" s="12">
        <f>ES508+ER508+BP508</f>
        <v>4.11184210526316</v>
      </c>
      <c r="FP508" s="1" t="s">
        <v>213</v>
      </c>
      <c r="FQ508" s="1">
        <v>1.25</v>
      </c>
      <c r="FR508" s="12">
        <f t="shared" si="217"/>
        <v>20.6552421052632</v>
      </c>
      <c r="FS508" s="12">
        <f>FR508*FQ508/100</f>
        <v>0.258190526315789</v>
      </c>
      <c r="GE508" s="1" t="s">
        <v>214</v>
      </c>
      <c r="GF508" s="1" t="s">
        <v>213</v>
      </c>
      <c r="GG508" s="1">
        <v>11</v>
      </c>
      <c r="GH508" s="12">
        <f>AW508+ET508-ES508+FD508+FG508</f>
        <v>20.6552421052632</v>
      </c>
      <c r="GI508" s="1">
        <f>GH508*(GG508/100)</f>
        <v>2.27207663157895</v>
      </c>
      <c r="GJ508" s="1" t="s">
        <v>215</v>
      </c>
      <c r="GM508" s="1">
        <v>0.0822368421052631</v>
      </c>
      <c r="GO508" s="1">
        <v>0.31</v>
      </c>
      <c r="GP508" s="1">
        <v>0.14</v>
      </c>
      <c r="HB508" s="1">
        <v>1</v>
      </c>
      <c r="HC508" s="1">
        <v>45</v>
      </c>
      <c r="HD508" s="1">
        <v>95</v>
      </c>
      <c r="HE508" s="1">
        <f>(3600/HC508)*HD508*HB508/100</f>
        <v>76</v>
      </c>
      <c r="HF508" s="10">
        <f>AW508+AZ508+ET508+FD508+FG508+FK508+FS508-FY508+GD508+FT508+GI508+GM508+GN508+GO508+GP508+GR508+GS508-GU508</f>
        <v>23.7177461052632</v>
      </c>
      <c r="HG508" s="13">
        <v>45384</v>
      </c>
    </row>
    <row r="509" spans="1:215">
      <c r="A509" t="str">
        <f t="shared" si="218"/>
        <v>HOSK622442021697</v>
      </c>
      <c r="B509" s="1">
        <v>508</v>
      </c>
      <c r="C509" s="1" t="s">
        <v>200</v>
      </c>
      <c r="D509" s="1">
        <v>0</v>
      </c>
      <c r="E509" s="1" t="s">
        <v>247</v>
      </c>
      <c r="F509" s="1" t="s">
        <v>202</v>
      </c>
      <c r="H509" s="1" t="s">
        <v>984</v>
      </c>
      <c r="I509" s="1" t="s">
        <v>985</v>
      </c>
      <c r="M509" s="1" t="s">
        <v>205</v>
      </c>
      <c r="N509" s="1">
        <v>1</v>
      </c>
      <c r="O509" s="1" t="s">
        <v>243</v>
      </c>
      <c r="Q509" s="1" t="s">
        <v>219</v>
      </c>
      <c r="R509" t="s">
        <v>208</v>
      </c>
      <c r="S509" s="1" t="s">
        <v>244</v>
      </c>
      <c r="T509" s="1" t="s">
        <v>210</v>
      </c>
      <c r="V509" s="1" t="b">
        <v>0</v>
      </c>
      <c r="AA509" s="1">
        <v>0.00466666666666667</v>
      </c>
      <c r="AC509" s="1">
        <v>0.004</v>
      </c>
      <c r="AD509" s="1">
        <v>100</v>
      </c>
      <c r="AF509" s="8">
        <v>0.000666666666666667</v>
      </c>
      <c r="AG509" s="1" t="s">
        <v>469</v>
      </c>
      <c r="AH509" s="1">
        <v>21697</v>
      </c>
      <c r="AI509" s="1">
        <v>100</v>
      </c>
      <c r="AJ509" s="1">
        <v>93.44</v>
      </c>
      <c r="AL509" s="1">
        <f>AK509+AJ509</f>
        <v>93.44</v>
      </c>
      <c r="AO509" s="1">
        <f>AL509+AM509</f>
        <v>93.44</v>
      </c>
      <c r="AP509" s="1">
        <v>20</v>
      </c>
      <c r="AV509" s="10">
        <f>((AO509*((100-GX509)/100)+GY509))*(AA509+AS509+AU509+AB509)-(AP509*(AA509+AS509-AC509+AB509)*AD509/100)</f>
        <v>0.42272</v>
      </c>
      <c r="AW509" s="1">
        <f>(AV509)*N509</f>
        <v>0.42272</v>
      </c>
      <c r="BK509" s="1">
        <v>6</v>
      </c>
      <c r="BL509" s="1">
        <v>226.533333333333</v>
      </c>
      <c r="BM509" s="1" t="s">
        <v>212</v>
      </c>
      <c r="BN509" s="2">
        <f>BL509/HE509</f>
        <v>0.640912208504801</v>
      </c>
      <c r="BO509" s="2">
        <v>90</v>
      </c>
      <c r="BP509" s="1">
        <f>BN509+BI509</f>
        <v>0.640912208504801</v>
      </c>
      <c r="BQ509" s="1">
        <f>BP509*N509</f>
        <v>0.640912208504801</v>
      </c>
      <c r="BS509" s="1"/>
      <c r="EQ509" s="1">
        <f t="shared" si="216"/>
        <v>0</v>
      </c>
      <c r="ER509" s="1">
        <f>EQ509*N509</f>
        <v>0</v>
      </c>
      <c r="ES509" s="1">
        <f>IF(ISERROR(SEARCH("FALSE",BV509)),BU509,0)+IF(ISERROR(SEARCH("FALSE",CA509)),BZ509,0)+IF(ISERROR(SEARCH("FALSE",CF509)),CE509,0)+IF(ISERROR(SEARCH("FALSE",CK509)),CJ509,0)+IF(ISERROR(SEARCH("FALSE",CP509)),CO509,0)+IF(ISERROR(SEARCH("FALSE",CU509)),CT509,0)+IF(ISERROR(SEARCH("FALSE",CZ509)),CY509,0)+IF(ISERROR(SEARCH("FALSE",DE509)),DD509,0)+IF(ISERROR(SEARCH("FALSE",DJ509)),DI509,0)+IF(ISERROR(SEARCH("FALSE",DO509)),DN509,0)+IF(ISERROR(SEARCH("FALSE",DT509)),DS509,0)+IF(ISERROR(SEARCH("FALSE",DY509)),DX509,0)+IF(ISERROR(SEARCH("FALSE",ED509)),EC509,0)+IF(ISERROR(SEARCH("FALSE",EI509)),EH509,0)+IF(ISERROR(SEARCH("FALSE",EN509)),EM509,0)*N509</f>
        <v>0</v>
      </c>
      <c r="ET509" s="12">
        <f>ES509+ER509+BP509</f>
        <v>0.640912208504801</v>
      </c>
      <c r="FP509" s="1" t="s">
        <v>213</v>
      </c>
      <c r="FQ509" s="1">
        <v>1.5</v>
      </c>
      <c r="FR509" s="12">
        <f t="shared" si="217"/>
        <v>1.0636322085048</v>
      </c>
      <c r="FS509" s="12">
        <f>FR509*FQ509/100</f>
        <v>0.015954483127572</v>
      </c>
      <c r="GE509" s="1" t="s">
        <v>252</v>
      </c>
      <c r="GF509" s="1" t="s">
        <v>213</v>
      </c>
      <c r="GG509" s="1">
        <v>12.5</v>
      </c>
      <c r="GH509" s="12">
        <f>AW509+ET509-ES509+FD509+FG509</f>
        <v>1.0636322085048</v>
      </c>
      <c r="GI509" s="1">
        <f>GH509*(GG509/100)</f>
        <v>0.1329540260631</v>
      </c>
      <c r="GJ509" s="1" t="s">
        <v>215</v>
      </c>
      <c r="GM509" s="1">
        <v>0.012818244170096</v>
      </c>
      <c r="GO509" s="1">
        <v>0.02</v>
      </c>
      <c r="GP509" s="1">
        <v>0.01</v>
      </c>
      <c r="HB509" s="1">
        <v>6</v>
      </c>
      <c r="HC509" s="1">
        <v>55</v>
      </c>
      <c r="HD509" s="1">
        <v>90</v>
      </c>
      <c r="HE509" s="1">
        <f>(3600/HC509)*HD509*HB509/100</f>
        <v>353.454545454545</v>
      </c>
      <c r="HF509" s="10">
        <f>AW509+AZ509+ET509+FD509+FG509+FK509+FS509-FY509+GD509+FT509+GI509+GM509+GN509+GO509+GP509+GR509+GS509-GU509</f>
        <v>1.25535896186557</v>
      </c>
      <c r="HG509" s="13">
        <v>45384</v>
      </c>
    </row>
    <row r="510" spans="1:215">
      <c r="A510" t="str">
        <f t="shared" si="218"/>
        <v>HOSK622598021677</v>
      </c>
      <c r="B510" s="1">
        <v>509</v>
      </c>
      <c r="C510" s="1" t="s">
        <v>200</v>
      </c>
      <c r="D510" s="1">
        <v>0</v>
      </c>
      <c r="E510" s="1" t="s">
        <v>247</v>
      </c>
      <c r="F510" s="1" t="s">
        <v>202</v>
      </c>
      <c r="H510" s="1" t="s">
        <v>986</v>
      </c>
      <c r="I510" s="1" t="s">
        <v>384</v>
      </c>
      <c r="M510" s="1" t="s">
        <v>205</v>
      </c>
      <c r="N510" s="1">
        <v>1</v>
      </c>
      <c r="O510" s="1" t="s">
        <v>337</v>
      </c>
      <c r="Q510" s="1" t="s">
        <v>219</v>
      </c>
      <c r="R510" t="s">
        <v>208</v>
      </c>
      <c r="S510" s="1" t="s">
        <v>338</v>
      </c>
      <c r="T510" s="1" t="s">
        <v>210</v>
      </c>
      <c r="V510" s="1" t="b">
        <v>0</v>
      </c>
      <c r="AA510" s="1">
        <v>1.122</v>
      </c>
      <c r="AC510" s="1">
        <v>1.122</v>
      </c>
      <c r="AD510" s="1">
        <v>100</v>
      </c>
      <c r="AF510" s="8">
        <v>0</v>
      </c>
      <c r="AG510" s="1" t="s">
        <v>278</v>
      </c>
      <c r="AH510" s="1">
        <v>21677</v>
      </c>
      <c r="AI510" s="1">
        <v>100</v>
      </c>
      <c r="AJ510" s="1">
        <v>95.6</v>
      </c>
      <c r="AL510" s="1">
        <f>AK510+AJ510</f>
        <v>95.6</v>
      </c>
      <c r="AO510" s="1">
        <f>AL510+AM510</f>
        <v>95.6</v>
      </c>
      <c r="AP510" s="1">
        <v>20</v>
      </c>
      <c r="AV510" s="10">
        <f>((AO510*((100-GX510)/100)+GY510))*(AA510+AS510+AU510+AB510)-(AP510*(AA510+AS510-AC510+AB510)*AD510/100)</f>
        <v>107.2632</v>
      </c>
      <c r="AW510" s="1">
        <f>(AV510)*N510</f>
        <v>107.2632</v>
      </c>
      <c r="AZ510" s="1">
        <f>BA510+BE510</f>
        <v>16.487145</v>
      </c>
      <c r="BA510" s="1">
        <f>AZ511*N511+AZ512*N512</f>
        <v>16.2836</v>
      </c>
      <c r="BB510" s="1" t="s">
        <v>221</v>
      </c>
      <c r="BC510" s="1">
        <f>BA510</f>
        <v>16.2836</v>
      </c>
      <c r="BD510" s="1">
        <v>1.25</v>
      </c>
      <c r="BE510" s="1">
        <f>BA510*(BD510/100)</f>
        <v>0.203545</v>
      </c>
      <c r="BK510" s="1">
        <v>1</v>
      </c>
      <c r="BL510" s="1">
        <v>687.5</v>
      </c>
      <c r="BM510" s="1" t="s">
        <v>212</v>
      </c>
      <c r="BN510" s="2">
        <f>BL510/HE510</f>
        <v>13.0665204678363</v>
      </c>
      <c r="BO510" s="2">
        <v>550</v>
      </c>
      <c r="BP510" s="1">
        <f>BN510+BI510</f>
        <v>13.0665204678363</v>
      </c>
      <c r="BQ510" s="1">
        <f>BP510*N510</f>
        <v>13.0665204678363</v>
      </c>
      <c r="BR510" s="1">
        <v>1</v>
      </c>
      <c r="BS510" s="1">
        <v>0.904605263157895</v>
      </c>
      <c r="BT510" s="1" t="s">
        <v>225</v>
      </c>
      <c r="BU510" s="1">
        <f>BR510*BS510</f>
        <v>0.904605263157895</v>
      </c>
      <c r="BV510" s="1" t="b">
        <v>0</v>
      </c>
      <c r="EQ510" s="1">
        <f t="shared" si="216"/>
        <v>0.904605263157895</v>
      </c>
      <c r="ER510" s="1">
        <f>EQ510*N510</f>
        <v>0.904605263157895</v>
      </c>
      <c r="ES510" s="1">
        <f>IF(ISERROR(SEARCH("FALSE",BV510)),BU510,0)+IF(ISERROR(SEARCH("FALSE",CA510)),BZ510,0)+IF(ISERROR(SEARCH("FALSE",CF510)),CE510,0)+IF(ISERROR(SEARCH("FALSE",CK510)),CJ510,0)+IF(ISERROR(SEARCH("FALSE",CP510)),CO510,0)+IF(ISERROR(SEARCH("FALSE",CU510)),CT510,0)+IF(ISERROR(SEARCH("FALSE",CZ510)),CY510,0)+IF(ISERROR(SEARCH("FALSE",DE510)),DD510,0)+IF(ISERROR(SEARCH("FALSE",DJ510)),DI510,0)+IF(ISERROR(SEARCH("FALSE",DO510)),DN510,0)+IF(ISERROR(SEARCH("FALSE",DT510)),DS510,0)+IF(ISERROR(SEARCH("FALSE",DY510)),DX510,0)+IF(ISERROR(SEARCH("FALSE",ED510)),EC510,0)+IF(ISERROR(SEARCH("FALSE",EI510)),EH510,0)+IF(ISERROR(SEARCH("FALSE",EN510)),EM510,0)*N510</f>
        <v>0</v>
      </c>
      <c r="ET510" s="12">
        <f>ES510+ER510+BP510</f>
        <v>13.9711257309941</v>
      </c>
      <c r="FP510" s="1" t="s">
        <v>213</v>
      </c>
      <c r="FQ510" s="1">
        <v>1.25</v>
      </c>
      <c r="FR510" s="12">
        <f t="shared" si="217"/>
        <v>121.234325730994</v>
      </c>
      <c r="FS510" s="12">
        <f>FR510*FQ510/100</f>
        <v>1.51542907163743</v>
      </c>
      <c r="GE510" s="1" t="s">
        <v>214</v>
      </c>
      <c r="GF510" s="1" t="s">
        <v>213</v>
      </c>
      <c r="GG510" s="1">
        <v>11</v>
      </c>
      <c r="GH510" s="12">
        <f>AW510+ET510-ES510+FD510+FG510</f>
        <v>121.234325730994</v>
      </c>
      <c r="GI510" s="1">
        <f>GH510*(GG510/100)</f>
        <v>13.3357758304094</v>
      </c>
      <c r="GJ510" s="1" t="s">
        <v>215</v>
      </c>
      <c r="GM510" s="1">
        <v>0.261330409356725</v>
      </c>
      <c r="GO510" s="1">
        <v>1.94444444444444</v>
      </c>
      <c r="GP510" s="1">
        <v>2.31481481481481</v>
      </c>
      <c r="HB510" s="1">
        <v>1</v>
      </c>
      <c r="HC510" s="1">
        <v>65</v>
      </c>
      <c r="HD510" s="1">
        <v>95</v>
      </c>
      <c r="HE510" s="1">
        <f>(3600/HC510)*HD510*HB510/100</f>
        <v>52.6153846153846</v>
      </c>
      <c r="HF510" s="10">
        <f>AW510+AZ510+ET510+FD510+FG510+FK510+FS510-FY510+GD510+FT510+GI510+GM510+GN510+GO510+GP510+GR510+GS510-GU510</f>
        <v>157.093265301657</v>
      </c>
      <c r="HG510" s="13">
        <v>43832</v>
      </c>
    </row>
    <row r="511" spans="1:215">
      <c r="A511" t="str">
        <f t="shared" si="218"/>
        <v>HOSR113010021677</v>
      </c>
      <c r="B511" s="1">
        <v>510</v>
      </c>
      <c r="C511" s="1" t="s">
        <v>200</v>
      </c>
      <c r="E511" s="1" t="s">
        <v>247</v>
      </c>
      <c r="F511" s="1" t="s">
        <v>222</v>
      </c>
      <c r="H511" s="1" t="s">
        <v>385</v>
      </c>
      <c r="I511" s="1" t="s">
        <v>386</v>
      </c>
      <c r="N511" s="1">
        <v>1</v>
      </c>
      <c r="R511"/>
      <c r="AF511" s="8"/>
      <c r="AG511" s="1" t="s">
        <v>278</v>
      </c>
      <c r="AH511" s="1">
        <v>21677</v>
      </c>
      <c r="AV511" s="10"/>
      <c r="AX511" s="1" t="s">
        <v>205</v>
      </c>
      <c r="AY511" s="1" t="s">
        <v>225</v>
      </c>
      <c r="AZ511" s="1">
        <v>10.4636</v>
      </c>
      <c r="BN511" s="2"/>
      <c r="BS511" s="1"/>
      <c r="ET511" s="12"/>
      <c r="FR511" s="12"/>
      <c r="FS511" s="12"/>
      <c r="GH511" s="12"/>
      <c r="HF511" s="10"/>
      <c r="HG511" s="13">
        <v>43832</v>
      </c>
    </row>
    <row r="512" spans="1:215">
      <c r="A512" t="str">
        <f t="shared" si="218"/>
        <v>HOSR113011021677</v>
      </c>
      <c r="B512" s="1">
        <v>511</v>
      </c>
      <c r="C512" s="1" t="s">
        <v>200</v>
      </c>
      <c r="E512" s="1" t="s">
        <v>247</v>
      </c>
      <c r="F512" s="1" t="s">
        <v>222</v>
      </c>
      <c r="H512" s="1" t="s">
        <v>387</v>
      </c>
      <c r="I512" s="1" t="s">
        <v>388</v>
      </c>
      <c r="N512" s="1">
        <v>1</v>
      </c>
      <c r="R512"/>
      <c r="AF512" s="8"/>
      <c r="AG512" s="1" t="s">
        <v>278</v>
      </c>
      <c r="AH512" s="1">
        <v>21677</v>
      </c>
      <c r="AV512" s="10"/>
      <c r="AX512" s="1" t="s">
        <v>205</v>
      </c>
      <c r="AY512" s="1" t="s">
        <v>225</v>
      </c>
      <c r="AZ512" s="1">
        <v>5.82</v>
      </c>
      <c r="BN512" s="2"/>
      <c r="BS512" s="1"/>
      <c r="ET512" s="12"/>
      <c r="FR512" s="12"/>
      <c r="FS512" s="12"/>
      <c r="GH512" s="12"/>
      <c r="HF512" s="10"/>
      <c r="HG512" s="13">
        <v>43832</v>
      </c>
    </row>
    <row r="513" spans="1:215">
      <c r="A513" t="str">
        <f t="shared" si="218"/>
        <v>HOSK622650021677</v>
      </c>
      <c r="B513" s="1">
        <v>512</v>
      </c>
      <c r="C513" s="1" t="s">
        <v>200</v>
      </c>
      <c r="D513" s="1">
        <v>0</v>
      </c>
      <c r="E513" s="1" t="s">
        <v>247</v>
      </c>
      <c r="F513" s="1" t="s">
        <v>202</v>
      </c>
      <c r="H513" s="1" t="s">
        <v>987</v>
      </c>
      <c r="I513" s="1" t="s">
        <v>988</v>
      </c>
      <c r="M513" s="1" t="s">
        <v>205</v>
      </c>
      <c r="N513" s="1">
        <v>1</v>
      </c>
      <c r="O513" s="1" t="s">
        <v>265</v>
      </c>
      <c r="Q513" s="1" t="s">
        <v>219</v>
      </c>
      <c r="R513" t="s">
        <v>208</v>
      </c>
      <c r="S513" s="1" t="s">
        <v>266</v>
      </c>
      <c r="T513" s="1" t="s">
        <v>210</v>
      </c>
      <c r="V513" s="1" t="b">
        <v>0</v>
      </c>
      <c r="AA513" s="1">
        <v>0.87</v>
      </c>
      <c r="AC513" s="1">
        <v>0.87</v>
      </c>
      <c r="AD513" s="1">
        <v>100</v>
      </c>
      <c r="AF513" s="8">
        <v>0</v>
      </c>
      <c r="AG513" s="1" t="s">
        <v>278</v>
      </c>
      <c r="AH513" s="1">
        <v>21677</v>
      </c>
      <c r="AI513" s="1">
        <v>100</v>
      </c>
      <c r="AJ513" s="1">
        <v>98.1</v>
      </c>
      <c r="AL513" s="1">
        <f>AK513+AJ513</f>
        <v>98.1</v>
      </c>
      <c r="AO513" s="1">
        <f>AL513+AM513</f>
        <v>98.1</v>
      </c>
      <c r="AP513" s="1">
        <v>20</v>
      </c>
      <c r="AV513" s="10">
        <f>((AO513*((100-GX513)/100)+GY513))*(AA513+AS513+AU513+AB513)-(AP513*(AA513+AS513-AC513+AB513)*AD513/100)</f>
        <v>85.347</v>
      </c>
      <c r="AW513" s="1">
        <f>(AV513)*N513</f>
        <v>85.347</v>
      </c>
      <c r="AZ513" s="1">
        <f>BA513+BE513</f>
        <v>13.759875</v>
      </c>
      <c r="BA513" s="1">
        <f>AZ514*N514</f>
        <v>13.59</v>
      </c>
      <c r="BB513" s="1" t="s">
        <v>221</v>
      </c>
      <c r="BC513" s="1">
        <f>BA513</f>
        <v>13.59</v>
      </c>
      <c r="BD513" s="1">
        <v>1.25</v>
      </c>
      <c r="BE513" s="1">
        <f>BA513*(BD513/100)</f>
        <v>0.169875</v>
      </c>
      <c r="BK513" s="1">
        <v>1</v>
      </c>
      <c r="BL513" s="1">
        <v>812.5</v>
      </c>
      <c r="BM513" s="1" t="s">
        <v>212</v>
      </c>
      <c r="BN513" s="2">
        <f>BL513/HE513</f>
        <v>15.4422514619883</v>
      </c>
      <c r="BO513" s="2">
        <v>650</v>
      </c>
      <c r="BP513" s="1">
        <f>BN513+BI513</f>
        <v>15.4422514619883</v>
      </c>
      <c r="BQ513" s="1">
        <f>BP513*N513</f>
        <v>15.4422514619883</v>
      </c>
      <c r="BS513" s="1"/>
      <c r="EQ513" s="1">
        <f t="shared" ref="EQ513:EQ575" si="234">IF(ISERROR(SEARCH("TRUE",BV513)),BU513,0)+IF(ISERROR(SEARCH("TRUE",CA513)),BZ513,0)+IF(ISERROR(SEARCH("TRUE",CF513)),CE513,0)+IF(ISERROR(SEARCH("TRUE",CK513)),CJ513,0)+IF(ISERROR(SEARCH("TRUE",CP513)),CO513,0)+IF(ISERROR(SEARCH("TRUE",CU513)),CT513,0)+IF(ISERROR(SEARCH("TRUE",CZ513)),CY513,0)+IF(ISERROR(SEARCH("TRUE",DE513)),DD513,0)+IF(ISERROR(SEARCH("TRUE",DJ513)),DI513,0)+IF(ISERROR(SEARCH("TRUE",DO513)),DN513,0)+IF(ISERROR(SEARCH("TRUE",DT513)),DS513,0)+IF(ISERROR(SEARCH("TRUE",DY513)),DX513,0)+IF(ISERROR(SEARCH("TRUE",ED513)),EC513,0)+IF(ISERROR(SEARCH("TRUE",EI513)),EH513,0)+IF(ISERROR(SEARCH("TRUE",EN513)),EM513,0)</f>
        <v>0</v>
      </c>
      <c r="ER513" s="1">
        <f>EQ513*N513</f>
        <v>0</v>
      </c>
      <c r="ES513" s="1">
        <f>IF(ISERROR(SEARCH("FALSE",BV513)),BU513,0)+IF(ISERROR(SEARCH("FALSE",CA513)),BZ513,0)+IF(ISERROR(SEARCH("FALSE",CF513)),CE513,0)+IF(ISERROR(SEARCH("FALSE",CK513)),CJ513,0)+IF(ISERROR(SEARCH("FALSE",CP513)),CO513,0)+IF(ISERROR(SEARCH("FALSE",CU513)),CT513,0)+IF(ISERROR(SEARCH("FALSE",CZ513)),CY513,0)+IF(ISERROR(SEARCH("FALSE",DE513)),DD513,0)+IF(ISERROR(SEARCH("FALSE",DJ513)),DI513,0)+IF(ISERROR(SEARCH("FALSE",DO513)),DN513,0)+IF(ISERROR(SEARCH("FALSE",DT513)),DS513,0)+IF(ISERROR(SEARCH("FALSE",DY513)),DX513,0)+IF(ISERROR(SEARCH("FALSE",ED513)),EC513,0)+IF(ISERROR(SEARCH("FALSE",EI513)),EH513,0)+IF(ISERROR(SEARCH("FALSE",EN513)),EM513,0)*N513</f>
        <v>0</v>
      </c>
      <c r="ET513" s="12">
        <f>ES513+ER513+BP513</f>
        <v>15.4422514619883</v>
      </c>
      <c r="FP513" s="1" t="s">
        <v>213</v>
      </c>
      <c r="FQ513" s="1">
        <v>1.25</v>
      </c>
      <c r="FR513" s="12">
        <f t="shared" si="217"/>
        <v>100.789251461988</v>
      </c>
      <c r="FS513" s="12">
        <f>FR513*FQ513/100</f>
        <v>1.25986564327485</v>
      </c>
      <c r="GE513" s="1" t="s">
        <v>214</v>
      </c>
      <c r="GF513" s="1" t="s">
        <v>213</v>
      </c>
      <c r="GG513" s="1">
        <v>11</v>
      </c>
      <c r="GH513" s="12">
        <f>AW513+ET513-ES513+FD513+FG513</f>
        <v>100.789251461988</v>
      </c>
      <c r="GI513" s="1">
        <f>GH513*(GG513/100)</f>
        <v>11.0868176608187</v>
      </c>
      <c r="GJ513" s="1" t="s">
        <v>215</v>
      </c>
      <c r="GM513" s="1">
        <v>0.308845029239766</v>
      </c>
      <c r="GO513" s="1">
        <v>2.37037037037037</v>
      </c>
      <c r="GP513" s="1">
        <v>1.04166666666667</v>
      </c>
      <c r="HB513" s="1">
        <v>1</v>
      </c>
      <c r="HC513" s="1">
        <v>65</v>
      </c>
      <c r="HD513" s="1">
        <v>95</v>
      </c>
      <c r="HE513" s="1">
        <f>(3600/HC513)*HD513*HB513/100</f>
        <v>52.6153846153846</v>
      </c>
      <c r="HF513" s="10">
        <f>AW513+AZ513+ET513+FD513+FG513+FK513+FS513-FY513+GD513+FT513+GI513+GM513+GN513+GO513+GP513+GR513+GS513-GU513</f>
        <v>130.616691832359</v>
      </c>
      <c r="HG513" s="13">
        <v>43648</v>
      </c>
    </row>
    <row r="514" spans="1:215">
      <c r="A514" t="str">
        <f t="shared" si="218"/>
        <v>HOSK6226500_121677</v>
      </c>
      <c r="B514" s="1">
        <v>513</v>
      </c>
      <c r="C514" s="1" t="s">
        <v>200</v>
      </c>
      <c r="E514" s="1" t="s">
        <v>247</v>
      </c>
      <c r="F514" s="1" t="s">
        <v>222</v>
      </c>
      <c r="H514" s="1" t="s">
        <v>989</v>
      </c>
      <c r="I514" s="1" t="s">
        <v>989</v>
      </c>
      <c r="N514" s="1">
        <v>1</v>
      </c>
      <c r="R514"/>
      <c r="AF514" s="8"/>
      <c r="AG514" s="1" t="s">
        <v>278</v>
      </c>
      <c r="AH514" s="1">
        <v>21677</v>
      </c>
      <c r="AV514" s="10"/>
      <c r="AX514" s="1" t="s">
        <v>205</v>
      </c>
      <c r="AY514" s="1" t="s">
        <v>225</v>
      </c>
      <c r="AZ514" s="1">
        <v>13.59</v>
      </c>
      <c r="BN514" s="2"/>
      <c r="BS514" s="1"/>
      <c r="ET514" s="12"/>
      <c r="FR514" s="12"/>
      <c r="FS514" s="12"/>
      <c r="GH514" s="12"/>
      <c r="HF514" s="10"/>
      <c r="HG514" s="13">
        <v>43648</v>
      </c>
    </row>
    <row r="515" spans="1:215">
      <c r="A515" t="str">
        <f t="shared" ref="A515:A578" si="235">_xlfn.CONCAT(E515,H515,AH515)</f>
        <v>HOSK622656021677</v>
      </c>
      <c r="B515" s="1">
        <v>514</v>
      </c>
      <c r="C515" s="1" t="s">
        <v>200</v>
      </c>
      <c r="D515" s="1">
        <v>0</v>
      </c>
      <c r="E515" s="1" t="s">
        <v>247</v>
      </c>
      <c r="F515" s="1" t="s">
        <v>202</v>
      </c>
      <c r="H515" s="1" t="s">
        <v>990</v>
      </c>
      <c r="I515" s="1" t="s">
        <v>378</v>
      </c>
      <c r="M515" s="1" t="s">
        <v>205</v>
      </c>
      <c r="N515" s="1">
        <v>1</v>
      </c>
      <c r="O515" s="1" t="s">
        <v>840</v>
      </c>
      <c r="Q515" s="1" t="s">
        <v>219</v>
      </c>
      <c r="R515" t="s">
        <v>208</v>
      </c>
      <c r="S515" s="1" t="s">
        <v>841</v>
      </c>
      <c r="T515" s="1" t="s">
        <v>210</v>
      </c>
      <c r="V515" s="1" t="b">
        <v>0</v>
      </c>
      <c r="AA515" s="1">
        <v>0.0825</v>
      </c>
      <c r="AC515" s="1">
        <v>0.08</v>
      </c>
      <c r="AD515" s="1">
        <v>100</v>
      </c>
      <c r="AF515" s="8">
        <v>0.0025</v>
      </c>
      <c r="AG515" s="1" t="s">
        <v>278</v>
      </c>
      <c r="AH515" s="1">
        <v>21677</v>
      </c>
      <c r="AI515" s="1">
        <v>100</v>
      </c>
      <c r="AJ515" s="1">
        <v>105.35</v>
      </c>
      <c r="AL515" s="1">
        <f>AK515+AJ515</f>
        <v>105.35</v>
      </c>
      <c r="AO515" s="1">
        <f>AL515+AM515</f>
        <v>105.35</v>
      </c>
      <c r="AP515" s="1">
        <v>20</v>
      </c>
      <c r="AV515" s="10">
        <f>((AO515*((100-GX515)/100)+GY515))*(AA515+AS515+AU515+AB515)-(AP515*(AA515+AS515-AC515+AB515)*AD515/100)</f>
        <v>8.641375</v>
      </c>
      <c r="AW515" s="1">
        <f>(AV515)*N515</f>
        <v>8.641375</v>
      </c>
      <c r="BK515" s="1">
        <v>2</v>
      </c>
      <c r="BL515" s="1">
        <v>312.5</v>
      </c>
      <c r="BM515" s="1" t="s">
        <v>212</v>
      </c>
      <c r="BN515" s="2">
        <f>BL515/HE515</f>
        <v>2.2843567251462</v>
      </c>
      <c r="BO515" s="2">
        <v>250</v>
      </c>
      <c r="BP515" s="1">
        <f>BN515+BI515</f>
        <v>2.2843567251462</v>
      </c>
      <c r="BQ515" s="1">
        <f>BP515*N515</f>
        <v>2.2843567251462</v>
      </c>
      <c r="BS515" s="1"/>
      <c r="EQ515" s="1">
        <f t="shared" si="234"/>
        <v>0</v>
      </c>
      <c r="ER515" s="1">
        <f>EQ515*N515</f>
        <v>0</v>
      </c>
      <c r="ES515" s="1">
        <f>IF(ISERROR(SEARCH("FALSE",BV515)),BU515,0)+IF(ISERROR(SEARCH("FALSE",CA515)),BZ515,0)+IF(ISERROR(SEARCH("FALSE",CF515)),CE515,0)+IF(ISERROR(SEARCH("FALSE",CK515)),CJ515,0)+IF(ISERROR(SEARCH("FALSE",CP515)),CO515,0)+IF(ISERROR(SEARCH("FALSE",CU515)),CT515,0)+IF(ISERROR(SEARCH("FALSE",CZ515)),CY515,0)+IF(ISERROR(SEARCH("FALSE",DE515)),DD515,0)+IF(ISERROR(SEARCH("FALSE",DJ515)),DI515,0)+IF(ISERROR(SEARCH("FALSE",DO515)),DN515,0)+IF(ISERROR(SEARCH("FALSE",DT515)),DS515,0)+IF(ISERROR(SEARCH("FALSE",DY515)),DX515,0)+IF(ISERROR(SEARCH("FALSE",ED515)),EC515,0)+IF(ISERROR(SEARCH("FALSE",EI515)),EH515,0)+IF(ISERROR(SEARCH("FALSE",EN515)),EM515,0)*N515</f>
        <v>0</v>
      </c>
      <c r="ET515" s="12">
        <f>ES515+ER515+BP515</f>
        <v>2.2843567251462</v>
      </c>
      <c r="FP515" s="1" t="s">
        <v>213</v>
      </c>
      <c r="FQ515" s="1">
        <v>1.25</v>
      </c>
      <c r="FR515" s="12">
        <f t="shared" ref="FR515:FR576" si="236">AW515+ET515-ES515</f>
        <v>10.9257317251462</v>
      </c>
      <c r="FS515" s="12">
        <f>FR515*FQ515/100</f>
        <v>0.136571646564327</v>
      </c>
      <c r="GE515" s="1" t="s">
        <v>214</v>
      </c>
      <c r="GF515" s="1" t="s">
        <v>213</v>
      </c>
      <c r="GG515" s="1">
        <v>11</v>
      </c>
      <c r="GH515" s="12">
        <f>AW515+ET515-ES515+FD515+FG515</f>
        <v>10.9257317251462</v>
      </c>
      <c r="GI515" s="1">
        <f>GH515*(GG515/100)</f>
        <v>1.20183048976608</v>
      </c>
      <c r="GJ515" s="1" t="s">
        <v>215</v>
      </c>
      <c r="GM515" s="1">
        <v>0.045687134502924</v>
      </c>
      <c r="GO515" s="1">
        <v>0.0825</v>
      </c>
      <c r="GP515" s="1">
        <v>0.0892857142857143</v>
      </c>
      <c r="HB515" s="1">
        <v>2</v>
      </c>
      <c r="HC515" s="1">
        <v>50</v>
      </c>
      <c r="HD515" s="1">
        <v>95</v>
      </c>
      <c r="HE515" s="1">
        <f>(3600/HC515)*HD515*HB515/100</f>
        <v>136.8</v>
      </c>
      <c r="HF515" s="10">
        <f>AW515+AZ515+ET515+FD515+FG515+FK515+FS515-FY515+GD515+FT515+GI515+GM515+GN515+GO515+GP515+GR515+GS515-GU515</f>
        <v>12.4816067102652</v>
      </c>
      <c r="HG515" s="13">
        <v>43648</v>
      </c>
    </row>
    <row r="516" spans="1:215">
      <c r="A516" t="str">
        <f t="shared" si="235"/>
        <v>HOSK622705021677</v>
      </c>
      <c r="B516" s="1">
        <v>515</v>
      </c>
      <c r="C516" s="1" t="s">
        <v>200</v>
      </c>
      <c r="D516" s="1">
        <v>0</v>
      </c>
      <c r="E516" s="1" t="s">
        <v>247</v>
      </c>
      <c r="F516" s="1" t="s">
        <v>202</v>
      </c>
      <c r="H516" s="1" t="s">
        <v>545</v>
      </c>
      <c r="I516" s="1" t="s">
        <v>546</v>
      </c>
      <c r="M516" s="1" t="s">
        <v>205</v>
      </c>
      <c r="N516" s="1">
        <v>1</v>
      </c>
      <c r="O516" t="s">
        <v>970</v>
      </c>
      <c r="P516"/>
      <c r="Q516" s="1" t="s">
        <v>219</v>
      </c>
      <c r="R516" t="s">
        <v>208</v>
      </c>
      <c r="S516" s="19" t="s">
        <v>266</v>
      </c>
      <c r="T516" s="1" t="s">
        <v>210</v>
      </c>
      <c r="V516" s="1" t="b">
        <v>0</v>
      </c>
      <c r="AA516" s="1">
        <v>0.1585</v>
      </c>
      <c r="AC516" s="1">
        <v>0.157</v>
      </c>
      <c r="AD516" s="1">
        <v>100</v>
      </c>
      <c r="AF516" s="8">
        <v>0.0015</v>
      </c>
      <c r="AG516" s="1" t="s">
        <v>278</v>
      </c>
      <c r="AH516" s="1">
        <v>21677</v>
      </c>
      <c r="AI516" s="1">
        <v>100</v>
      </c>
      <c r="AJ516" s="1">
        <v>118.8</v>
      </c>
      <c r="AL516" s="1">
        <f>AK516+AJ516</f>
        <v>118.8</v>
      </c>
      <c r="AO516" s="1">
        <f>AL516+AM516</f>
        <v>118.8</v>
      </c>
      <c r="AP516" s="1">
        <v>20</v>
      </c>
      <c r="AV516" s="10">
        <f>((AO516*((100-GX516)/100)+GY516))*(AA516+AS516+AU516+AB516)-(AP516*(AA516+AS516-AC516+AB516)*AD516/100)</f>
        <v>18.7998</v>
      </c>
      <c r="AW516" s="1">
        <f>(AV516)*N516</f>
        <v>18.7998</v>
      </c>
      <c r="BK516" s="1">
        <v>2</v>
      </c>
      <c r="BL516" s="1">
        <v>350</v>
      </c>
      <c r="BM516" s="1" t="s">
        <v>212</v>
      </c>
      <c r="BN516" s="2">
        <f>BL516/HE516</f>
        <v>3.47953216374269</v>
      </c>
      <c r="BO516" s="2">
        <v>280</v>
      </c>
      <c r="BP516" s="1">
        <f>BN516+BI516</f>
        <v>3.47953216374269</v>
      </c>
      <c r="BQ516" s="1">
        <f>BP516*N516</f>
        <v>3.47953216374269</v>
      </c>
      <c r="BS516" s="1"/>
      <c r="EQ516" s="1">
        <f t="shared" si="234"/>
        <v>0</v>
      </c>
      <c r="ER516" s="1">
        <f>EQ516*N516</f>
        <v>0</v>
      </c>
      <c r="ES516" s="1">
        <f>IF(ISERROR(SEARCH("FALSE",BV516)),BU516,0)+IF(ISERROR(SEARCH("FALSE",CA516)),BZ516,0)+IF(ISERROR(SEARCH("FALSE",CF516)),CE516,0)+IF(ISERROR(SEARCH("FALSE",CK516)),CJ516,0)+IF(ISERROR(SEARCH("FALSE",CP516)),CO516,0)+IF(ISERROR(SEARCH("FALSE",CU516)),CT516,0)+IF(ISERROR(SEARCH("FALSE",CZ516)),CY516,0)+IF(ISERROR(SEARCH("FALSE",DE516)),DD516,0)+IF(ISERROR(SEARCH("FALSE",DJ516)),DI516,0)+IF(ISERROR(SEARCH("FALSE",DO516)),DN516,0)+IF(ISERROR(SEARCH("FALSE",DT516)),DS516,0)+IF(ISERROR(SEARCH("FALSE",DY516)),DX516,0)+IF(ISERROR(SEARCH("FALSE",ED516)),EC516,0)+IF(ISERROR(SEARCH("FALSE",EI516)),EH516,0)+IF(ISERROR(SEARCH("FALSE",EN516)),EM516,0)*N516</f>
        <v>0</v>
      </c>
      <c r="ET516" s="12">
        <f>ES516+ER516+BP516</f>
        <v>3.47953216374269</v>
      </c>
      <c r="FP516" s="1" t="s">
        <v>213</v>
      </c>
      <c r="FQ516" s="1">
        <v>1.25</v>
      </c>
      <c r="FR516" s="12">
        <f t="shared" si="236"/>
        <v>22.2793321637427</v>
      </c>
      <c r="FS516" s="12">
        <f>FR516*FQ516/100</f>
        <v>0.278491652046784</v>
      </c>
      <c r="GE516" s="1" t="s">
        <v>214</v>
      </c>
      <c r="GF516" s="1" t="s">
        <v>213</v>
      </c>
      <c r="GG516" s="1">
        <v>11</v>
      </c>
      <c r="GH516" s="12">
        <f>AW516+ET516-ES516+FD516+FG516</f>
        <v>22.2793321637427</v>
      </c>
      <c r="GI516" s="1">
        <f>GH516*(GG516/100)</f>
        <v>2.4507265380117</v>
      </c>
      <c r="GJ516" s="1" t="s">
        <v>215</v>
      </c>
      <c r="GM516" s="1">
        <v>0.0695906432748538</v>
      </c>
      <c r="GO516" s="1">
        <v>2.33270082226439</v>
      </c>
      <c r="GP516" s="1">
        <v>0.241935483870968</v>
      </c>
      <c r="GQ516" s="1" t="s">
        <v>280</v>
      </c>
      <c r="GR516" s="1">
        <v>0.48</v>
      </c>
      <c r="HB516" s="1">
        <v>2</v>
      </c>
      <c r="HC516" s="1">
        <v>68</v>
      </c>
      <c r="HD516" s="1">
        <v>95</v>
      </c>
      <c r="HE516" s="1">
        <f>(3600/HC516)*HD516*HB516/100</f>
        <v>100.588235294118</v>
      </c>
      <c r="HF516" s="10">
        <f>AW516+AZ516+ET516+FD516+FG516+FK516+FS516-FY516+GD516+FT516+GI516+GM516+GN516+GO516+GP516+GR516+GS516-GU516</f>
        <v>28.1327773032114</v>
      </c>
      <c r="HG516" s="13">
        <v>44379</v>
      </c>
    </row>
    <row r="517" spans="1:215">
      <c r="A517" t="str">
        <f t="shared" si="235"/>
        <v>HOSK622706021677</v>
      </c>
      <c r="B517" s="1">
        <v>516</v>
      </c>
      <c r="C517" s="1" t="s">
        <v>200</v>
      </c>
      <c r="D517" s="1">
        <v>0</v>
      </c>
      <c r="E517" s="1" t="s">
        <v>247</v>
      </c>
      <c r="F517" s="1" t="s">
        <v>202</v>
      </c>
      <c r="H517" s="1" t="s">
        <v>547</v>
      </c>
      <c r="I517" s="1" t="s">
        <v>548</v>
      </c>
      <c r="M517" s="1" t="s">
        <v>205</v>
      </c>
      <c r="N517" s="1">
        <v>1</v>
      </c>
      <c r="O517" t="s">
        <v>970</v>
      </c>
      <c r="P517"/>
      <c r="Q517" s="1" t="s">
        <v>219</v>
      </c>
      <c r="R517" t="s">
        <v>208</v>
      </c>
      <c r="S517" s="19" t="s">
        <v>266</v>
      </c>
      <c r="T517" s="1" t="s">
        <v>210</v>
      </c>
      <c r="V517" s="1" t="b">
        <v>0</v>
      </c>
      <c r="AA517" s="1">
        <v>0.0545</v>
      </c>
      <c r="AC517" s="1">
        <v>0.0505</v>
      </c>
      <c r="AD517" s="1">
        <v>100</v>
      </c>
      <c r="AF517" s="8">
        <v>0.004</v>
      </c>
      <c r="AG517" s="1" t="s">
        <v>278</v>
      </c>
      <c r="AH517" s="1">
        <v>21677</v>
      </c>
      <c r="AI517" s="1">
        <v>100</v>
      </c>
      <c r="AJ517" s="1">
        <v>118.8</v>
      </c>
      <c r="AL517" s="1">
        <f>AK517+AJ517</f>
        <v>118.8</v>
      </c>
      <c r="AO517" s="1">
        <f>AL517+AM517</f>
        <v>118.8</v>
      </c>
      <c r="AP517" s="1">
        <v>20</v>
      </c>
      <c r="AV517" s="10">
        <f>((AO517*((100-GX517)/100)+GY517))*(AA517+AS517+AU517+AB517)-(AP517*(AA517+AS517-AC517+AB517)*AD517/100)</f>
        <v>6.3946</v>
      </c>
      <c r="AW517" s="1">
        <f>(AV517)*N517</f>
        <v>6.3946</v>
      </c>
      <c r="AZ517" s="1">
        <f>BA517+BE517</f>
        <v>0.308</v>
      </c>
      <c r="BA517" s="1">
        <f>AZ518*N518</f>
        <v>0.308</v>
      </c>
      <c r="BK517" s="1">
        <v>2</v>
      </c>
      <c r="BL517" s="1">
        <v>200</v>
      </c>
      <c r="BM517" s="1" t="s">
        <v>212</v>
      </c>
      <c r="BN517" s="2">
        <f>BL517/HE517</f>
        <v>1.46198830409357</v>
      </c>
      <c r="BO517" s="2">
        <v>160</v>
      </c>
      <c r="BP517" s="1">
        <f>BN517+BI517</f>
        <v>1.46198830409357</v>
      </c>
      <c r="BQ517" s="1">
        <f>BP517*N517</f>
        <v>1.46198830409357</v>
      </c>
      <c r="BS517" s="1"/>
      <c r="EQ517" s="1">
        <f t="shared" si="234"/>
        <v>0</v>
      </c>
      <c r="ER517" s="1">
        <f>EQ517*N517</f>
        <v>0</v>
      </c>
      <c r="ES517" s="1">
        <f>IF(ISERROR(SEARCH("FALSE",BV517)),BU517,0)+IF(ISERROR(SEARCH("FALSE",CA517)),BZ517,0)+IF(ISERROR(SEARCH("FALSE",CF517)),CE517,0)+IF(ISERROR(SEARCH("FALSE",CK517)),CJ517,0)+IF(ISERROR(SEARCH("FALSE",CP517)),CO517,0)+IF(ISERROR(SEARCH("FALSE",CU517)),CT517,0)+IF(ISERROR(SEARCH("FALSE",CZ517)),CY517,0)+IF(ISERROR(SEARCH("FALSE",DE517)),DD517,0)+IF(ISERROR(SEARCH("FALSE",DJ517)),DI517,0)+IF(ISERROR(SEARCH("FALSE",DO517)),DN517,0)+IF(ISERROR(SEARCH("FALSE",DT517)),DS517,0)+IF(ISERROR(SEARCH("FALSE",DY517)),DX517,0)+IF(ISERROR(SEARCH("FALSE",ED517)),EC517,0)+IF(ISERROR(SEARCH("FALSE",EI517)),EH517,0)+IF(ISERROR(SEARCH("FALSE",EN517)),EM517,0)*N517</f>
        <v>0</v>
      </c>
      <c r="ET517" s="12">
        <f>ES517+ER517+BP517</f>
        <v>1.46198830409357</v>
      </c>
      <c r="FP517" s="1" t="s">
        <v>213</v>
      </c>
      <c r="FQ517" s="1">
        <v>1.25</v>
      </c>
      <c r="FR517" s="12">
        <f t="shared" si="236"/>
        <v>7.85658830409357</v>
      </c>
      <c r="FS517" s="12">
        <f>FR517*FQ517/100</f>
        <v>0.0982073538011696</v>
      </c>
      <c r="GE517" s="1" t="s">
        <v>214</v>
      </c>
      <c r="GF517" s="1" t="s">
        <v>213</v>
      </c>
      <c r="GG517" s="1">
        <v>11</v>
      </c>
      <c r="GH517" s="12">
        <f>AW517+ET517-ES517+FD517+FG517</f>
        <v>7.85658830409357</v>
      </c>
      <c r="GI517" s="1">
        <f>GH517*(GG517/100)</f>
        <v>0.864224713450292</v>
      </c>
      <c r="GJ517" s="1" t="s">
        <v>215</v>
      </c>
      <c r="GM517" s="1">
        <v>0.0292397660818714</v>
      </c>
      <c r="GO517" s="1">
        <v>0.280714285714286</v>
      </c>
      <c r="GP517" s="1">
        <v>0.0714285714285714</v>
      </c>
      <c r="GQ517" s="1" t="s">
        <v>280</v>
      </c>
      <c r="GR517" s="1">
        <v>0.0800000000000001</v>
      </c>
      <c r="HB517" s="1">
        <v>2</v>
      </c>
      <c r="HC517" s="1">
        <v>50</v>
      </c>
      <c r="HD517" s="1">
        <v>95</v>
      </c>
      <c r="HE517" s="1">
        <f>(3600/HC517)*HD517*HB517/100</f>
        <v>136.8</v>
      </c>
      <c r="HF517" s="10">
        <f>AW517+AZ517+ET517+FD517+FG517+FK517+FS517-FY517+GD517+FT517+GI517+GM517+GN517+GO517+GP517+GR517+GS517-GU517</f>
        <v>9.58840299456976</v>
      </c>
      <c r="HG517" s="13">
        <v>44379</v>
      </c>
    </row>
    <row r="518" spans="1:215">
      <c r="A518" t="str">
        <f t="shared" si="235"/>
        <v>HOSK6227060_121677</v>
      </c>
      <c r="B518" s="1">
        <v>517</v>
      </c>
      <c r="C518" s="1" t="s">
        <v>200</v>
      </c>
      <c r="E518" s="1" t="s">
        <v>247</v>
      </c>
      <c r="F518" s="1" t="s">
        <v>222</v>
      </c>
      <c r="H518" s="1" t="s">
        <v>991</v>
      </c>
      <c r="I518" s="1" t="s">
        <v>991</v>
      </c>
      <c r="N518" s="1">
        <v>1</v>
      </c>
      <c r="R518"/>
      <c r="AF518" s="8"/>
      <c r="AG518" s="1" t="s">
        <v>278</v>
      </c>
      <c r="AH518" s="1">
        <v>21677</v>
      </c>
      <c r="AV518" s="10"/>
      <c r="AX518" s="1" t="s">
        <v>205</v>
      </c>
      <c r="AY518" s="1" t="s">
        <v>225</v>
      </c>
      <c r="AZ518" s="1">
        <v>0.308</v>
      </c>
      <c r="BN518" s="2"/>
      <c r="BS518" s="1"/>
      <c r="ET518" s="12"/>
      <c r="FR518" s="12"/>
      <c r="FS518" s="12"/>
      <c r="GH518" s="12"/>
      <c r="HF518" s="10"/>
      <c r="HG518" s="13">
        <v>44379</v>
      </c>
    </row>
    <row r="519" spans="1:215">
      <c r="A519" t="str">
        <f t="shared" si="235"/>
        <v>HOSKA22067021697</v>
      </c>
      <c r="B519" s="1">
        <v>518</v>
      </c>
      <c r="C519" s="1" t="s">
        <v>200</v>
      </c>
      <c r="D519" s="1">
        <v>0</v>
      </c>
      <c r="E519" s="1" t="s">
        <v>247</v>
      </c>
      <c r="F519" s="1" t="s">
        <v>202</v>
      </c>
      <c r="H519" s="1" t="s">
        <v>992</v>
      </c>
      <c r="I519" s="1" t="s">
        <v>948</v>
      </c>
      <c r="M519" s="1" t="s">
        <v>205</v>
      </c>
      <c r="N519" s="1">
        <v>1</v>
      </c>
      <c r="O519" s="1" t="s">
        <v>243</v>
      </c>
      <c r="Q519" s="1" t="s">
        <v>219</v>
      </c>
      <c r="R519" t="s">
        <v>208</v>
      </c>
      <c r="S519" s="1" t="s">
        <v>244</v>
      </c>
      <c r="T519" s="1" t="s">
        <v>210</v>
      </c>
      <c r="V519" s="1" t="b">
        <v>0</v>
      </c>
      <c r="AA519" s="1">
        <v>0.34</v>
      </c>
      <c r="AC519" s="1">
        <v>0.34</v>
      </c>
      <c r="AD519" s="1">
        <v>100</v>
      </c>
      <c r="AF519" s="8">
        <v>0</v>
      </c>
      <c r="AG519" s="1" t="s">
        <v>469</v>
      </c>
      <c r="AH519" s="1">
        <v>21697</v>
      </c>
      <c r="AI519" s="1">
        <v>100</v>
      </c>
      <c r="AJ519" s="1">
        <v>98.97</v>
      </c>
      <c r="AL519" s="1">
        <f>AK519+AJ519</f>
        <v>98.97</v>
      </c>
      <c r="AO519" s="1">
        <f>AL519+AM519</f>
        <v>98.97</v>
      </c>
      <c r="AP519" s="1">
        <v>20</v>
      </c>
      <c r="AV519" s="10">
        <f>((AO519*((100-GX519)/100)+GY519))*(AA519+AS519+AU519+AB519)-(AP519*(AA519+AS519-AC519+AB519)*AD519/100)</f>
        <v>33.6498</v>
      </c>
      <c r="AW519" s="1">
        <f>(AV519)*N519</f>
        <v>33.6498</v>
      </c>
      <c r="BK519" s="1">
        <v>1</v>
      </c>
      <c r="BL519" s="1">
        <v>600</v>
      </c>
      <c r="BM519" s="1" t="s">
        <v>212</v>
      </c>
      <c r="BN519" s="2">
        <f>BL519/HE519</f>
        <v>10.1851851851852</v>
      </c>
      <c r="BO519" s="2">
        <v>450</v>
      </c>
      <c r="BP519" s="1">
        <f>BN519+BI519</f>
        <v>10.1851851851852</v>
      </c>
      <c r="BQ519" s="1">
        <f>BP519*N519</f>
        <v>10.1851851851852</v>
      </c>
      <c r="BS519" s="1"/>
      <c r="EQ519" s="1">
        <f t="shared" si="234"/>
        <v>0</v>
      </c>
      <c r="ER519" s="1">
        <f>EQ519*N519</f>
        <v>0</v>
      </c>
      <c r="ES519" s="1">
        <f>IF(ISERROR(SEARCH("FALSE",BV519)),BU519,0)+IF(ISERROR(SEARCH("FALSE",CA519)),BZ519,0)+IF(ISERROR(SEARCH("FALSE",CF519)),CE519,0)+IF(ISERROR(SEARCH("FALSE",CK519)),CJ519,0)+IF(ISERROR(SEARCH("FALSE",CP519)),CO519,0)+IF(ISERROR(SEARCH("FALSE",CU519)),CT519,0)+IF(ISERROR(SEARCH("FALSE",CZ519)),CY519,0)+IF(ISERROR(SEARCH("FALSE",DE519)),DD519,0)+IF(ISERROR(SEARCH("FALSE",DJ519)),DI519,0)+IF(ISERROR(SEARCH("FALSE",DO519)),DN519,0)+IF(ISERROR(SEARCH("FALSE",DT519)),DS519,0)+IF(ISERROR(SEARCH("FALSE",DY519)),DX519,0)+IF(ISERROR(SEARCH("FALSE",ED519)),EC519,0)+IF(ISERROR(SEARCH("FALSE",EI519)),EH519,0)+IF(ISERROR(SEARCH("FALSE",EN519)),EM519,0)*N519</f>
        <v>0</v>
      </c>
      <c r="ET519" s="12">
        <f>ES519+ER519+BP519</f>
        <v>10.1851851851852</v>
      </c>
      <c r="FP519" s="1" t="s">
        <v>213</v>
      </c>
      <c r="FQ519" s="1">
        <v>1.25</v>
      </c>
      <c r="FR519" s="12">
        <f t="shared" si="236"/>
        <v>43.8349851851852</v>
      </c>
      <c r="FS519" s="12">
        <f>FR519*FQ519/100</f>
        <v>0.547937314814815</v>
      </c>
      <c r="GE519" s="1" t="s">
        <v>214</v>
      </c>
      <c r="GF519" s="1" t="s">
        <v>213</v>
      </c>
      <c r="GG519" s="1">
        <v>11</v>
      </c>
      <c r="GH519" s="12">
        <f>AW519+ET519-ES519+FD519+FG519</f>
        <v>43.8349851851852</v>
      </c>
      <c r="GI519" s="1">
        <f>GH519*(GG519/100)</f>
        <v>4.82184837037037</v>
      </c>
      <c r="GJ519" s="1" t="s">
        <v>215</v>
      </c>
      <c r="GM519" s="1">
        <v>0.203703703703704</v>
      </c>
      <c r="GO519" s="1">
        <v>0.656944444444444</v>
      </c>
      <c r="GP519" s="1">
        <v>0.63</v>
      </c>
      <c r="HB519" s="1">
        <v>1</v>
      </c>
      <c r="HC519" s="1">
        <v>55</v>
      </c>
      <c r="HD519" s="1">
        <v>90</v>
      </c>
      <c r="HE519" s="1">
        <f>(3600/HC519)*HD519*HB519/100</f>
        <v>58.9090909090909</v>
      </c>
      <c r="HF519" s="10">
        <f>AW519+AZ519+ET519+FD519+FG519+FK519+FS519-FY519+GD519+FT519+GI519+GM519+GN519+GO519+GP519+GR519+GS519-GU519</f>
        <v>50.6954190185185</v>
      </c>
      <c r="HG519" s="13">
        <v>43832</v>
      </c>
    </row>
    <row r="520" spans="1:215">
      <c r="A520" t="str">
        <f t="shared" si="235"/>
        <v>HOSKA22091021697</v>
      </c>
      <c r="B520" s="1">
        <v>519</v>
      </c>
      <c r="C520" s="1" t="s">
        <v>200</v>
      </c>
      <c r="D520" s="1">
        <v>0</v>
      </c>
      <c r="E520" s="1" t="s">
        <v>247</v>
      </c>
      <c r="F520" s="1" t="s">
        <v>202</v>
      </c>
      <c r="H520" s="1" t="s">
        <v>993</v>
      </c>
      <c r="I520" s="1" t="s">
        <v>994</v>
      </c>
      <c r="M520" s="1" t="s">
        <v>205</v>
      </c>
      <c r="N520" s="1">
        <v>1</v>
      </c>
      <c r="O520" s="1" t="s">
        <v>337</v>
      </c>
      <c r="Q520" s="1" t="s">
        <v>219</v>
      </c>
      <c r="R520" t="s">
        <v>208</v>
      </c>
      <c r="S520" s="1" t="s">
        <v>338</v>
      </c>
      <c r="T520" s="1" t="s">
        <v>210</v>
      </c>
      <c r="V520" s="1" t="b">
        <v>0</v>
      </c>
      <c r="AA520" s="1">
        <v>1.044</v>
      </c>
      <c r="AC520" s="1">
        <v>1.042</v>
      </c>
      <c r="AD520" s="1">
        <v>100</v>
      </c>
      <c r="AF520" s="8">
        <v>0.002</v>
      </c>
      <c r="AG520" s="1" t="s">
        <v>469</v>
      </c>
      <c r="AH520" s="1">
        <v>21697</v>
      </c>
      <c r="AI520" s="1">
        <v>100</v>
      </c>
      <c r="AJ520" s="1">
        <v>116.83</v>
      </c>
      <c r="AL520" s="1">
        <f>AK520+AJ520</f>
        <v>116.83</v>
      </c>
      <c r="AO520" s="1">
        <f>AL520+AM520</f>
        <v>116.83</v>
      </c>
      <c r="AP520" s="1">
        <v>20</v>
      </c>
      <c r="AV520" s="10">
        <f>((AO520*((100-GX520)/100)+GY520))*(AA520+AS520+AU520+AB520)-(AP520*(AA520+AS520-AC520+AB520)*AD520/100)</f>
        <v>121.93052</v>
      </c>
      <c r="AW520" s="1">
        <f>(AV520)*N520</f>
        <v>121.93052</v>
      </c>
      <c r="BK520" s="1">
        <v>1</v>
      </c>
      <c r="BL520" s="1">
        <v>866.666666666667</v>
      </c>
      <c r="BM520" s="1" t="s">
        <v>212</v>
      </c>
      <c r="BN520" s="2">
        <f>BL520/HE520</f>
        <v>22.7366255144033</v>
      </c>
      <c r="BO520" s="2">
        <v>550</v>
      </c>
      <c r="BP520" s="1">
        <f>BN520+BI520</f>
        <v>22.7366255144033</v>
      </c>
      <c r="BQ520" s="1">
        <f>BP520*N520</f>
        <v>22.7366255144033</v>
      </c>
      <c r="BS520" s="1"/>
      <c r="CQ520" s="16">
        <v>1</v>
      </c>
      <c r="CR520" s="24">
        <v>1.4</v>
      </c>
      <c r="CS520" s="24" t="s">
        <v>225</v>
      </c>
      <c r="CT520" s="24">
        <f>CR520*CQ520</f>
        <v>1.4</v>
      </c>
      <c r="CU520" s="24" t="b">
        <v>0</v>
      </c>
      <c r="EQ520" s="1">
        <f t="shared" si="234"/>
        <v>1.4</v>
      </c>
      <c r="ER520" s="1">
        <f>EQ520*N520</f>
        <v>1.4</v>
      </c>
      <c r="ES520" s="1">
        <f>IF(ISERROR(SEARCH("FALSE",BV520)),BU520,0)+IF(ISERROR(SEARCH("FALSE",CA520)),BZ520,0)+IF(ISERROR(SEARCH("FALSE",CF520)),CE520,0)+IF(ISERROR(SEARCH("FALSE",CK520)),CJ520,0)+IF(ISERROR(SEARCH("FALSE",CP520)),CO520,0)+IF(ISERROR(SEARCH("FALSE",CU520)),CT520,0)+IF(ISERROR(SEARCH("FALSE",CZ520)),CY520,0)+IF(ISERROR(SEARCH("FALSE",DE520)),DD520,0)+IF(ISERROR(SEARCH("FALSE",DJ520)),DI520,0)+IF(ISERROR(SEARCH("FALSE",DO520)),DN520,0)+IF(ISERROR(SEARCH("FALSE",DT520)),DS520,0)+IF(ISERROR(SEARCH("FALSE",DY520)),DX520,0)+IF(ISERROR(SEARCH("FALSE",ED520)),EC520,0)+IF(ISERROR(SEARCH("FALSE",EI520)),EH520,0)+IF(ISERROR(SEARCH("FALSE",EN520)),EM520,0)*N520</f>
        <v>0</v>
      </c>
      <c r="ET520" s="12">
        <f>ES520+ER520+BP520</f>
        <v>24.1366255144033</v>
      </c>
      <c r="FP520" s="1" t="s">
        <v>213</v>
      </c>
      <c r="FQ520" s="1">
        <v>1.5</v>
      </c>
      <c r="FR520" s="12">
        <f t="shared" si="236"/>
        <v>146.067145514403</v>
      </c>
      <c r="FS520" s="12">
        <f>FR520*FQ520/100</f>
        <v>2.19100718271605</v>
      </c>
      <c r="GE520" s="1" t="s">
        <v>252</v>
      </c>
      <c r="GF520" s="1" t="s">
        <v>213</v>
      </c>
      <c r="GG520" s="1">
        <v>12.5</v>
      </c>
      <c r="GH520" s="12">
        <f>AW520+ET520-ES520+FD520+FG520</f>
        <v>146.067145514403</v>
      </c>
      <c r="GI520" s="1">
        <f>GH520*(GG520/100)</f>
        <v>18.2583931893004</v>
      </c>
      <c r="GJ520" s="1" t="s">
        <v>215</v>
      </c>
      <c r="GM520" s="1">
        <v>0.482732510288066</v>
      </c>
      <c r="GO520" s="1">
        <v>3.33333333333333</v>
      </c>
      <c r="GP520" s="1">
        <v>6.05</v>
      </c>
      <c r="HB520" s="1">
        <v>1</v>
      </c>
      <c r="HC520" s="1">
        <v>85</v>
      </c>
      <c r="HD520" s="1">
        <v>90</v>
      </c>
      <c r="HE520" s="1">
        <f>(3600/HC520)*HD520*HB520/100</f>
        <v>38.1176470588235</v>
      </c>
      <c r="HF520" s="10">
        <f>AW520+AZ520+ET520+FD520+FG520+FK520+FS520-FY520+GD520+FT520+GI520+GM520+GN520+GO520+GP520+GR520+GS520-GU520</f>
        <v>176.382611730041</v>
      </c>
      <c r="HG520" s="13">
        <v>43467</v>
      </c>
    </row>
    <row r="521" spans="1:215">
      <c r="A521" t="str">
        <f t="shared" si="235"/>
        <v>HOSKE12144021697</v>
      </c>
      <c r="B521" s="1">
        <v>520</v>
      </c>
      <c r="C521" s="1" t="s">
        <v>200</v>
      </c>
      <c r="D521" s="1">
        <v>0</v>
      </c>
      <c r="E521" s="1" t="s">
        <v>247</v>
      </c>
      <c r="F521" s="1" t="s">
        <v>202</v>
      </c>
      <c r="H521" s="1" t="s">
        <v>995</v>
      </c>
      <c r="I521" s="1" t="s">
        <v>996</v>
      </c>
      <c r="M521" s="1" t="s">
        <v>205</v>
      </c>
      <c r="N521" s="1">
        <v>1</v>
      </c>
      <c r="O521" s="1" t="s">
        <v>337</v>
      </c>
      <c r="Q521" s="1" t="s">
        <v>219</v>
      </c>
      <c r="R521" t="s">
        <v>208</v>
      </c>
      <c r="S521" s="1" t="s">
        <v>338</v>
      </c>
      <c r="T521" s="1" t="s">
        <v>210</v>
      </c>
      <c r="V521" s="1" t="b">
        <v>0</v>
      </c>
      <c r="AA521" s="1">
        <v>0.7202</v>
      </c>
      <c r="AC521" s="1">
        <v>0.7122</v>
      </c>
      <c r="AD521" s="1">
        <v>100</v>
      </c>
      <c r="AF521" s="8">
        <v>0.00800000000000001</v>
      </c>
      <c r="AG521" s="1" t="s">
        <v>469</v>
      </c>
      <c r="AH521" s="1">
        <v>21697</v>
      </c>
      <c r="AI521" s="1">
        <v>100</v>
      </c>
      <c r="AJ521" s="1">
        <v>110.67</v>
      </c>
      <c r="AL521" s="1">
        <f>AK521+AJ521</f>
        <v>110.67</v>
      </c>
      <c r="AO521" s="1">
        <f>AL521+AM521</f>
        <v>110.67</v>
      </c>
      <c r="AP521" s="1">
        <v>20</v>
      </c>
      <c r="AV521" s="10">
        <f>((AO521*((100-GX521)/100)+GY521))*(AA521+AS521+AU521+AB521)-(AP521*(AA521+AS521-AC521+AB521)*AD521/100)</f>
        <v>79.544534</v>
      </c>
      <c r="AW521" s="1">
        <f>(AV521)*N521</f>
        <v>79.544534</v>
      </c>
      <c r="AZ521" s="1">
        <f>BA521+BE521</f>
        <v>5.4675</v>
      </c>
      <c r="BA521" s="1">
        <f>AZ522*N522</f>
        <v>5.4</v>
      </c>
      <c r="BB521" s="1" t="s">
        <v>221</v>
      </c>
      <c r="BC521" s="1">
        <f>BA521</f>
        <v>5.4</v>
      </c>
      <c r="BD521" s="1">
        <v>1.25</v>
      </c>
      <c r="BE521" s="1">
        <f>BA521*(BD521/100)</f>
        <v>0.0675</v>
      </c>
      <c r="BK521" s="1">
        <v>1</v>
      </c>
      <c r="BL521" s="1">
        <v>600</v>
      </c>
      <c r="BM521" s="1" t="s">
        <v>212</v>
      </c>
      <c r="BN521" s="2">
        <f>BL521/HE521</f>
        <v>20.3703703703704</v>
      </c>
      <c r="BO521" s="2">
        <v>450</v>
      </c>
      <c r="BP521" s="1">
        <f>BN521+BI521</f>
        <v>20.3703703703704</v>
      </c>
      <c r="BQ521" s="1">
        <f>BP521*N521</f>
        <v>20.3703703703704</v>
      </c>
      <c r="BS521" s="1"/>
      <c r="EQ521" s="1">
        <f t="shared" si="234"/>
        <v>0</v>
      </c>
      <c r="ER521" s="1">
        <f>EQ521*N521</f>
        <v>0</v>
      </c>
      <c r="ES521" s="1">
        <f>IF(ISERROR(SEARCH("FALSE",BV521)),BU521,0)+IF(ISERROR(SEARCH("FALSE",CA521)),BZ521,0)+IF(ISERROR(SEARCH("FALSE",CF521)),CE521,0)+IF(ISERROR(SEARCH("FALSE",CK521)),CJ521,0)+IF(ISERROR(SEARCH("FALSE",CP521)),CO521,0)+IF(ISERROR(SEARCH("FALSE",CU521)),CT521,0)+IF(ISERROR(SEARCH("FALSE",CZ521)),CY521,0)+IF(ISERROR(SEARCH("FALSE",DE521)),DD521,0)+IF(ISERROR(SEARCH("FALSE",DJ521)),DI521,0)+IF(ISERROR(SEARCH("FALSE",DO521)),DN521,0)+IF(ISERROR(SEARCH("FALSE",DT521)),DS521,0)+IF(ISERROR(SEARCH("FALSE",DY521)),DX521,0)+IF(ISERROR(SEARCH("FALSE",ED521)),EC521,0)+IF(ISERROR(SEARCH("FALSE",EI521)),EH521,0)+IF(ISERROR(SEARCH("FALSE",EN521)),EM521,0)*N521</f>
        <v>0</v>
      </c>
      <c r="ET521" s="12">
        <f>ES521+ER521+BP521</f>
        <v>20.3703703703704</v>
      </c>
      <c r="FP521" s="1" t="s">
        <v>213</v>
      </c>
      <c r="FQ521" s="1">
        <v>1.25</v>
      </c>
      <c r="FR521" s="12">
        <f t="shared" si="236"/>
        <v>99.9149043703704</v>
      </c>
      <c r="FS521" s="12">
        <f>FR521*FQ521/100</f>
        <v>1.24893630462963</v>
      </c>
      <c r="GE521" s="1" t="s">
        <v>214</v>
      </c>
      <c r="GF521" s="1" t="s">
        <v>213</v>
      </c>
      <c r="GG521" s="1">
        <v>11</v>
      </c>
      <c r="GH521" s="12">
        <f>AW521+ET521-ES521+FD521+FG521</f>
        <v>99.9149043703704</v>
      </c>
      <c r="GI521" s="1">
        <f>GH521*(GG521/100)</f>
        <v>10.9906394807407</v>
      </c>
      <c r="GJ521" s="1" t="s">
        <v>215</v>
      </c>
      <c r="GM521" s="1">
        <v>0.407407407407407</v>
      </c>
      <c r="GO521" s="1">
        <v>1.14583333333333</v>
      </c>
      <c r="GP521" s="1">
        <v>1.1</v>
      </c>
      <c r="GQ521" s="1" t="s">
        <v>280</v>
      </c>
      <c r="GR521" s="1">
        <v>0.579999999999998</v>
      </c>
      <c r="HB521" s="1">
        <v>1</v>
      </c>
      <c r="HC521" s="1">
        <v>110</v>
      </c>
      <c r="HD521" s="1">
        <v>90</v>
      </c>
      <c r="HE521" s="1">
        <f>(3600/HC521)*HD521*HB521/100</f>
        <v>29.4545454545455</v>
      </c>
      <c r="HF521" s="10">
        <f>AW521+AZ521+ET521+FD521+FG521+FK521+FS521-FY521+GD521+FT521+GI521+GM521+GN521+GO521+GP521+GR521+GS521-GU521</f>
        <v>120.855220896481</v>
      </c>
      <c r="HG521" s="13">
        <v>44563</v>
      </c>
    </row>
    <row r="522" spans="1:215">
      <c r="A522" t="str">
        <f t="shared" si="235"/>
        <v>HOSKE121440_121677</v>
      </c>
      <c r="B522" s="1">
        <v>521</v>
      </c>
      <c r="C522" s="1" t="s">
        <v>200</v>
      </c>
      <c r="E522" s="1" t="s">
        <v>247</v>
      </c>
      <c r="F522" s="1" t="s">
        <v>222</v>
      </c>
      <c r="H522" s="1" t="s">
        <v>997</v>
      </c>
      <c r="I522" s="1" t="s">
        <v>997</v>
      </c>
      <c r="N522" s="1">
        <v>2</v>
      </c>
      <c r="R522"/>
      <c r="AF522" s="8"/>
      <c r="AG522" s="1" t="s">
        <v>278</v>
      </c>
      <c r="AH522" s="1">
        <v>21677</v>
      </c>
      <c r="AV522" s="10"/>
      <c r="AX522" s="1" t="s">
        <v>205</v>
      </c>
      <c r="AY522" s="1" t="s">
        <v>225</v>
      </c>
      <c r="AZ522" s="1">
        <v>2.7</v>
      </c>
      <c r="BN522" s="2"/>
      <c r="BS522" s="1"/>
      <c r="ET522" s="12"/>
      <c r="FR522" s="12"/>
      <c r="FS522" s="12"/>
      <c r="GH522" s="12"/>
      <c r="HF522" s="10"/>
      <c r="HG522" s="13">
        <v>44563</v>
      </c>
    </row>
    <row r="523" spans="1:215">
      <c r="A523" t="str">
        <f t="shared" si="235"/>
        <v>HOSKE12144021677</v>
      </c>
      <c r="B523" s="1">
        <v>522</v>
      </c>
      <c r="C523" s="1" t="s">
        <v>200</v>
      </c>
      <c r="D523" s="1">
        <v>0</v>
      </c>
      <c r="E523" s="1" t="s">
        <v>247</v>
      </c>
      <c r="F523" s="1" t="s">
        <v>202</v>
      </c>
      <c r="H523" s="1" t="s">
        <v>995</v>
      </c>
      <c r="I523" s="1" t="s">
        <v>996</v>
      </c>
      <c r="M523" s="1" t="s">
        <v>205</v>
      </c>
      <c r="N523" s="1">
        <v>1</v>
      </c>
      <c r="O523" s="17" t="s">
        <v>337</v>
      </c>
      <c r="P523" s="18"/>
      <c r="Q523" s="1" t="s">
        <v>219</v>
      </c>
      <c r="R523" t="s">
        <v>208</v>
      </c>
      <c r="S523" s="19" t="s">
        <v>338</v>
      </c>
      <c r="T523" s="1" t="s">
        <v>210</v>
      </c>
      <c r="V523" s="1" t="b">
        <v>0</v>
      </c>
      <c r="AA523" s="1">
        <v>0.701</v>
      </c>
      <c r="AC523" s="1">
        <v>0.696</v>
      </c>
      <c r="AD523" s="1">
        <v>100</v>
      </c>
      <c r="AF523" s="8">
        <v>0.005</v>
      </c>
      <c r="AG523" s="1" t="s">
        <v>278</v>
      </c>
      <c r="AH523" s="1">
        <v>21677</v>
      </c>
      <c r="AI523" s="1">
        <v>100</v>
      </c>
      <c r="AJ523" s="1">
        <v>110.65</v>
      </c>
      <c r="AL523" s="1">
        <f>AK523+AJ523</f>
        <v>110.65</v>
      </c>
      <c r="AO523" s="1">
        <f>AL523+AM523</f>
        <v>110.65</v>
      </c>
      <c r="AP523" s="1">
        <v>20</v>
      </c>
      <c r="AV523" s="10">
        <f>((AO523*((100-GX523)/100)+GY523))*(AA523+AS523+AU523+AB523)-(AP523*(AA523+AS523-AC523+AB523)*AD523/100)</f>
        <v>77.46565</v>
      </c>
      <c r="AW523" s="1">
        <f>(AV523)*N523</f>
        <v>77.46565</v>
      </c>
      <c r="AZ523" s="1">
        <f>BA523+BE523</f>
        <v>5.022</v>
      </c>
      <c r="BA523" s="1">
        <f>AZ524*N524</f>
        <v>4.96</v>
      </c>
      <c r="BB523" s="1" t="s">
        <v>221</v>
      </c>
      <c r="BC523" s="1">
        <f>BA523</f>
        <v>4.96</v>
      </c>
      <c r="BD523" s="1">
        <v>1.25</v>
      </c>
      <c r="BE523" s="1">
        <f>BA523*(BD523/100)</f>
        <v>0.062</v>
      </c>
      <c r="BK523" s="1">
        <v>1</v>
      </c>
      <c r="BL523" s="1">
        <v>562.5</v>
      </c>
      <c r="BM523" s="1" t="s">
        <v>212</v>
      </c>
      <c r="BN523" s="2">
        <f>BL523/HE523</f>
        <v>10.6907894736842</v>
      </c>
      <c r="BO523" s="2">
        <v>450</v>
      </c>
      <c r="BP523" s="1">
        <f>BN523+BI523</f>
        <v>10.6907894736842</v>
      </c>
      <c r="BQ523" s="1">
        <f>BP523*N523</f>
        <v>10.6907894736842</v>
      </c>
      <c r="BS523" s="1"/>
      <c r="EQ523" s="1">
        <f t="shared" si="234"/>
        <v>0</v>
      </c>
      <c r="ER523" s="1">
        <f>EQ523*N523</f>
        <v>0</v>
      </c>
      <c r="ES523" s="1">
        <f>IF(ISERROR(SEARCH("FALSE",BV523)),BU523,0)+IF(ISERROR(SEARCH("FALSE",CA523)),BZ523,0)+IF(ISERROR(SEARCH("FALSE",CF523)),CE523,0)+IF(ISERROR(SEARCH("FALSE",CK523)),CJ523,0)+IF(ISERROR(SEARCH("FALSE",CP523)),CO523,0)+IF(ISERROR(SEARCH("FALSE",CU523)),CT523,0)+IF(ISERROR(SEARCH("FALSE",CZ523)),CY523,0)+IF(ISERROR(SEARCH("FALSE",DE523)),DD523,0)+IF(ISERROR(SEARCH("FALSE",DJ523)),DI523,0)+IF(ISERROR(SEARCH("FALSE",DO523)),DN523,0)+IF(ISERROR(SEARCH("FALSE",DT523)),DS523,0)+IF(ISERROR(SEARCH("FALSE",DY523)),DX523,0)+IF(ISERROR(SEARCH("FALSE",ED523)),EC523,0)+IF(ISERROR(SEARCH("FALSE",EI523)),EH523,0)+IF(ISERROR(SEARCH("FALSE",EN523)),EM523,0)*N523</f>
        <v>0</v>
      </c>
      <c r="ET523" s="12">
        <f>ES523+ER523+BP523</f>
        <v>10.6907894736842</v>
      </c>
      <c r="FP523" s="1" t="s">
        <v>213</v>
      </c>
      <c r="FQ523" s="1">
        <v>1.25</v>
      </c>
      <c r="FR523" s="12">
        <f t="shared" si="236"/>
        <v>88.1564394736842</v>
      </c>
      <c r="FS523" s="12">
        <f>FR523*FQ523/100</f>
        <v>1.10195549342105</v>
      </c>
      <c r="GE523" s="1" t="s">
        <v>214</v>
      </c>
      <c r="GF523" s="1" t="s">
        <v>213</v>
      </c>
      <c r="GG523" s="1">
        <v>11</v>
      </c>
      <c r="GH523" s="12">
        <f>AW523+ET523-ES523+FD523+FG523</f>
        <v>88.1564394736842</v>
      </c>
      <c r="GI523" s="1">
        <f>GH523*(GG523/100)</f>
        <v>9.69720834210526</v>
      </c>
      <c r="GJ523" s="1" t="s">
        <v>215</v>
      </c>
      <c r="GM523" s="1">
        <v>0.213815789473684</v>
      </c>
      <c r="GO523" s="1">
        <v>0.763888888888889</v>
      </c>
      <c r="GP523" s="1">
        <v>0.833333333333333</v>
      </c>
      <c r="GQ523" s="1" t="s">
        <v>280</v>
      </c>
      <c r="HB523" s="1">
        <v>1</v>
      </c>
      <c r="HC523" s="1">
        <v>65</v>
      </c>
      <c r="HD523" s="1">
        <v>95</v>
      </c>
      <c r="HE523" s="1">
        <f>(3600/HC523)*HD523*HB523/100</f>
        <v>52.6153846153846</v>
      </c>
      <c r="HF523" s="10">
        <f>AW523+AZ523+ET523+FD523+FG523+FK523+FS523-FY523+GD523+FT523+GI523+GM523+GN523+GO523+GP523+GR523+GS523-GU523</f>
        <v>105.788641320906</v>
      </c>
      <c r="HG523" s="13">
        <v>44928</v>
      </c>
    </row>
    <row r="524" spans="1:215">
      <c r="A524" t="str">
        <f t="shared" si="235"/>
        <v>HOSKE121440_121677</v>
      </c>
      <c r="B524" s="1">
        <v>523</v>
      </c>
      <c r="C524" s="1" t="s">
        <v>200</v>
      </c>
      <c r="E524" s="1" t="s">
        <v>247</v>
      </c>
      <c r="F524" s="1" t="s">
        <v>222</v>
      </c>
      <c r="H524" s="1" t="s">
        <v>997</v>
      </c>
      <c r="I524" s="1" t="s">
        <v>997</v>
      </c>
      <c r="N524" s="1">
        <v>2</v>
      </c>
      <c r="R524"/>
      <c r="AF524" s="8"/>
      <c r="AG524" s="1" t="s">
        <v>278</v>
      </c>
      <c r="AH524" s="1">
        <v>21677</v>
      </c>
      <c r="AV524" s="10"/>
      <c r="AX524" s="1" t="s">
        <v>205</v>
      </c>
      <c r="AY524" s="1" t="s">
        <v>225</v>
      </c>
      <c r="AZ524" s="1">
        <v>2.48</v>
      </c>
      <c r="BN524" s="2"/>
      <c r="BS524" s="1"/>
      <c r="ET524" s="12"/>
      <c r="FR524" s="12"/>
      <c r="FS524" s="12"/>
      <c r="GH524" s="12"/>
      <c r="HF524" s="10"/>
      <c r="HG524" s="13">
        <v>44928</v>
      </c>
    </row>
    <row r="525" spans="1:215">
      <c r="A525" t="str">
        <f t="shared" si="235"/>
        <v>HOSKE12145021697</v>
      </c>
      <c r="B525" s="1">
        <v>524</v>
      </c>
      <c r="C525" s="1" t="s">
        <v>200</v>
      </c>
      <c r="D525" s="1">
        <v>0</v>
      </c>
      <c r="E525" s="1" t="s">
        <v>247</v>
      </c>
      <c r="F525" s="1" t="s">
        <v>202</v>
      </c>
      <c r="H525" s="1" t="s">
        <v>998</v>
      </c>
      <c r="I525" s="1" t="s">
        <v>495</v>
      </c>
      <c r="M525" s="1" t="s">
        <v>205</v>
      </c>
      <c r="N525" s="1">
        <v>1</v>
      </c>
      <c r="O525" s="1" t="s">
        <v>337</v>
      </c>
      <c r="Q525" s="1" t="s">
        <v>219</v>
      </c>
      <c r="R525" t="s">
        <v>208</v>
      </c>
      <c r="S525" s="1" t="s">
        <v>338</v>
      </c>
      <c r="T525" s="1" t="s">
        <v>210</v>
      </c>
      <c r="V525" s="1" t="b">
        <v>0</v>
      </c>
      <c r="AA525" s="1">
        <v>0.273</v>
      </c>
      <c r="AC525" s="1">
        <v>0.265</v>
      </c>
      <c r="AD525" s="1">
        <v>100</v>
      </c>
      <c r="AF525" s="8">
        <v>0.00800000000000001</v>
      </c>
      <c r="AG525" s="1" t="s">
        <v>469</v>
      </c>
      <c r="AH525" s="1">
        <v>21697</v>
      </c>
      <c r="AI525" s="1">
        <v>100</v>
      </c>
      <c r="AJ525" s="1">
        <v>110.67</v>
      </c>
      <c r="AL525" s="1">
        <f t="shared" ref="AL525:AL531" si="237">AK525+AJ525</f>
        <v>110.67</v>
      </c>
      <c r="AO525" s="1">
        <f t="shared" ref="AO525:AO531" si="238">AL525+AM525</f>
        <v>110.67</v>
      </c>
      <c r="AP525" s="1">
        <v>20</v>
      </c>
      <c r="AV525" s="10">
        <f t="shared" ref="AV525:AV531" si="239">((AO525*((100-GX525)/100)+GY525))*(AA525+AS525+AU525+AB525)-(AP525*(AA525+AS525-AC525+AB525)*AD525/100)</f>
        <v>30.05291</v>
      </c>
      <c r="AW525" s="1">
        <f t="shared" ref="AW525:AW531" si="240">(AV525)*N525</f>
        <v>30.05291</v>
      </c>
      <c r="BK525" s="1">
        <v>1</v>
      </c>
      <c r="BL525" s="1">
        <v>600</v>
      </c>
      <c r="BM525" s="1" t="s">
        <v>212</v>
      </c>
      <c r="BN525" s="2">
        <f t="shared" ref="BN525:BN531" si="241">BL525/HE525</f>
        <v>14.8148148148148</v>
      </c>
      <c r="BO525" s="2">
        <v>450</v>
      </c>
      <c r="BP525" s="1">
        <f t="shared" ref="BP525:BP531" si="242">BN525+BI525</f>
        <v>14.8148148148148</v>
      </c>
      <c r="BQ525" s="1">
        <f t="shared" ref="BQ525:BQ531" si="243">BP525*N525</f>
        <v>14.8148148148148</v>
      </c>
      <c r="BS525" s="1"/>
      <c r="EQ525" s="1">
        <f t="shared" si="234"/>
        <v>0</v>
      </c>
      <c r="ER525" s="1">
        <f t="shared" ref="ER525:ER531" si="244">EQ525*N525</f>
        <v>0</v>
      </c>
      <c r="ES525" s="1">
        <f t="shared" ref="ES525:ES531" si="245">IF(ISERROR(SEARCH("FALSE",BV525)),BU525,0)+IF(ISERROR(SEARCH("FALSE",CA525)),BZ525,0)+IF(ISERROR(SEARCH("FALSE",CF525)),CE525,0)+IF(ISERROR(SEARCH("FALSE",CK525)),CJ525,0)+IF(ISERROR(SEARCH("FALSE",CP525)),CO525,0)+IF(ISERROR(SEARCH("FALSE",CU525)),CT525,0)+IF(ISERROR(SEARCH("FALSE",CZ525)),CY525,0)+IF(ISERROR(SEARCH("FALSE",DE525)),DD525,0)+IF(ISERROR(SEARCH("FALSE",DJ525)),DI525,0)+IF(ISERROR(SEARCH("FALSE",DO525)),DN525,0)+IF(ISERROR(SEARCH("FALSE",DT525)),DS525,0)+IF(ISERROR(SEARCH("FALSE",DY525)),DX525,0)+IF(ISERROR(SEARCH("FALSE",ED525)),EC525,0)+IF(ISERROR(SEARCH("FALSE",EI525)),EH525,0)+IF(ISERROR(SEARCH("FALSE",EN525)),EM525,0)*N525</f>
        <v>0</v>
      </c>
      <c r="ET525" s="12">
        <f t="shared" ref="ET525:ET531" si="246">ES525+ER525+BP525</f>
        <v>14.8148148148148</v>
      </c>
      <c r="FP525" s="1" t="s">
        <v>213</v>
      </c>
      <c r="FQ525" s="1">
        <v>1.25</v>
      </c>
      <c r="FR525" s="12">
        <f t="shared" si="236"/>
        <v>44.8677248148148</v>
      </c>
      <c r="FS525" s="12">
        <f t="shared" ref="FS525:FS531" si="247">FR525*FQ525/100</f>
        <v>0.560846560185185</v>
      </c>
      <c r="GE525" s="1" t="s">
        <v>214</v>
      </c>
      <c r="GF525" s="1" t="s">
        <v>213</v>
      </c>
      <c r="GG525" s="1">
        <v>11</v>
      </c>
      <c r="GH525" s="12">
        <f t="shared" ref="GH525:GH531" si="248">AW525+ET525-ES525+FD525+FG525</f>
        <v>44.8677248148148</v>
      </c>
      <c r="GI525" s="1">
        <f t="shared" ref="GI525:GI531" si="249">GH525*(GG525/100)</f>
        <v>4.93544972962963</v>
      </c>
      <c r="GJ525" s="1" t="s">
        <v>215</v>
      </c>
      <c r="GM525" s="1">
        <v>0.296296296296296</v>
      </c>
      <c r="GO525" s="1">
        <v>0.916666666666667</v>
      </c>
      <c r="GP525" s="1">
        <v>0.74</v>
      </c>
      <c r="GQ525" s="1" t="s">
        <v>280</v>
      </c>
      <c r="GR525" s="1">
        <v>0.369999999999997</v>
      </c>
      <c r="HB525" s="1">
        <v>1</v>
      </c>
      <c r="HC525" s="1">
        <v>80</v>
      </c>
      <c r="HD525" s="1">
        <v>90</v>
      </c>
      <c r="HE525" s="1">
        <f t="shared" ref="HE525:HE531" si="250">(3600/HC525)*HD525*HB525/100</f>
        <v>40.5</v>
      </c>
      <c r="HF525" s="10">
        <f t="shared" ref="HF525:HF531" si="251">AW525+AZ525+ET525+FD525+FG525+FK525+FS525-FY525+GD525+FT525+GI525+GM525+GN525+GO525+GP525+GR525+GS525-GU525</f>
        <v>52.6869840675926</v>
      </c>
      <c r="HG525" s="13">
        <v>44563</v>
      </c>
    </row>
    <row r="526" spans="1:215">
      <c r="A526" t="str">
        <f t="shared" si="235"/>
        <v>HOSKE12195021697</v>
      </c>
      <c r="B526" s="1">
        <v>525</v>
      </c>
      <c r="C526" s="1" t="s">
        <v>200</v>
      </c>
      <c r="D526" s="1">
        <v>0</v>
      </c>
      <c r="E526" s="1" t="s">
        <v>247</v>
      </c>
      <c r="F526" s="1" t="s">
        <v>202</v>
      </c>
      <c r="H526" s="1" t="s">
        <v>999</v>
      </c>
      <c r="I526" s="1" t="s">
        <v>1000</v>
      </c>
      <c r="M526" s="1" t="s">
        <v>205</v>
      </c>
      <c r="N526" s="1">
        <v>1</v>
      </c>
      <c r="O526" s="17" t="s">
        <v>250</v>
      </c>
      <c r="P526" s="18"/>
      <c r="Q526" s="1" t="s">
        <v>219</v>
      </c>
      <c r="R526" t="s">
        <v>208</v>
      </c>
      <c r="S526" s="19" t="s">
        <v>251</v>
      </c>
      <c r="T526" s="1" t="s">
        <v>210</v>
      </c>
      <c r="V526" s="1" t="b">
        <v>0</v>
      </c>
      <c r="AA526" s="1">
        <v>0.321</v>
      </c>
      <c r="AC526" s="1">
        <v>0.311</v>
      </c>
      <c r="AD526" s="1">
        <v>100</v>
      </c>
      <c r="AF526" s="8">
        <v>0.01</v>
      </c>
      <c r="AG526" s="1" t="s">
        <v>469</v>
      </c>
      <c r="AH526" s="1">
        <v>21697</v>
      </c>
      <c r="AI526" s="1">
        <v>100</v>
      </c>
      <c r="AJ526" s="1">
        <v>107.52</v>
      </c>
      <c r="AL526" s="1">
        <f t="shared" si="237"/>
        <v>107.52</v>
      </c>
      <c r="AO526" s="1">
        <f t="shared" si="238"/>
        <v>107.52</v>
      </c>
      <c r="AP526" s="1">
        <v>20</v>
      </c>
      <c r="AV526" s="10">
        <f t="shared" si="239"/>
        <v>34.31392</v>
      </c>
      <c r="AW526" s="1">
        <f t="shared" si="240"/>
        <v>34.31392</v>
      </c>
      <c r="BK526" s="1">
        <v>1</v>
      </c>
      <c r="BL526" s="1">
        <v>466.666666666667</v>
      </c>
      <c r="BM526" s="1" t="s">
        <v>212</v>
      </c>
      <c r="BN526" s="2">
        <f t="shared" si="241"/>
        <v>13.6831275720165</v>
      </c>
      <c r="BO526" s="2">
        <v>350</v>
      </c>
      <c r="BP526" s="1">
        <f t="shared" si="242"/>
        <v>13.6831275720165</v>
      </c>
      <c r="BQ526" s="1">
        <f t="shared" si="243"/>
        <v>13.6831275720165</v>
      </c>
      <c r="BR526" s="1">
        <v>1</v>
      </c>
      <c r="BS526" s="1">
        <v>2.35</v>
      </c>
      <c r="BT526" s="1" t="s">
        <v>225</v>
      </c>
      <c r="BU526" s="1">
        <f>BR526*BS526</f>
        <v>2.35</v>
      </c>
      <c r="BV526" s="1" t="b">
        <v>0</v>
      </c>
      <c r="EQ526" s="1">
        <f t="shared" si="234"/>
        <v>2.35</v>
      </c>
      <c r="ER526" s="1">
        <f t="shared" si="244"/>
        <v>2.35</v>
      </c>
      <c r="ES526" s="1">
        <f t="shared" si="245"/>
        <v>0</v>
      </c>
      <c r="ET526" s="12">
        <f t="shared" si="246"/>
        <v>16.0331275720165</v>
      </c>
      <c r="FP526" s="1" t="s">
        <v>213</v>
      </c>
      <c r="FQ526" s="1">
        <v>1.25</v>
      </c>
      <c r="FR526" s="12">
        <f t="shared" si="236"/>
        <v>50.3470475720165</v>
      </c>
      <c r="FS526" s="12">
        <f t="shared" si="247"/>
        <v>0.629338094650206</v>
      </c>
      <c r="GE526" s="1" t="s">
        <v>214</v>
      </c>
      <c r="GF526" s="1" t="s">
        <v>213</v>
      </c>
      <c r="GG526" s="1">
        <v>11</v>
      </c>
      <c r="GH526" s="12">
        <f t="shared" si="248"/>
        <v>50.3470475720165</v>
      </c>
      <c r="GI526" s="1">
        <f t="shared" si="249"/>
        <v>5.53817523292181</v>
      </c>
      <c r="GJ526" s="1" t="s">
        <v>215</v>
      </c>
      <c r="GM526" s="1">
        <v>0.33</v>
      </c>
      <c r="GO526" s="1">
        <v>0.21</v>
      </c>
      <c r="GP526" s="1">
        <v>0.61</v>
      </c>
      <c r="GQ526" s="1" t="s">
        <v>280</v>
      </c>
      <c r="GR526" s="1">
        <v>0.0899999999999963</v>
      </c>
      <c r="HB526" s="1">
        <v>1</v>
      </c>
      <c r="HC526" s="1">
        <v>95</v>
      </c>
      <c r="HD526" s="1">
        <v>90</v>
      </c>
      <c r="HE526" s="1">
        <f t="shared" si="250"/>
        <v>34.1052631578947</v>
      </c>
      <c r="HF526" s="10">
        <f t="shared" si="251"/>
        <v>57.7545608995885</v>
      </c>
      <c r="HG526" s="13">
        <v>44928</v>
      </c>
    </row>
    <row r="527" spans="1:215">
      <c r="A527" t="str">
        <f t="shared" si="235"/>
        <v>HOSKE15054021697</v>
      </c>
      <c r="B527" s="1">
        <v>526</v>
      </c>
      <c r="C527" s="1" t="s">
        <v>200</v>
      </c>
      <c r="D527" s="1">
        <v>0</v>
      </c>
      <c r="E527" s="1" t="s">
        <v>247</v>
      </c>
      <c r="F527" s="1" t="s">
        <v>202</v>
      </c>
      <c r="H527" s="1" t="s">
        <v>563</v>
      </c>
      <c r="I527" s="1" t="s">
        <v>254</v>
      </c>
      <c r="M527" s="1" t="s">
        <v>205</v>
      </c>
      <c r="N527" s="1">
        <v>1</v>
      </c>
      <c r="O527" s="1" t="s">
        <v>237</v>
      </c>
      <c r="Q527" s="1" t="s">
        <v>238</v>
      </c>
      <c r="R527" t="s">
        <v>208</v>
      </c>
      <c r="S527" s="1" t="s">
        <v>239</v>
      </c>
      <c r="T527" s="1" t="s">
        <v>210</v>
      </c>
      <c r="V527" s="1" t="b">
        <v>0</v>
      </c>
      <c r="AA527" s="1">
        <v>0.09</v>
      </c>
      <c r="AC527" s="1">
        <v>0.084</v>
      </c>
      <c r="AD527" s="1">
        <v>100</v>
      </c>
      <c r="AF527" s="8">
        <v>0.00600000000000001</v>
      </c>
      <c r="AG527" s="1" t="s">
        <v>469</v>
      </c>
      <c r="AH527" s="1">
        <v>21697</v>
      </c>
      <c r="AI527" s="1">
        <v>100</v>
      </c>
      <c r="AJ527" s="1">
        <v>127.66</v>
      </c>
      <c r="AL527" s="1">
        <f t="shared" si="237"/>
        <v>127.66</v>
      </c>
      <c r="AO527" s="1">
        <f t="shared" si="238"/>
        <v>127.66</v>
      </c>
      <c r="AP527" s="1">
        <v>20</v>
      </c>
      <c r="AV527" s="10">
        <f t="shared" si="239"/>
        <v>11.3694</v>
      </c>
      <c r="AW527" s="1">
        <f t="shared" si="240"/>
        <v>11.3694</v>
      </c>
      <c r="BK527" s="1">
        <v>2</v>
      </c>
      <c r="BL527" s="1">
        <v>240</v>
      </c>
      <c r="BM527" s="1" t="s">
        <v>212</v>
      </c>
      <c r="BN527" s="2">
        <f t="shared" si="241"/>
        <v>2.40740740740741</v>
      </c>
      <c r="BO527" s="2">
        <v>180</v>
      </c>
      <c r="BP527" s="1">
        <f t="shared" si="242"/>
        <v>2.40740740740741</v>
      </c>
      <c r="BQ527" s="1">
        <f t="shared" si="243"/>
        <v>2.40740740740741</v>
      </c>
      <c r="BS527" s="1"/>
      <c r="EQ527" s="1">
        <f t="shared" si="234"/>
        <v>0</v>
      </c>
      <c r="ER527" s="1">
        <f t="shared" si="244"/>
        <v>0</v>
      </c>
      <c r="ES527" s="1">
        <f t="shared" si="245"/>
        <v>0</v>
      </c>
      <c r="ET527" s="12">
        <f t="shared" si="246"/>
        <v>2.40740740740741</v>
      </c>
      <c r="FP527" s="1" t="s">
        <v>213</v>
      </c>
      <c r="FQ527" s="1">
        <v>1.25</v>
      </c>
      <c r="FR527" s="12">
        <f t="shared" si="236"/>
        <v>13.7768074074074</v>
      </c>
      <c r="FS527" s="12">
        <f t="shared" si="247"/>
        <v>0.172210092592593</v>
      </c>
      <c r="GE527" s="1" t="s">
        <v>214</v>
      </c>
      <c r="GF527" s="1" t="s">
        <v>213</v>
      </c>
      <c r="GG527" s="1">
        <v>11</v>
      </c>
      <c r="GH527" s="12">
        <f t="shared" si="248"/>
        <v>13.7768074074074</v>
      </c>
      <c r="GI527" s="1">
        <f t="shared" si="249"/>
        <v>1.51544881481482</v>
      </c>
      <c r="GJ527" s="1" t="s">
        <v>215</v>
      </c>
      <c r="GM527" s="1">
        <v>0.05</v>
      </c>
      <c r="GO527" s="1">
        <v>0.03</v>
      </c>
      <c r="GP527" s="1">
        <v>0.02</v>
      </c>
      <c r="HB527" s="1">
        <v>2</v>
      </c>
      <c r="HC527" s="1">
        <v>65</v>
      </c>
      <c r="HD527" s="1">
        <v>90</v>
      </c>
      <c r="HE527" s="1">
        <f t="shared" si="250"/>
        <v>99.6923076923077</v>
      </c>
      <c r="HF527" s="10">
        <f t="shared" si="251"/>
        <v>15.5644663148148</v>
      </c>
      <c r="HG527" s="13">
        <v>45018</v>
      </c>
    </row>
    <row r="528" spans="1:215">
      <c r="A528" t="str">
        <f t="shared" si="235"/>
        <v>HOSKE22001021697</v>
      </c>
      <c r="B528" s="1">
        <v>527</v>
      </c>
      <c r="C528" s="1" t="s">
        <v>200</v>
      </c>
      <c r="D528" s="1">
        <v>0</v>
      </c>
      <c r="E528" s="1" t="s">
        <v>247</v>
      </c>
      <c r="F528" s="1" t="s">
        <v>202</v>
      </c>
      <c r="H528" s="1" t="s">
        <v>564</v>
      </c>
      <c r="I528" s="1" t="s">
        <v>565</v>
      </c>
      <c r="M528" s="1" t="s">
        <v>205</v>
      </c>
      <c r="N528" s="1">
        <v>1</v>
      </c>
      <c r="O528" s="1" t="s">
        <v>243</v>
      </c>
      <c r="Q528" s="1" t="s">
        <v>219</v>
      </c>
      <c r="R528" t="s">
        <v>208</v>
      </c>
      <c r="S528" s="1" t="s">
        <v>244</v>
      </c>
      <c r="T528" s="1" t="s">
        <v>210</v>
      </c>
      <c r="V528" s="1" t="b">
        <v>0</v>
      </c>
      <c r="AA528" s="1">
        <v>0.356</v>
      </c>
      <c r="AC528" s="1">
        <v>0.341</v>
      </c>
      <c r="AD528" s="1">
        <v>100</v>
      </c>
      <c r="AF528" s="8">
        <v>0.015</v>
      </c>
      <c r="AG528" s="1" t="s">
        <v>469</v>
      </c>
      <c r="AH528" s="1">
        <v>21697</v>
      </c>
      <c r="AI528" s="1">
        <v>100</v>
      </c>
      <c r="AJ528" s="1">
        <v>84.66</v>
      </c>
      <c r="AL528" s="1">
        <f t="shared" si="237"/>
        <v>84.66</v>
      </c>
      <c r="AO528" s="1">
        <f t="shared" si="238"/>
        <v>84.66</v>
      </c>
      <c r="AP528" s="1">
        <v>20</v>
      </c>
      <c r="AV528" s="10">
        <f t="shared" si="239"/>
        <v>29.83896</v>
      </c>
      <c r="AW528" s="1">
        <f t="shared" si="240"/>
        <v>29.83896</v>
      </c>
      <c r="BK528" s="1">
        <v>1</v>
      </c>
      <c r="BL528" s="1">
        <v>600</v>
      </c>
      <c r="BM528" s="1" t="s">
        <v>212</v>
      </c>
      <c r="BN528" s="2">
        <f t="shared" si="241"/>
        <v>12.037037037037</v>
      </c>
      <c r="BO528" s="2">
        <v>450</v>
      </c>
      <c r="BP528" s="1">
        <f t="shared" si="242"/>
        <v>12.037037037037</v>
      </c>
      <c r="BQ528" s="1">
        <f t="shared" si="243"/>
        <v>12.037037037037</v>
      </c>
      <c r="BS528" s="1"/>
      <c r="EQ528" s="1">
        <f t="shared" si="234"/>
        <v>0</v>
      </c>
      <c r="ER528" s="1">
        <f t="shared" si="244"/>
        <v>0</v>
      </c>
      <c r="ES528" s="1">
        <f t="shared" si="245"/>
        <v>0</v>
      </c>
      <c r="ET528" s="12">
        <f t="shared" si="246"/>
        <v>12.037037037037</v>
      </c>
      <c r="FP528" s="1" t="s">
        <v>213</v>
      </c>
      <c r="FQ528" s="1">
        <v>1.25</v>
      </c>
      <c r="FR528" s="12">
        <f t="shared" si="236"/>
        <v>41.875997037037</v>
      </c>
      <c r="FS528" s="12">
        <f t="shared" si="247"/>
        <v>0.523449962962963</v>
      </c>
      <c r="GE528" s="1" t="s">
        <v>214</v>
      </c>
      <c r="GF528" s="1" t="s">
        <v>213</v>
      </c>
      <c r="GG528" s="1">
        <v>11</v>
      </c>
      <c r="GH528" s="12">
        <f t="shared" si="248"/>
        <v>41.875997037037</v>
      </c>
      <c r="GI528" s="1">
        <f t="shared" si="249"/>
        <v>4.60635967407407</v>
      </c>
      <c r="GJ528" s="1" t="s">
        <v>215</v>
      </c>
      <c r="GM528" s="1">
        <v>0.2408</v>
      </c>
      <c r="GO528" s="1">
        <v>0.916666666666667</v>
      </c>
      <c r="GP528" s="1">
        <v>0.548245614035088</v>
      </c>
      <c r="HB528" s="1">
        <v>1</v>
      </c>
      <c r="HC528" s="1">
        <v>65</v>
      </c>
      <c r="HD528" s="1">
        <v>90</v>
      </c>
      <c r="HE528" s="1">
        <f t="shared" si="250"/>
        <v>49.8461538461538</v>
      </c>
      <c r="HF528" s="10">
        <f t="shared" si="251"/>
        <v>48.7115189547758</v>
      </c>
      <c r="HG528" s="13">
        <v>44198</v>
      </c>
    </row>
    <row r="529" spans="1:215">
      <c r="A529" t="str">
        <f t="shared" si="235"/>
        <v>HOSKE22002021697</v>
      </c>
      <c r="B529" s="1">
        <v>528</v>
      </c>
      <c r="C529" s="1" t="s">
        <v>200</v>
      </c>
      <c r="D529" s="1">
        <v>0</v>
      </c>
      <c r="E529" s="1" t="s">
        <v>247</v>
      </c>
      <c r="F529" s="1" t="s">
        <v>202</v>
      </c>
      <c r="H529" s="1" t="s">
        <v>1001</v>
      </c>
      <c r="I529" s="1" t="s">
        <v>994</v>
      </c>
      <c r="M529" s="1" t="s">
        <v>205</v>
      </c>
      <c r="N529" s="1">
        <v>1</v>
      </c>
      <c r="O529" s="1" t="s">
        <v>1002</v>
      </c>
      <c r="Q529" s="1" t="s">
        <v>219</v>
      </c>
      <c r="R529" t="s">
        <v>208</v>
      </c>
      <c r="S529" s="1" t="s">
        <v>251</v>
      </c>
      <c r="T529" s="1" t="s">
        <v>210</v>
      </c>
      <c r="V529" s="1" t="b">
        <v>0</v>
      </c>
      <c r="AA529" s="1">
        <v>1.2382</v>
      </c>
      <c r="AC529" s="1">
        <v>1.2142</v>
      </c>
      <c r="AD529" s="1">
        <v>100</v>
      </c>
      <c r="AF529" s="8">
        <v>0.024</v>
      </c>
      <c r="AG529" s="1" t="s">
        <v>469</v>
      </c>
      <c r="AH529" s="1">
        <v>21697</v>
      </c>
      <c r="AI529" s="1">
        <v>100</v>
      </c>
      <c r="AJ529" s="1">
        <v>88.41</v>
      </c>
      <c r="AL529" s="1">
        <f t="shared" si="237"/>
        <v>88.41</v>
      </c>
      <c r="AO529" s="1">
        <f t="shared" si="238"/>
        <v>88.41</v>
      </c>
      <c r="AP529" s="1">
        <v>20</v>
      </c>
      <c r="AV529" s="10">
        <f t="shared" si="239"/>
        <v>108.989262</v>
      </c>
      <c r="AW529" s="1">
        <f t="shared" si="240"/>
        <v>108.989262</v>
      </c>
      <c r="BK529" s="1">
        <v>1</v>
      </c>
      <c r="BL529" s="1">
        <v>733.333333333333</v>
      </c>
      <c r="BM529" s="1" t="s">
        <v>212</v>
      </c>
      <c r="BN529" s="2">
        <f t="shared" si="241"/>
        <v>21.5020576131687</v>
      </c>
      <c r="BO529" s="2">
        <v>550</v>
      </c>
      <c r="BP529" s="1">
        <f t="shared" si="242"/>
        <v>21.5020576131687</v>
      </c>
      <c r="BQ529" s="1">
        <f t="shared" si="243"/>
        <v>21.5020576131687</v>
      </c>
      <c r="BR529" s="1">
        <v>1</v>
      </c>
      <c r="BS529" s="1">
        <v>4.69</v>
      </c>
      <c r="BT529" s="1" t="s">
        <v>225</v>
      </c>
      <c r="BU529" s="1">
        <f>BR529*BS529</f>
        <v>4.69</v>
      </c>
      <c r="BV529" s="1" t="b">
        <v>0</v>
      </c>
      <c r="EQ529" s="1">
        <f t="shared" si="234"/>
        <v>4.69</v>
      </c>
      <c r="ER529" s="1">
        <f t="shared" si="244"/>
        <v>4.69</v>
      </c>
      <c r="ES529" s="1">
        <f t="shared" si="245"/>
        <v>0</v>
      </c>
      <c r="ET529" s="12">
        <f t="shared" si="246"/>
        <v>26.1920576131687</v>
      </c>
      <c r="FP529" s="1" t="s">
        <v>213</v>
      </c>
      <c r="FQ529" s="1">
        <v>1.25</v>
      </c>
      <c r="FR529" s="12">
        <f t="shared" si="236"/>
        <v>135.181319613169</v>
      </c>
      <c r="FS529" s="12">
        <f t="shared" si="247"/>
        <v>1.68976649516461</v>
      </c>
      <c r="GE529" s="1" t="s">
        <v>214</v>
      </c>
      <c r="GF529" s="1" t="s">
        <v>213</v>
      </c>
      <c r="GG529" s="1">
        <v>11</v>
      </c>
      <c r="GH529" s="12">
        <f t="shared" si="248"/>
        <v>135.181319613169</v>
      </c>
      <c r="GI529" s="1">
        <f t="shared" si="249"/>
        <v>14.8699451574486</v>
      </c>
      <c r="GJ529" s="1" t="s">
        <v>215</v>
      </c>
      <c r="GM529" s="1">
        <v>0.523841152263374</v>
      </c>
      <c r="GO529" s="1">
        <v>3.33333333333333</v>
      </c>
      <c r="GP529" s="1">
        <v>2.44</v>
      </c>
      <c r="HB529" s="1">
        <v>1</v>
      </c>
      <c r="HC529" s="1">
        <v>95</v>
      </c>
      <c r="HD529" s="1">
        <v>90</v>
      </c>
      <c r="HE529" s="1">
        <f t="shared" si="250"/>
        <v>34.1052631578947</v>
      </c>
      <c r="HF529" s="10">
        <f t="shared" si="251"/>
        <v>158.038205751379</v>
      </c>
      <c r="HG529" s="13">
        <v>44198</v>
      </c>
    </row>
    <row r="530" spans="1:215">
      <c r="A530" t="str">
        <f t="shared" si="235"/>
        <v>HOSKE22003021697</v>
      </c>
      <c r="B530" s="1">
        <v>529</v>
      </c>
      <c r="C530" s="1" t="s">
        <v>200</v>
      </c>
      <c r="D530" s="1">
        <v>0</v>
      </c>
      <c r="E530" s="1" t="s">
        <v>247</v>
      </c>
      <c r="F530" s="1" t="s">
        <v>202</v>
      </c>
      <c r="H530" s="1" t="s">
        <v>1003</v>
      </c>
      <c r="I530" s="1" t="s">
        <v>382</v>
      </c>
      <c r="M530" s="1" t="s">
        <v>205</v>
      </c>
      <c r="N530" s="1">
        <v>1</v>
      </c>
      <c r="O530" s="1" t="s">
        <v>283</v>
      </c>
      <c r="Q530" s="1" t="s">
        <v>219</v>
      </c>
      <c r="R530" t="s">
        <v>208</v>
      </c>
      <c r="S530" s="1" t="s">
        <v>284</v>
      </c>
      <c r="T530" s="1" t="s">
        <v>210</v>
      </c>
      <c r="V530" s="1" t="b">
        <v>0</v>
      </c>
      <c r="AA530" s="1">
        <v>0.395</v>
      </c>
      <c r="AC530" s="1">
        <v>0.39</v>
      </c>
      <c r="AD530" s="1">
        <v>100</v>
      </c>
      <c r="AF530" s="8">
        <v>0.005</v>
      </c>
      <c r="AG530" s="1" t="s">
        <v>469</v>
      </c>
      <c r="AH530" s="1">
        <v>21697</v>
      </c>
      <c r="AI530" s="1">
        <v>100</v>
      </c>
      <c r="AJ530" s="1">
        <v>79.97</v>
      </c>
      <c r="AL530" s="1">
        <f t="shared" si="237"/>
        <v>79.97</v>
      </c>
      <c r="AO530" s="1">
        <f t="shared" si="238"/>
        <v>79.97</v>
      </c>
      <c r="AP530" s="1">
        <v>20</v>
      </c>
      <c r="AV530" s="10">
        <f t="shared" si="239"/>
        <v>31.48815</v>
      </c>
      <c r="AW530" s="1">
        <f t="shared" si="240"/>
        <v>31.48815</v>
      </c>
      <c r="BK530" s="1">
        <v>1</v>
      </c>
      <c r="BL530" s="1">
        <v>466.666666666667</v>
      </c>
      <c r="BM530" s="1" t="s">
        <v>212</v>
      </c>
      <c r="BN530" s="2">
        <f t="shared" si="241"/>
        <v>9.36213991769547</v>
      </c>
      <c r="BO530" s="2">
        <v>350</v>
      </c>
      <c r="BP530" s="1">
        <f t="shared" si="242"/>
        <v>9.36213991769547</v>
      </c>
      <c r="BQ530" s="1">
        <f t="shared" si="243"/>
        <v>9.36213991769547</v>
      </c>
      <c r="BS530" s="1"/>
      <c r="EQ530" s="1">
        <f t="shared" si="234"/>
        <v>0</v>
      </c>
      <c r="ER530" s="1">
        <f t="shared" si="244"/>
        <v>0</v>
      </c>
      <c r="ES530" s="1">
        <f t="shared" si="245"/>
        <v>0</v>
      </c>
      <c r="ET530" s="12">
        <f t="shared" si="246"/>
        <v>9.36213991769547</v>
      </c>
      <c r="FP530" s="1" t="s">
        <v>213</v>
      </c>
      <c r="FQ530" s="1">
        <v>1.25</v>
      </c>
      <c r="FR530" s="12">
        <f t="shared" si="236"/>
        <v>40.8502899176955</v>
      </c>
      <c r="FS530" s="12">
        <f t="shared" si="247"/>
        <v>0.510628623971193</v>
      </c>
      <c r="GE530" s="1" t="s">
        <v>214</v>
      </c>
      <c r="GF530" s="1" t="s">
        <v>213</v>
      </c>
      <c r="GG530" s="1">
        <v>11</v>
      </c>
      <c r="GH530" s="12">
        <f t="shared" si="248"/>
        <v>40.8502899176955</v>
      </c>
      <c r="GI530" s="1">
        <f t="shared" si="249"/>
        <v>4.4935318909465</v>
      </c>
      <c r="GJ530" s="1" t="s">
        <v>215</v>
      </c>
      <c r="GM530" s="1">
        <v>0.18716577540107</v>
      </c>
      <c r="GO530" s="1">
        <v>0.46</v>
      </c>
      <c r="GP530" s="1">
        <v>0.44</v>
      </c>
      <c r="HB530" s="1">
        <v>1</v>
      </c>
      <c r="HC530" s="1">
        <v>65</v>
      </c>
      <c r="HD530" s="1">
        <v>90</v>
      </c>
      <c r="HE530" s="1">
        <f t="shared" si="250"/>
        <v>49.8461538461538</v>
      </c>
      <c r="HF530" s="10">
        <f t="shared" si="251"/>
        <v>46.9416162080142</v>
      </c>
      <c r="HG530" s="13">
        <v>44198</v>
      </c>
    </row>
    <row r="531" spans="1:215">
      <c r="A531" t="str">
        <f t="shared" si="235"/>
        <v>HOSKE22012921677</v>
      </c>
      <c r="B531" s="1">
        <v>530</v>
      </c>
      <c r="C531" s="1" t="s">
        <v>200</v>
      </c>
      <c r="D531" s="1">
        <v>0</v>
      </c>
      <c r="E531" s="1" t="s">
        <v>247</v>
      </c>
      <c r="F531" s="1" t="s">
        <v>202</v>
      </c>
      <c r="H531" s="1" t="s">
        <v>1004</v>
      </c>
      <c r="I531" s="1" t="s">
        <v>908</v>
      </c>
      <c r="M531" s="1" t="s">
        <v>205</v>
      </c>
      <c r="N531" s="1">
        <v>1</v>
      </c>
      <c r="O531" s="17" t="s">
        <v>455</v>
      </c>
      <c r="P531" s="18"/>
      <c r="Q531" s="1" t="s">
        <v>457</v>
      </c>
      <c r="R531" t="s">
        <v>208</v>
      </c>
      <c r="S531" s="1" t="s">
        <v>456</v>
      </c>
      <c r="T531" s="1" t="s">
        <v>210</v>
      </c>
      <c r="V531" s="1" t="b">
        <v>0</v>
      </c>
      <c r="AA531" s="1">
        <v>0.17</v>
      </c>
      <c r="AC531" s="1">
        <v>0.164</v>
      </c>
      <c r="AD531" s="1">
        <v>100</v>
      </c>
      <c r="AF531" s="8">
        <v>0.00600000000000001</v>
      </c>
      <c r="AG531" s="1" t="s">
        <v>278</v>
      </c>
      <c r="AH531" s="1">
        <v>21677</v>
      </c>
      <c r="AI531" s="1">
        <v>100</v>
      </c>
      <c r="AJ531" s="1">
        <v>452</v>
      </c>
      <c r="AL531" s="1">
        <f t="shared" si="237"/>
        <v>452</v>
      </c>
      <c r="AO531" s="1">
        <f t="shared" si="238"/>
        <v>452</v>
      </c>
      <c r="AP531" s="1">
        <v>20</v>
      </c>
      <c r="AV531" s="10">
        <f t="shared" si="239"/>
        <v>76.72</v>
      </c>
      <c r="AW531" s="1">
        <f t="shared" si="240"/>
        <v>76.72</v>
      </c>
      <c r="AZ531" s="1">
        <f>BA531+BE531</f>
        <v>5.518125</v>
      </c>
      <c r="BA531" s="1">
        <f>AZ532*N532+AZ533*N533+AZ534*N534</f>
        <v>5.45</v>
      </c>
      <c r="BB531" s="1" t="s">
        <v>221</v>
      </c>
      <c r="BC531" s="1">
        <f>BA531</f>
        <v>5.45</v>
      </c>
      <c r="BD531" s="1">
        <v>1.25</v>
      </c>
      <c r="BE531" s="1">
        <f>BA531*(BD531/100)</f>
        <v>0.068125</v>
      </c>
      <c r="BK531" s="1">
        <v>1</v>
      </c>
      <c r="BL531" s="1">
        <v>450</v>
      </c>
      <c r="BM531" s="1" t="s">
        <v>212</v>
      </c>
      <c r="BN531" s="2">
        <f t="shared" si="241"/>
        <v>7.89473684210526</v>
      </c>
      <c r="BO531" s="2">
        <v>360</v>
      </c>
      <c r="BP531" s="1">
        <f t="shared" si="242"/>
        <v>7.89473684210526</v>
      </c>
      <c r="BQ531" s="1">
        <f t="shared" si="243"/>
        <v>7.89473684210526</v>
      </c>
      <c r="BS531" s="1"/>
      <c r="EQ531" s="1">
        <f t="shared" si="234"/>
        <v>0</v>
      </c>
      <c r="ER531" s="1">
        <f t="shared" si="244"/>
        <v>0</v>
      </c>
      <c r="ES531" s="1">
        <f t="shared" si="245"/>
        <v>0</v>
      </c>
      <c r="ET531" s="12">
        <f t="shared" si="246"/>
        <v>7.89473684210526</v>
      </c>
      <c r="FP531" s="1" t="s">
        <v>213</v>
      </c>
      <c r="FQ531" s="1">
        <v>1.25</v>
      </c>
      <c r="FR531" s="12">
        <f t="shared" si="236"/>
        <v>84.6147368421053</v>
      </c>
      <c r="FS531" s="12">
        <f t="shared" si="247"/>
        <v>1.05768421052632</v>
      </c>
      <c r="GE531" s="1" t="s">
        <v>214</v>
      </c>
      <c r="GF531" s="1" t="s">
        <v>213</v>
      </c>
      <c r="GG531" s="1">
        <v>11</v>
      </c>
      <c r="GH531" s="12">
        <f t="shared" si="248"/>
        <v>84.6147368421053</v>
      </c>
      <c r="GI531" s="1">
        <f t="shared" si="249"/>
        <v>9.30762105263158</v>
      </c>
      <c r="GJ531" s="1" t="s">
        <v>215</v>
      </c>
      <c r="GM531" s="1">
        <v>0.157894736842105</v>
      </c>
      <c r="GO531" s="1">
        <v>1.68472222222222</v>
      </c>
      <c r="GP531" s="1">
        <v>0.37037037037037</v>
      </c>
      <c r="HB531" s="1">
        <v>1</v>
      </c>
      <c r="HC531" s="1">
        <v>60</v>
      </c>
      <c r="HD531" s="1">
        <v>95</v>
      </c>
      <c r="HE531" s="1">
        <f t="shared" si="250"/>
        <v>57</v>
      </c>
      <c r="HF531" s="10">
        <f t="shared" si="251"/>
        <v>102.711154434698</v>
      </c>
      <c r="HG531" s="13">
        <v>44928</v>
      </c>
    </row>
    <row r="532" spans="1:215">
      <c r="A532" t="str">
        <f t="shared" si="235"/>
        <v>HOSKE220129_121677</v>
      </c>
      <c r="B532" s="1">
        <v>531</v>
      </c>
      <c r="C532" s="1" t="s">
        <v>200</v>
      </c>
      <c r="E532" s="1" t="s">
        <v>247</v>
      </c>
      <c r="F532" s="1" t="s">
        <v>222</v>
      </c>
      <c r="H532" s="1" t="s">
        <v>1005</v>
      </c>
      <c r="I532" s="1" t="s">
        <v>1005</v>
      </c>
      <c r="N532" s="1">
        <v>1</v>
      </c>
      <c r="R532"/>
      <c r="AF532" s="8"/>
      <c r="AG532" s="1" t="s">
        <v>278</v>
      </c>
      <c r="AH532" s="1">
        <v>21677</v>
      </c>
      <c r="AV532" s="10"/>
      <c r="AX532" s="1" t="s">
        <v>205</v>
      </c>
      <c r="AY532" s="1" t="s">
        <v>225</v>
      </c>
      <c r="AZ532" s="1">
        <v>0.2</v>
      </c>
      <c r="BN532" s="2"/>
      <c r="BS532" s="1"/>
      <c r="ET532" s="12"/>
      <c r="FR532" s="12"/>
      <c r="FS532" s="12"/>
      <c r="GH532" s="12"/>
      <c r="HF532" s="10"/>
      <c r="HG532" s="13">
        <v>44928</v>
      </c>
    </row>
    <row r="533" spans="1:215">
      <c r="A533" t="str">
        <f t="shared" si="235"/>
        <v>HOSM5 INSERT-KA220069_121677</v>
      </c>
      <c r="B533" s="1">
        <v>532</v>
      </c>
      <c r="C533" s="1" t="s">
        <v>200</v>
      </c>
      <c r="E533" s="1" t="s">
        <v>247</v>
      </c>
      <c r="F533" s="1" t="s">
        <v>222</v>
      </c>
      <c r="H533" s="1" t="s">
        <v>1006</v>
      </c>
      <c r="I533" s="1" t="s">
        <v>1006</v>
      </c>
      <c r="N533" s="1">
        <v>2</v>
      </c>
      <c r="R533"/>
      <c r="AF533" s="8"/>
      <c r="AG533" s="1" t="s">
        <v>278</v>
      </c>
      <c r="AH533" s="1">
        <v>21677</v>
      </c>
      <c r="AV533" s="10"/>
      <c r="AX533" s="1" t="s">
        <v>205</v>
      </c>
      <c r="AY533" s="1" t="s">
        <v>225</v>
      </c>
      <c r="AZ533" s="1">
        <v>2.08</v>
      </c>
      <c r="BN533" s="2"/>
      <c r="BS533" s="1"/>
      <c r="ET533" s="12"/>
      <c r="FR533" s="12"/>
      <c r="FS533" s="12"/>
      <c r="GH533" s="12"/>
      <c r="HF533" s="10"/>
      <c r="HG533" s="13">
        <v>44928</v>
      </c>
    </row>
    <row r="534" spans="1:215">
      <c r="A534" t="str">
        <f t="shared" si="235"/>
        <v>HOSKE220129_221677</v>
      </c>
      <c r="B534" s="1">
        <v>533</v>
      </c>
      <c r="C534" s="1" t="s">
        <v>200</v>
      </c>
      <c r="E534" s="1" t="s">
        <v>247</v>
      </c>
      <c r="F534" s="1" t="s">
        <v>222</v>
      </c>
      <c r="H534" s="1" t="s">
        <v>1007</v>
      </c>
      <c r="I534" s="1" t="s">
        <v>1008</v>
      </c>
      <c r="N534" s="1">
        <v>1</v>
      </c>
      <c r="R534"/>
      <c r="AF534" s="8"/>
      <c r="AG534" s="1" t="s">
        <v>278</v>
      </c>
      <c r="AH534" s="1">
        <v>21677</v>
      </c>
      <c r="AV534" s="10"/>
      <c r="AX534" s="1" t="s">
        <v>205</v>
      </c>
      <c r="AY534" s="1" t="s">
        <v>225</v>
      </c>
      <c r="AZ534" s="1">
        <v>1.09</v>
      </c>
      <c r="BN534" s="2"/>
      <c r="BS534" s="1"/>
      <c r="ET534" s="12"/>
      <c r="FR534" s="12"/>
      <c r="FS534" s="12"/>
      <c r="GH534" s="12"/>
      <c r="HF534" s="10"/>
      <c r="HG534" s="13">
        <v>44928</v>
      </c>
    </row>
    <row r="535" spans="1:215">
      <c r="A535" t="str">
        <f t="shared" si="235"/>
        <v>HOSKE22016021677</v>
      </c>
      <c r="B535" s="1">
        <v>534</v>
      </c>
      <c r="C535" s="1" t="s">
        <v>200</v>
      </c>
      <c r="D535" s="1">
        <v>0</v>
      </c>
      <c r="E535" s="1" t="s">
        <v>247</v>
      </c>
      <c r="F535" s="1" t="s">
        <v>202</v>
      </c>
      <c r="H535" s="1" t="s">
        <v>1009</v>
      </c>
      <c r="I535" s="1" t="s">
        <v>264</v>
      </c>
      <c r="M535" s="1" t="s">
        <v>205</v>
      </c>
      <c r="N535" s="1">
        <v>1</v>
      </c>
      <c r="O535" t="s">
        <v>970</v>
      </c>
      <c r="P535"/>
      <c r="Q535" s="1" t="s">
        <v>219</v>
      </c>
      <c r="R535" t="s">
        <v>208</v>
      </c>
      <c r="S535" s="19" t="s">
        <v>1010</v>
      </c>
      <c r="T535" s="1" t="s">
        <v>210</v>
      </c>
      <c r="V535" s="1" t="b">
        <v>0</v>
      </c>
      <c r="AA535" s="1">
        <v>0.546</v>
      </c>
      <c r="AC535" s="1">
        <v>0.54</v>
      </c>
      <c r="AD535" s="1">
        <v>100</v>
      </c>
      <c r="AF535" s="8">
        <v>0.00600000000000001</v>
      </c>
      <c r="AG535" s="1" t="s">
        <v>278</v>
      </c>
      <c r="AH535" s="1">
        <v>21677</v>
      </c>
      <c r="AI535" s="1">
        <v>100</v>
      </c>
      <c r="AJ535" s="1">
        <v>111.78</v>
      </c>
      <c r="AL535" s="1">
        <f>AK535+AJ535</f>
        <v>111.78</v>
      </c>
      <c r="AO535" s="1">
        <f>AL535+AM535</f>
        <v>111.78</v>
      </c>
      <c r="AP535" s="1">
        <v>20</v>
      </c>
      <c r="AV535" s="10">
        <f>((AO535*((100-GX535)/100)+GY535))*(AA535+AS535+AU535+AB535)-(AP535*(AA535+AS535-AC535+AB535)*AD535/100)</f>
        <v>60.91188</v>
      </c>
      <c r="AW535" s="1">
        <f>(AV535)*N535</f>
        <v>60.91188</v>
      </c>
      <c r="AZ535" s="1">
        <f>BA535+BE535</f>
        <v>0.2</v>
      </c>
      <c r="BA535" s="1">
        <f>AZ536*N536</f>
        <v>0.2</v>
      </c>
      <c r="BK535" s="1">
        <v>1</v>
      </c>
      <c r="BL535" s="1">
        <v>812.5</v>
      </c>
      <c r="BM535" s="1" t="s">
        <v>212</v>
      </c>
      <c r="BN535" s="2">
        <f>BL535/HE535</f>
        <v>14.2543859649123</v>
      </c>
      <c r="BO535" s="2">
        <v>650</v>
      </c>
      <c r="BP535" s="1">
        <f>BN535+BI535</f>
        <v>14.2543859649123</v>
      </c>
      <c r="BQ535" s="1">
        <f>BP535*N535</f>
        <v>14.2543859649123</v>
      </c>
      <c r="BS535" s="1"/>
      <c r="EQ535" s="1">
        <f t="shared" si="234"/>
        <v>0</v>
      </c>
      <c r="ER535" s="1">
        <f>EQ535*N535</f>
        <v>0</v>
      </c>
      <c r="ES535" s="1">
        <f>IF(ISERROR(SEARCH("FALSE",BV535)),BU535,0)+IF(ISERROR(SEARCH("FALSE",CA535)),BZ535,0)+IF(ISERROR(SEARCH("FALSE",CF535)),CE535,0)+IF(ISERROR(SEARCH("FALSE",CK535)),CJ535,0)+IF(ISERROR(SEARCH("FALSE",CP535)),CO535,0)+IF(ISERROR(SEARCH("FALSE",CU535)),CT535,0)+IF(ISERROR(SEARCH("FALSE",CZ535)),CY535,0)+IF(ISERROR(SEARCH("FALSE",DE535)),DD535,0)+IF(ISERROR(SEARCH("FALSE",DJ535)),DI535,0)+IF(ISERROR(SEARCH("FALSE",DO535)),DN535,0)+IF(ISERROR(SEARCH("FALSE",DT535)),DS535,0)+IF(ISERROR(SEARCH("FALSE",DY535)),DX535,0)+IF(ISERROR(SEARCH("FALSE",ED535)),EC535,0)+IF(ISERROR(SEARCH("FALSE",EI535)),EH535,0)+IF(ISERROR(SEARCH("FALSE",EN535)),EM535,0)*N535</f>
        <v>0</v>
      </c>
      <c r="ET535" s="12">
        <f>ES535+ER535+BP535</f>
        <v>14.2543859649123</v>
      </c>
      <c r="FP535" s="1" t="s">
        <v>213</v>
      </c>
      <c r="FQ535" s="1">
        <v>1.25</v>
      </c>
      <c r="FR535" s="12">
        <f t="shared" si="236"/>
        <v>75.1662659649123</v>
      </c>
      <c r="FS535" s="12">
        <f>FR535*FQ535/100</f>
        <v>0.939578324561404</v>
      </c>
      <c r="GE535" s="1" t="s">
        <v>214</v>
      </c>
      <c r="GF535" s="1" t="s">
        <v>213</v>
      </c>
      <c r="GG535" s="1">
        <v>11</v>
      </c>
      <c r="GH535" s="12">
        <f>AW535+ET535-ES535+FD535+FG535</f>
        <v>75.1662659649123</v>
      </c>
      <c r="GI535" s="1">
        <f>GH535*(GG535/100)</f>
        <v>8.26828925614035</v>
      </c>
      <c r="GJ535" s="1" t="s">
        <v>215</v>
      </c>
      <c r="GM535" s="1">
        <v>0.285087719298246</v>
      </c>
      <c r="GO535" s="1">
        <v>2.16111111111111</v>
      </c>
      <c r="GP535" s="1">
        <v>0.666666666666667</v>
      </c>
      <c r="GQ535" s="1" t="s">
        <v>280</v>
      </c>
      <c r="HB535" s="1">
        <v>1</v>
      </c>
      <c r="HC535" s="1">
        <v>60</v>
      </c>
      <c r="HD535" s="1">
        <v>95</v>
      </c>
      <c r="HE535" s="1">
        <f>(3600/HC535)*HD535*HB535/100</f>
        <v>57</v>
      </c>
      <c r="HF535" s="10">
        <f>AW535+AZ535+ET535+FD535+FG535+FK535+FS535-FY535+GD535+FT535+GI535+GM535+GN535+GO535+GP535+GR535+GS535-GU535</f>
        <v>87.6869990426901</v>
      </c>
      <c r="HG535" s="13">
        <v>44928</v>
      </c>
    </row>
    <row r="536" spans="1:215">
      <c r="A536" t="str">
        <f t="shared" si="235"/>
        <v>HOSKE220160_121677</v>
      </c>
      <c r="B536" s="1">
        <v>535</v>
      </c>
      <c r="C536" s="1" t="s">
        <v>200</v>
      </c>
      <c r="E536" s="1" t="s">
        <v>247</v>
      </c>
      <c r="F536" s="1" t="s">
        <v>222</v>
      </c>
      <c r="H536" s="1" t="s">
        <v>1011</v>
      </c>
      <c r="I536" s="1" t="s">
        <v>1011</v>
      </c>
      <c r="N536" s="1">
        <v>1</v>
      </c>
      <c r="O536"/>
      <c r="P536"/>
      <c r="R536"/>
      <c r="AF536" s="8"/>
      <c r="AG536" s="1" t="s">
        <v>278</v>
      </c>
      <c r="AH536" s="1">
        <v>21677</v>
      </c>
      <c r="AV536" s="10"/>
      <c r="AX536" s="1" t="s">
        <v>205</v>
      </c>
      <c r="AY536" s="1" t="s">
        <v>225</v>
      </c>
      <c r="AZ536" s="1">
        <v>0.2</v>
      </c>
      <c r="BN536" s="2"/>
      <c r="BS536" s="1"/>
      <c r="ET536" s="12"/>
      <c r="FR536" s="12"/>
      <c r="FS536" s="12"/>
      <c r="GH536" s="12"/>
      <c r="HF536" s="10"/>
      <c r="HG536" s="13">
        <v>44928</v>
      </c>
    </row>
    <row r="537" spans="1:215">
      <c r="A537" t="str">
        <f t="shared" si="235"/>
        <v>HOSKE22035921697</v>
      </c>
      <c r="B537" s="1">
        <v>536</v>
      </c>
      <c r="C537" s="1" t="s">
        <v>200</v>
      </c>
      <c r="D537" s="1">
        <v>0</v>
      </c>
      <c r="E537" s="1" t="s">
        <v>247</v>
      </c>
      <c r="F537" s="1" t="s">
        <v>202</v>
      </c>
      <c r="H537" s="1" t="s">
        <v>1012</v>
      </c>
      <c r="I537" s="1" t="s">
        <v>779</v>
      </c>
      <c r="M537" s="1" t="s">
        <v>205</v>
      </c>
      <c r="N537" s="1">
        <v>1</v>
      </c>
      <c r="O537" s="17" t="s">
        <v>270</v>
      </c>
      <c r="P537" s="18"/>
      <c r="Q537" s="1" t="s">
        <v>271</v>
      </c>
      <c r="R537" t="s">
        <v>208</v>
      </c>
      <c r="S537" s="1" t="s">
        <v>272</v>
      </c>
      <c r="T537" s="1" t="s">
        <v>210</v>
      </c>
      <c r="V537" s="1" t="b">
        <v>0</v>
      </c>
      <c r="AA537" s="1">
        <v>0.436</v>
      </c>
      <c r="AC537" s="1">
        <v>0.431</v>
      </c>
      <c r="AD537" s="1">
        <v>100</v>
      </c>
      <c r="AF537" s="8">
        <v>0.005</v>
      </c>
      <c r="AG537" s="1" t="s">
        <v>469</v>
      </c>
      <c r="AH537" s="1">
        <v>21697</v>
      </c>
      <c r="AI537" s="1">
        <v>100</v>
      </c>
      <c r="AJ537" s="1">
        <v>155.26</v>
      </c>
      <c r="AL537" s="1">
        <f>AK537+AJ537</f>
        <v>155.26</v>
      </c>
      <c r="AO537" s="1">
        <f>AL537+AM537</f>
        <v>155.26</v>
      </c>
      <c r="AP537" s="1">
        <v>20</v>
      </c>
      <c r="AV537" s="10">
        <f>((AO537*((100-GX537)/100)+GY537))*(AA537+AS537+AU537+AB537)-(AP537*(AA537+AS537-AC537+AB537)*AD537/100)</f>
        <v>67.59336</v>
      </c>
      <c r="AW537" s="1">
        <f>(AV537)*N537</f>
        <v>67.59336</v>
      </c>
      <c r="BK537" s="1">
        <v>1</v>
      </c>
      <c r="BL537" s="1">
        <v>600</v>
      </c>
      <c r="BM537" s="1" t="s">
        <v>212</v>
      </c>
      <c r="BN537" s="2">
        <f>BL537/HE537</f>
        <v>13.8888888888889</v>
      </c>
      <c r="BO537" s="2">
        <v>450</v>
      </c>
      <c r="BP537" s="1">
        <f>BN537+BI537</f>
        <v>13.8888888888889</v>
      </c>
      <c r="BQ537" s="1">
        <f>BP537*N537</f>
        <v>13.8888888888889</v>
      </c>
      <c r="BS537" s="1"/>
      <c r="EQ537" s="1">
        <f t="shared" si="234"/>
        <v>0</v>
      </c>
      <c r="ER537" s="1">
        <f>EQ537*N537</f>
        <v>0</v>
      </c>
      <c r="ES537" s="1">
        <f>IF(ISERROR(SEARCH("FALSE",BV537)),BU537,0)+IF(ISERROR(SEARCH("FALSE",CA537)),BZ537,0)+IF(ISERROR(SEARCH("FALSE",CF537)),CE537,0)+IF(ISERROR(SEARCH("FALSE",CK537)),CJ537,0)+IF(ISERROR(SEARCH("FALSE",CP537)),CO537,0)+IF(ISERROR(SEARCH("FALSE",CU537)),CT537,0)+IF(ISERROR(SEARCH("FALSE",CZ537)),CY537,0)+IF(ISERROR(SEARCH("FALSE",DE537)),DD537,0)+IF(ISERROR(SEARCH("FALSE",DJ537)),DI537,0)+IF(ISERROR(SEARCH("FALSE",DO537)),DN537,0)+IF(ISERROR(SEARCH("FALSE",DT537)),DS537,0)+IF(ISERROR(SEARCH("FALSE",DY537)),DX537,0)+IF(ISERROR(SEARCH("FALSE",ED537)),EC537,0)+IF(ISERROR(SEARCH("FALSE",EI537)),EH537,0)+IF(ISERROR(SEARCH("FALSE",EN537)),EM537,0)*N537</f>
        <v>0</v>
      </c>
      <c r="ET537" s="12">
        <f>ES537+ER537+BP537</f>
        <v>13.8888888888889</v>
      </c>
      <c r="FP537" s="1" t="s">
        <v>213</v>
      </c>
      <c r="FQ537" s="1">
        <v>1.25</v>
      </c>
      <c r="FR537" s="12">
        <f t="shared" si="236"/>
        <v>81.4822488888889</v>
      </c>
      <c r="FS537" s="12">
        <f>FR537*FQ537/100</f>
        <v>1.01852811111111</v>
      </c>
      <c r="GE537" s="1" t="s">
        <v>214</v>
      </c>
      <c r="GF537" s="1" t="s">
        <v>213</v>
      </c>
      <c r="GG537" s="1">
        <v>11</v>
      </c>
      <c r="GH537" s="12">
        <f>AW537+ET537-ES537+FD537+FG537</f>
        <v>81.4822488888889</v>
      </c>
      <c r="GI537" s="1">
        <f>GH537*(GG537/100)</f>
        <v>8.96304737777778</v>
      </c>
      <c r="GJ537" s="1" t="s">
        <v>215</v>
      </c>
      <c r="GM537" s="1">
        <v>0.277777777777778</v>
      </c>
      <c r="GO537" s="1">
        <v>4.13</v>
      </c>
      <c r="GP537" s="1">
        <v>0.88</v>
      </c>
      <c r="HB537" s="1">
        <v>1</v>
      </c>
      <c r="HC537" s="1">
        <v>75</v>
      </c>
      <c r="HD537" s="1">
        <v>90</v>
      </c>
      <c r="HE537" s="1">
        <f>(3600/HC537)*HD537*HB537/100</f>
        <v>43.2</v>
      </c>
      <c r="HF537" s="10">
        <f>AW537+AZ537+ET537+FD537+FG537+FK537+FS537-FY537+GD537+FT537+GI537+GM537+GN537+GO537+GP537+GR537+GS537-GU537</f>
        <v>96.7516021555555</v>
      </c>
      <c r="HG537" s="13">
        <v>43556</v>
      </c>
    </row>
    <row r="538" spans="1:215">
      <c r="A538" t="str">
        <f t="shared" si="235"/>
        <v>HOSKE22036021697</v>
      </c>
      <c r="B538" s="1">
        <v>537</v>
      </c>
      <c r="C538" s="1" t="s">
        <v>200</v>
      </c>
      <c r="D538" s="1">
        <v>0</v>
      </c>
      <c r="E538" s="1" t="s">
        <v>247</v>
      </c>
      <c r="F538" s="1" t="s">
        <v>202</v>
      </c>
      <c r="H538" s="1" t="s">
        <v>569</v>
      </c>
      <c r="I538" s="1" t="s">
        <v>570</v>
      </c>
      <c r="M538" s="1" t="s">
        <v>205</v>
      </c>
      <c r="N538" s="1">
        <v>1</v>
      </c>
      <c r="O538" s="1" t="s">
        <v>283</v>
      </c>
      <c r="Q538" s="1" t="s">
        <v>219</v>
      </c>
      <c r="R538" t="s">
        <v>208</v>
      </c>
      <c r="S538" s="1" t="s">
        <v>284</v>
      </c>
      <c r="T538" s="1" t="s">
        <v>210</v>
      </c>
      <c r="V538" s="1" t="b">
        <v>0</v>
      </c>
      <c r="AA538" s="1">
        <v>0.136</v>
      </c>
      <c r="AC538" s="1">
        <v>0.131</v>
      </c>
      <c r="AD538" s="1">
        <v>100</v>
      </c>
      <c r="AF538" s="8">
        <v>0.005</v>
      </c>
      <c r="AG538" s="1" t="s">
        <v>469</v>
      </c>
      <c r="AH538" s="1">
        <v>21697</v>
      </c>
      <c r="AI538" s="1">
        <v>100</v>
      </c>
      <c r="AJ538" s="1">
        <v>95.51</v>
      </c>
      <c r="AL538" s="1">
        <f>AK538+AJ538</f>
        <v>95.51</v>
      </c>
      <c r="AO538" s="1">
        <f>AL538+AM538</f>
        <v>95.51</v>
      </c>
      <c r="AP538" s="1">
        <v>20</v>
      </c>
      <c r="AV538" s="10">
        <f>((AO538*((100-GX538)/100)+GY538))*(AA538+AS538+AU538+AB538)-(AP538*(AA538+AS538-AC538+AB538)*AD538/100)</f>
        <v>12.88936</v>
      </c>
      <c r="AW538" s="1">
        <f>(AV538)*N538</f>
        <v>12.88936</v>
      </c>
      <c r="BK538" s="1">
        <v>1</v>
      </c>
      <c r="BL538" s="1">
        <v>466.666666666667</v>
      </c>
      <c r="BM538" s="1" t="s">
        <v>212</v>
      </c>
      <c r="BN538" s="2">
        <f>BL538/HE538</f>
        <v>9.79423868312757</v>
      </c>
      <c r="BO538" s="2">
        <v>350</v>
      </c>
      <c r="BP538" s="1">
        <f>BN538+BI538</f>
        <v>9.79423868312757</v>
      </c>
      <c r="BQ538" s="1">
        <f>BP538*N538</f>
        <v>9.79423868312757</v>
      </c>
      <c r="BS538" s="1"/>
      <c r="EQ538" s="1">
        <f t="shared" si="234"/>
        <v>0</v>
      </c>
      <c r="ER538" s="1">
        <f>EQ538*N538</f>
        <v>0</v>
      </c>
      <c r="ES538" s="1">
        <f>IF(ISERROR(SEARCH("FALSE",BV538)),BU538,0)+IF(ISERROR(SEARCH("FALSE",CA538)),BZ538,0)+IF(ISERROR(SEARCH("FALSE",CF538)),CE538,0)+IF(ISERROR(SEARCH("FALSE",CK538)),CJ538,0)+IF(ISERROR(SEARCH("FALSE",CP538)),CO538,0)+IF(ISERROR(SEARCH("FALSE",CU538)),CT538,0)+IF(ISERROR(SEARCH("FALSE",CZ538)),CY538,0)+IF(ISERROR(SEARCH("FALSE",DE538)),DD538,0)+IF(ISERROR(SEARCH("FALSE",DJ538)),DI538,0)+IF(ISERROR(SEARCH("FALSE",DO538)),DN538,0)+IF(ISERROR(SEARCH("FALSE",DT538)),DS538,0)+IF(ISERROR(SEARCH("FALSE",DY538)),DX538,0)+IF(ISERROR(SEARCH("FALSE",ED538)),EC538,0)+IF(ISERROR(SEARCH("FALSE",EI538)),EH538,0)+IF(ISERROR(SEARCH("FALSE",EN538)),EM538,0)*N538</f>
        <v>0</v>
      </c>
      <c r="ET538" s="12">
        <f>ES538+ER538+BP538</f>
        <v>9.79423868312757</v>
      </c>
      <c r="FP538" s="1" t="s">
        <v>213</v>
      </c>
      <c r="FQ538" s="1">
        <v>1.25</v>
      </c>
      <c r="FR538" s="12">
        <f t="shared" si="236"/>
        <v>22.6835986831276</v>
      </c>
      <c r="FS538" s="12">
        <f>FR538*FQ538/100</f>
        <v>0.283544983539095</v>
      </c>
      <c r="GE538" s="1" t="s">
        <v>214</v>
      </c>
      <c r="GF538" s="1" t="s">
        <v>213</v>
      </c>
      <c r="GG538" s="1">
        <v>11</v>
      </c>
      <c r="GH538" s="12">
        <f>AW538+ET538-ES538+FD538+FG538</f>
        <v>22.6835986831276</v>
      </c>
      <c r="GI538" s="1">
        <f>GH538*(GG538/100)</f>
        <v>2.49519585514403</v>
      </c>
      <c r="GJ538" s="1" t="s">
        <v>215</v>
      </c>
      <c r="GM538" s="1">
        <v>0.195884773662551</v>
      </c>
      <c r="GO538" s="1">
        <v>0.541666666666667</v>
      </c>
      <c r="GP538" s="1">
        <v>0.25</v>
      </c>
      <c r="HB538" s="1">
        <v>1</v>
      </c>
      <c r="HC538" s="1">
        <v>68</v>
      </c>
      <c r="HD538" s="1">
        <v>90</v>
      </c>
      <c r="HE538" s="1">
        <f>(3600/HC538)*HD538*HB538/100</f>
        <v>47.6470588235294</v>
      </c>
      <c r="HF538" s="10">
        <f>AW538+AZ538+ET538+FD538+FG538+FK538+FS538-FY538+GD538+FT538+GI538+GM538+GN538+GO538+GP538+GR538+GS538-GU538</f>
        <v>26.4498909621399</v>
      </c>
      <c r="HG538" s="13">
        <v>43556</v>
      </c>
    </row>
    <row r="539" spans="1:215">
      <c r="A539" t="str">
        <f t="shared" si="235"/>
        <v>HOSKE22041921677</v>
      </c>
      <c r="B539" s="1">
        <v>538</v>
      </c>
      <c r="C539" s="1" t="s">
        <v>200</v>
      </c>
      <c r="D539" s="1">
        <v>0</v>
      </c>
      <c r="E539" s="1" t="s">
        <v>247</v>
      </c>
      <c r="F539" s="1" t="s">
        <v>202</v>
      </c>
      <c r="H539" s="1" t="s">
        <v>1013</v>
      </c>
      <c r="I539" s="1" t="s">
        <v>1014</v>
      </c>
      <c r="M539" s="1" t="s">
        <v>205</v>
      </c>
      <c r="N539" s="1">
        <v>1</v>
      </c>
      <c r="O539" s="1" t="s">
        <v>270</v>
      </c>
      <c r="Q539" s="1" t="s">
        <v>271</v>
      </c>
      <c r="R539" t="s">
        <v>208</v>
      </c>
      <c r="S539" s="1" t="s">
        <v>272</v>
      </c>
      <c r="T539" s="1" t="s">
        <v>210</v>
      </c>
      <c r="V539" s="1" t="b">
        <v>0</v>
      </c>
      <c r="AA539" s="1">
        <v>0.284</v>
      </c>
      <c r="AC539" s="1">
        <v>0.28</v>
      </c>
      <c r="AD539" s="1">
        <v>100</v>
      </c>
      <c r="AF539" s="8">
        <v>0.00399999999999995</v>
      </c>
      <c r="AG539" s="1" t="s">
        <v>278</v>
      </c>
      <c r="AH539" s="1">
        <v>21677</v>
      </c>
      <c r="AI539" s="1">
        <v>100</v>
      </c>
      <c r="AJ539" s="1">
        <v>188.79</v>
      </c>
      <c r="AL539" s="1">
        <f>AK539+AJ539</f>
        <v>188.79</v>
      </c>
      <c r="AO539" s="1">
        <f>AL539+AM539</f>
        <v>188.79</v>
      </c>
      <c r="AP539" s="1">
        <v>20</v>
      </c>
      <c r="AV539" s="10">
        <f>((AO539*((100-GX539)/100)+GY539))*(AA539+AS539+AU539+AB539)-(AP539*(AA539+AS539-AC539+AB539)*AD539/100)</f>
        <v>53.53636</v>
      </c>
      <c r="AW539" s="1">
        <f>(AV539)*N539</f>
        <v>53.53636</v>
      </c>
      <c r="AZ539" s="1">
        <f>BA539+BE539</f>
        <v>4.55625</v>
      </c>
      <c r="BA539" s="1">
        <f>AZ540*N540+N541*AZ541</f>
        <v>4.5</v>
      </c>
      <c r="BB539" s="1" t="s">
        <v>221</v>
      </c>
      <c r="BC539" s="1">
        <f>BA539</f>
        <v>4.5</v>
      </c>
      <c r="BD539" s="1">
        <v>1.25</v>
      </c>
      <c r="BE539" s="1">
        <f>BA539*(BD539/100)</f>
        <v>0.05625</v>
      </c>
      <c r="BK539" s="1">
        <v>1</v>
      </c>
      <c r="BL539" s="1">
        <v>562.5</v>
      </c>
      <c r="BM539" s="1" t="s">
        <v>212</v>
      </c>
      <c r="BN539" s="2">
        <f>BL539/HE539</f>
        <v>10.1973684210526</v>
      </c>
      <c r="BO539" s="2">
        <v>450</v>
      </c>
      <c r="BP539" s="1">
        <f>BN539+BI539</f>
        <v>10.1973684210526</v>
      </c>
      <c r="BQ539" s="1">
        <f>BP539*N539</f>
        <v>10.1973684210526</v>
      </c>
      <c r="BS539" s="1"/>
      <c r="EQ539" s="1">
        <f t="shared" si="234"/>
        <v>0</v>
      </c>
      <c r="ER539" s="1">
        <f>EQ539*N539</f>
        <v>0</v>
      </c>
      <c r="ES539" s="1">
        <f>IF(ISERROR(SEARCH("FALSE",BV539)),BU539,0)+IF(ISERROR(SEARCH("FALSE",CA539)),BZ539,0)+IF(ISERROR(SEARCH("FALSE",CF539)),CE539,0)+IF(ISERROR(SEARCH("FALSE",CK539)),CJ539,0)+IF(ISERROR(SEARCH("FALSE",CP539)),CO539,0)+IF(ISERROR(SEARCH("FALSE",CU539)),CT539,0)+IF(ISERROR(SEARCH("FALSE",CZ539)),CY539,0)+IF(ISERROR(SEARCH("FALSE",DE539)),DD539,0)+IF(ISERROR(SEARCH("FALSE",DJ539)),DI539,0)+IF(ISERROR(SEARCH("FALSE",DO539)),DN539,0)+IF(ISERROR(SEARCH("FALSE",DT539)),DS539,0)+IF(ISERROR(SEARCH("FALSE",DY539)),DX539,0)+IF(ISERROR(SEARCH("FALSE",ED539)),EC539,0)+IF(ISERROR(SEARCH("FALSE",EI539)),EH539,0)+IF(ISERROR(SEARCH("FALSE",EN539)),EM539,0)*N539</f>
        <v>0</v>
      </c>
      <c r="ET539" s="12">
        <f>ES539+ER539+BP539</f>
        <v>10.1973684210526</v>
      </c>
      <c r="FP539" s="1" t="s">
        <v>213</v>
      </c>
      <c r="FQ539" s="1">
        <v>1.25</v>
      </c>
      <c r="FR539" s="12">
        <f t="shared" si="236"/>
        <v>63.7337284210526</v>
      </c>
      <c r="FS539" s="12">
        <f>FR539*FQ539/100</f>
        <v>0.796671605263158</v>
      </c>
      <c r="GE539" s="1" t="s">
        <v>214</v>
      </c>
      <c r="GF539" s="1" t="s">
        <v>213</v>
      </c>
      <c r="GG539" s="1">
        <v>11</v>
      </c>
      <c r="GH539" s="12">
        <f>AW539+ET539-ES539+FD539+FG539</f>
        <v>63.7337284210526</v>
      </c>
      <c r="GI539" s="1">
        <f>GH539*(GG539/100)</f>
        <v>7.01071012631579</v>
      </c>
      <c r="GJ539" s="1" t="s">
        <v>215</v>
      </c>
      <c r="GM539" s="1">
        <v>0.203947368421053</v>
      </c>
      <c r="GO539" s="1">
        <v>1.56018518518519</v>
      </c>
      <c r="GP539" s="1">
        <v>1.11111111111111</v>
      </c>
      <c r="HB539" s="1">
        <v>1</v>
      </c>
      <c r="HC539" s="1">
        <v>62</v>
      </c>
      <c r="HD539" s="1">
        <v>95</v>
      </c>
      <c r="HE539" s="1">
        <f>(3600/HC539)*HD539*HB539/100</f>
        <v>55.1612903225806</v>
      </c>
      <c r="HF539" s="10">
        <f>AW539+AZ539+ET539+FD539+FG539+FK539+FS539-FY539+GD539+FT539+GI539+GM539+GN539+GO539+GP539+GR539+GS539-GU539</f>
        <v>78.9726038173489</v>
      </c>
      <c r="HG539" s="13">
        <v>44928</v>
      </c>
    </row>
    <row r="540" spans="1:215">
      <c r="A540" t="str">
        <f t="shared" si="235"/>
        <v>HOSKE220419_121677</v>
      </c>
      <c r="B540" s="1">
        <v>539</v>
      </c>
      <c r="C540" s="1" t="s">
        <v>200</v>
      </c>
      <c r="E540" s="1" t="s">
        <v>247</v>
      </c>
      <c r="F540" s="1" t="s">
        <v>222</v>
      </c>
      <c r="H540" s="1" t="s">
        <v>1015</v>
      </c>
      <c r="I540" s="1" t="s">
        <v>1015</v>
      </c>
      <c r="N540" s="1">
        <v>1</v>
      </c>
      <c r="R540"/>
      <c r="AF540" s="8"/>
      <c r="AG540" s="1" t="s">
        <v>278</v>
      </c>
      <c r="AH540" s="1">
        <v>21677</v>
      </c>
      <c r="AV540" s="10"/>
      <c r="AX540" s="1" t="s">
        <v>205</v>
      </c>
      <c r="AY540" s="1" t="s">
        <v>225</v>
      </c>
      <c r="AZ540" s="1">
        <v>0.2</v>
      </c>
      <c r="BN540" s="2"/>
      <c r="BS540" s="1"/>
      <c r="ET540" s="12"/>
      <c r="FR540" s="12"/>
      <c r="FS540" s="12"/>
      <c r="GH540" s="12"/>
      <c r="HF540" s="10"/>
      <c r="HG540" s="13">
        <v>44928</v>
      </c>
    </row>
    <row r="541" spans="1:215">
      <c r="A541" t="str">
        <f t="shared" si="235"/>
        <v>HOSINSERT K3220349_121677</v>
      </c>
      <c r="B541" s="1">
        <v>540</v>
      </c>
      <c r="C541" s="1" t="s">
        <v>200</v>
      </c>
      <c r="E541" s="1" t="s">
        <v>247</v>
      </c>
      <c r="F541" s="1" t="s">
        <v>222</v>
      </c>
      <c r="H541" s="1" t="s">
        <v>1016</v>
      </c>
      <c r="I541" s="1" t="s">
        <v>1016</v>
      </c>
      <c r="N541" s="1">
        <v>2</v>
      </c>
      <c r="R541"/>
      <c r="AF541" s="8"/>
      <c r="AG541" s="1" t="s">
        <v>278</v>
      </c>
      <c r="AH541" s="1">
        <v>21677</v>
      </c>
      <c r="AV541" s="10"/>
      <c r="AX541" s="1" t="s">
        <v>205</v>
      </c>
      <c r="AY541" s="1" t="s">
        <v>225</v>
      </c>
      <c r="AZ541" s="1">
        <v>2.15</v>
      </c>
      <c r="BN541" s="2"/>
      <c r="BS541" s="1"/>
      <c r="ET541" s="12"/>
      <c r="FR541" s="12"/>
      <c r="FS541" s="12"/>
      <c r="GH541" s="12"/>
      <c r="HF541" s="10"/>
      <c r="HG541" s="13">
        <v>44928</v>
      </c>
    </row>
    <row r="542" spans="1:215">
      <c r="A542" t="str">
        <f t="shared" si="235"/>
        <v>HOSKE22045921401</v>
      </c>
      <c r="B542" s="1">
        <v>541</v>
      </c>
      <c r="C542" s="1" t="s">
        <v>200</v>
      </c>
      <c r="D542" s="1">
        <v>0</v>
      </c>
      <c r="E542" s="1" t="s">
        <v>247</v>
      </c>
      <c r="F542" s="1" t="s">
        <v>202</v>
      </c>
      <c r="H542" s="1" t="s">
        <v>1017</v>
      </c>
      <c r="I542" s="1" t="s">
        <v>1018</v>
      </c>
      <c r="M542" s="1" t="s">
        <v>205</v>
      </c>
      <c r="N542" s="1">
        <v>1</v>
      </c>
      <c r="O542" t="s">
        <v>949</v>
      </c>
      <c r="P542"/>
      <c r="Q542" s="1" t="s">
        <v>219</v>
      </c>
      <c r="R542" t="s">
        <v>208</v>
      </c>
      <c r="S542" s="19" t="s">
        <v>244</v>
      </c>
      <c r="T542" s="1" t="s">
        <v>210</v>
      </c>
      <c r="V542" s="1" t="b">
        <v>0</v>
      </c>
      <c r="AA542" s="1">
        <v>0.0102</v>
      </c>
      <c r="AC542" s="1">
        <v>0.0072</v>
      </c>
      <c r="AD542" s="1">
        <v>100</v>
      </c>
      <c r="AF542" s="8">
        <v>0.003</v>
      </c>
      <c r="AG542" s="1" t="s">
        <v>1019</v>
      </c>
      <c r="AH542" s="1">
        <v>21401</v>
      </c>
      <c r="AI542" s="1">
        <v>100</v>
      </c>
      <c r="AJ542" s="1">
        <v>101.71</v>
      </c>
      <c r="AL542" s="1">
        <f>AK542+AJ542</f>
        <v>101.71</v>
      </c>
      <c r="AO542" s="1">
        <f>AL542+AM542</f>
        <v>101.71</v>
      </c>
      <c r="AP542" s="1">
        <v>20</v>
      </c>
      <c r="AV542" s="10">
        <f>((AO542*((100-GX542)/100)+GY542))*(AA542+AS542+AU542+AB542)-(AP542*(AA542+AS542-AC542+AB542)*AD542/100)</f>
        <v>0.977442</v>
      </c>
      <c r="AW542" s="1">
        <f>(AV542)*N542</f>
        <v>0.977442</v>
      </c>
      <c r="AZ542" s="1">
        <f>BA542+BE542</f>
        <v>0.2</v>
      </c>
      <c r="BA542" s="1">
        <f>AZ543*N543</f>
        <v>0.2</v>
      </c>
      <c r="BK542" s="1">
        <v>2</v>
      </c>
      <c r="BL542" s="1">
        <v>125</v>
      </c>
      <c r="BM542" s="1" t="s">
        <v>212</v>
      </c>
      <c r="BN542" s="2">
        <f>BL542/HE542</f>
        <v>0.913742690058479</v>
      </c>
      <c r="BO542" s="2">
        <v>100</v>
      </c>
      <c r="BP542" s="1">
        <f>BN542+BI542</f>
        <v>0.913742690058479</v>
      </c>
      <c r="BQ542" s="1">
        <f>BP542*N542</f>
        <v>0.913742690058479</v>
      </c>
      <c r="BS542" s="1"/>
      <c r="EQ542" s="1">
        <f t="shared" si="234"/>
        <v>0</v>
      </c>
      <c r="ER542" s="1">
        <f>EQ542*N542</f>
        <v>0</v>
      </c>
      <c r="ES542" s="1">
        <f>IF(ISERROR(SEARCH("FALSE",BV542)),BU542,0)+IF(ISERROR(SEARCH("FALSE",CA542)),BZ542,0)+IF(ISERROR(SEARCH("FALSE",CF542)),CE542,0)+IF(ISERROR(SEARCH("FALSE",CK542)),CJ542,0)+IF(ISERROR(SEARCH("FALSE",CP542)),CO542,0)+IF(ISERROR(SEARCH("FALSE",CU542)),CT542,0)+IF(ISERROR(SEARCH("FALSE",CZ542)),CY542,0)+IF(ISERROR(SEARCH("FALSE",DE542)),DD542,0)+IF(ISERROR(SEARCH("FALSE",DJ542)),DI542,0)+IF(ISERROR(SEARCH("FALSE",DO542)),DN542,0)+IF(ISERROR(SEARCH("FALSE",DT542)),DS542,0)+IF(ISERROR(SEARCH("FALSE",DY542)),DX542,0)+IF(ISERROR(SEARCH("FALSE",ED542)),EC542,0)+IF(ISERROR(SEARCH("FALSE",EI542)),EH542,0)+IF(ISERROR(SEARCH("FALSE",EN542)),EM542,0)*N542</f>
        <v>0</v>
      </c>
      <c r="ET542" s="12">
        <f>ES542+ER542+BP542</f>
        <v>0.913742690058479</v>
      </c>
      <c r="FP542" s="1" t="s">
        <v>213</v>
      </c>
      <c r="FQ542" s="1">
        <v>1.25</v>
      </c>
      <c r="FR542" s="12">
        <f t="shared" si="236"/>
        <v>1.89118469005848</v>
      </c>
      <c r="FS542" s="12">
        <f>FR542*FQ542/100</f>
        <v>0.023639808625731</v>
      </c>
      <c r="GE542" s="1" t="s">
        <v>214</v>
      </c>
      <c r="GF542" s="1" t="s">
        <v>213</v>
      </c>
      <c r="GG542" s="1">
        <v>11</v>
      </c>
      <c r="GH542" s="12">
        <f>AW542+ET542-ES542+FD542+FG542</f>
        <v>1.89118469005848</v>
      </c>
      <c r="GI542" s="1">
        <f>GH542*(GG542/100)</f>
        <v>0.208030315906433</v>
      </c>
      <c r="GJ542" s="1" t="s">
        <v>215</v>
      </c>
      <c r="GM542" s="1">
        <v>0.0182815356489945</v>
      </c>
      <c r="GO542" s="1">
        <v>0.311666666666667</v>
      </c>
      <c r="GP542" s="1">
        <v>0.1</v>
      </c>
      <c r="HB542" s="1">
        <v>2</v>
      </c>
      <c r="HC542" s="1">
        <v>50</v>
      </c>
      <c r="HD542" s="1">
        <v>95</v>
      </c>
      <c r="HE542" s="1">
        <f>(3600/HC542)*HD542*HB542/100</f>
        <v>136.8</v>
      </c>
      <c r="HF542" s="10">
        <f>AW542+AZ542+ET542+FD542+FG542+FK542+FS542-FY542+GD542+FT542+GI542+GM542+GN542+GO542+GP542+GR542+GS542-GU542</f>
        <v>2.7528030169063</v>
      </c>
      <c r="HG542" s="13">
        <v>44928</v>
      </c>
    </row>
    <row r="543" spans="1:215">
      <c r="A543" t="str">
        <f t="shared" si="235"/>
        <v>HOSKE220459_121401</v>
      </c>
      <c r="B543" s="1">
        <v>542</v>
      </c>
      <c r="C543" s="1" t="s">
        <v>200</v>
      </c>
      <c r="E543" s="1" t="s">
        <v>247</v>
      </c>
      <c r="F543" s="1" t="s">
        <v>222</v>
      </c>
      <c r="H543" s="1" t="s">
        <v>1020</v>
      </c>
      <c r="I543" s="1" t="s">
        <v>1020</v>
      </c>
      <c r="N543" s="1">
        <v>1</v>
      </c>
      <c r="R543"/>
      <c r="AF543" s="8"/>
      <c r="AG543" s="1" t="s">
        <v>1019</v>
      </c>
      <c r="AH543" s="1">
        <v>21401</v>
      </c>
      <c r="AV543" s="10"/>
      <c r="AX543" s="1" t="s">
        <v>205</v>
      </c>
      <c r="AY543" s="1" t="s">
        <v>225</v>
      </c>
      <c r="AZ543" s="1">
        <v>0.2</v>
      </c>
      <c r="BN543" s="2"/>
      <c r="BS543" s="1"/>
      <c r="ET543" s="12"/>
      <c r="FR543" s="12"/>
      <c r="FS543" s="12"/>
      <c r="GH543" s="12"/>
      <c r="HF543" s="10"/>
      <c r="HG543" s="13">
        <v>44928</v>
      </c>
    </row>
    <row r="544" spans="1:215">
      <c r="A544" t="str">
        <f t="shared" si="235"/>
        <v>HOSKE22046921401</v>
      </c>
      <c r="B544" s="1">
        <v>543</v>
      </c>
      <c r="C544" s="1" t="s">
        <v>200</v>
      </c>
      <c r="D544" s="1">
        <v>0</v>
      </c>
      <c r="E544" s="1" t="s">
        <v>247</v>
      </c>
      <c r="F544" s="1" t="s">
        <v>202</v>
      </c>
      <c r="H544" s="1" t="s">
        <v>1021</v>
      </c>
      <c r="I544" s="1" t="s">
        <v>1022</v>
      </c>
      <c r="M544" s="1" t="s">
        <v>205</v>
      </c>
      <c r="N544" s="1">
        <v>1</v>
      </c>
      <c r="O544" t="s">
        <v>949</v>
      </c>
      <c r="P544"/>
      <c r="Q544" s="1" t="s">
        <v>219</v>
      </c>
      <c r="R544" t="s">
        <v>208</v>
      </c>
      <c r="S544" s="19" t="s">
        <v>244</v>
      </c>
      <c r="T544" s="1" t="s">
        <v>210</v>
      </c>
      <c r="V544" s="1" t="b">
        <v>0</v>
      </c>
      <c r="AA544" s="1">
        <v>0.0134</v>
      </c>
      <c r="AC544" s="1">
        <v>0.0104</v>
      </c>
      <c r="AD544" s="1">
        <v>100</v>
      </c>
      <c r="AF544" s="8">
        <v>0.003</v>
      </c>
      <c r="AG544" s="1" t="s">
        <v>1019</v>
      </c>
      <c r="AH544" s="1">
        <v>21401</v>
      </c>
      <c r="AI544" s="1">
        <v>100</v>
      </c>
      <c r="AJ544" s="1">
        <v>101.71</v>
      </c>
      <c r="AL544" s="1">
        <f>AK544+AJ544</f>
        <v>101.71</v>
      </c>
      <c r="AO544" s="1">
        <f>AL544+AM544</f>
        <v>101.71</v>
      </c>
      <c r="AP544" s="1">
        <v>20</v>
      </c>
      <c r="AV544" s="10">
        <f>((AO544*((100-GX544)/100)+GY544))*(AA544+AS544+AU544+AB544)-(AP544*(AA544+AS544-AC544+AB544)*AD544/100)</f>
        <v>1.302914</v>
      </c>
      <c r="AW544" s="1">
        <f>(AV544)*N544</f>
        <v>1.302914</v>
      </c>
      <c r="AZ544" s="1">
        <f>BA544+BE544</f>
        <v>0.2</v>
      </c>
      <c r="BA544" s="1">
        <f>AZ545*N545</f>
        <v>0.2</v>
      </c>
      <c r="BK544" s="1">
        <v>2</v>
      </c>
      <c r="BL544" s="1">
        <v>125</v>
      </c>
      <c r="BM544" s="1" t="s">
        <v>212</v>
      </c>
      <c r="BN544" s="2">
        <f>BL544/HE544</f>
        <v>0.913742690058479</v>
      </c>
      <c r="BO544" s="2">
        <v>100</v>
      </c>
      <c r="BP544" s="1">
        <f>BN544+BI544</f>
        <v>0.913742690058479</v>
      </c>
      <c r="BQ544" s="1">
        <f>BP544*N544</f>
        <v>0.913742690058479</v>
      </c>
      <c r="BS544" s="1"/>
      <c r="EQ544" s="1">
        <f t="shared" si="234"/>
        <v>0</v>
      </c>
      <c r="ER544" s="1">
        <f>EQ544*N544</f>
        <v>0</v>
      </c>
      <c r="ES544" s="1">
        <f>IF(ISERROR(SEARCH("FALSE",BV544)),BU544,0)+IF(ISERROR(SEARCH("FALSE",CA544)),BZ544,0)+IF(ISERROR(SEARCH("FALSE",CF544)),CE544,0)+IF(ISERROR(SEARCH("FALSE",CK544)),CJ544,0)+IF(ISERROR(SEARCH("FALSE",CP544)),CO544,0)+IF(ISERROR(SEARCH("FALSE",CU544)),CT544,0)+IF(ISERROR(SEARCH("FALSE",CZ544)),CY544,0)+IF(ISERROR(SEARCH("FALSE",DE544)),DD544,0)+IF(ISERROR(SEARCH("FALSE",DJ544)),DI544,0)+IF(ISERROR(SEARCH("FALSE",DO544)),DN544,0)+IF(ISERROR(SEARCH("FALSE",DT544)),DS544,0)+IF(ISERROR(SEARCH("FALSE",DY544)),DX544,0)+IF(ISERROR(SEARCH("FALSE",ED544)),EC544,0)+IF(ISERROR(SEARCH("FALSE",EI544)),EH544,0)+IF(ISERROR(SEARCH("FALSE",EN544)),EM544,0)*N544</f>
        <v>0</v>
      </c>
      <c r="ET544" s="12">
        <f>ES544+ER544+BP544</f>
        <v>0.913742690058479</v>
      </c>
      <c r="FP544" s="1" t="s">
        <v>213</v>
      </c>
      <c r="FQ544" s="1">
        <v>1.25</v>
      </c>
      <c r="FR544" s="12">
        <f t="shared" si="236"/>
        <v>2.21665669005848</v>
      </c>
      <c r="FS544" s="12">
        <f>FR544*FQ544/100</f>
        <v>0.027708208625731</v>
      </c>
      <c r="GE544" s="1" t="s">
        <v>214</v>
      </c>
      <c r="GF544" s="1" t="s">
        <v>213</v>
      </c>
      <c r="GG544" s="1">
        <v>11</v>
      </c>
      <c r="GH544" s="12">
        <f>AW544+ET544-ES544+FD544+FG544</f>
        <v>2.21665669005848</v>
      </c>
      <c r="GI544" s="1">
        <f>GH544*(GG544/100)</f>
        <v>0.243832235906433</v>
      </c>
      <c r="GJ544" s="1" t="s">
        <v>215</v>
      </c>
      <c r="GM544" s="1">
        <v>0.0182815356489945</v>
      </c>
      <c r="GO544" s="1">
        <v>0.311666666666667</v>
      </c>
      <c r="GP544" s="1">
        <v>0.1</v>
      </c>
      <c r="HB544" s="1">
        <v>2</v>
      </c>
      <c r="HC544" s="1">
        <v>50</v>
      </c>
      <c r="HD544" s="1">
        <v>95</v>
      </c>
      <c r="HE544" s="1">
        <f>(3600/HC544)*HD544*HB544/100</f>
        <v>136.8</v>
      </c>
      <c r="HF544" s="10">
        <f>AW544+AZ544+ET544+FD544+FG544+FK544+FS544-FY544+GD544+FT544+GI544+GM544+GN544+GO544+GP544+GR544+GS544-GU544</f>
        <v>3.1181453369063</v>
      </c>
      <c r="HG544" s="13">
        <v>44928</v>
      </c>
    </row>
    <row r="545" spans="1:215">
      <c r="A545" t="str">
        <f t="shared" si="235"/>
        <v>HOSKE220469_121401</v>
      </c>
      <c r="B545" s="1">
        <v>544</v>
      </c>
      <c r="C545" s="1" t="s">
        <v>200</v>
      </c>
      <c r="E545" s="1" t="s">
        <v>247</v>
      </c>
      <c r="F545" s="1" t="s">
        <v>222</v>
      </c>
      <c r="H545" s="1" t="s">
        <v>1023</v>
      </c>
      <c r="I545" s="1" t="s">
        <v>1023</v>
      </c>
      <c r="N545" s="1">
        <v>1</v>
      </c>
      <c r="R545"/>
      <c r="AF545" s="8"/>
      <c r="AG545" s="1" t="s">
        <v>1019</v>
      </c>
      <c r="AH545" s="1">
        <v>21401</v>
      </c>
      <c r="AV545" s="10"/>
      <c r="AX545" s="1" t="s">
        <v>205</v>
      </c>
      <c r="AY545" s="1" t="s">
        <v>225</v>
      </c>
      <c r="AZ545" s="1">
        <v>0.2</v>
      </c>
      <c r="BN545" s="2"/>
      <c r="BS545" s="1"/>
      <c r="ET545" s="12"/>
      <c r="FR545" s="12"/>
      <c r="FS545" s="12"/>
      <c r="GH545" s="12"/>
      <c r="HF545" s="10"/>
      <c r="HG545" s="13">
        <v>44928</v>
      </c>
    </row>
    <row r="546" spans="1:215">
      <c r="A546" t="str">
        <f t="shared" si="235"/>
        <v>HOSKE22062021697</v>
      </c>
      <c r="B546" s="1">
        <v>545</v>
      </c>
      <c r="C546" s="1" t="s">
        <v>200</v>
      </c>
      <c r="D546" s="1">
        <v>0</v>
      </c>
      <c r="E546" s="1" t="s">
        <v>247</v>
      </c>
      <c r="F546" s="1" t="s">
        <v>202</v>
      </c>
      <c r="H546" s="1" t="s">
        <v>571</v>
      </c>
      <c r="I546" s="1" t="s">
        <v>572</v>
      </c>
      <c r="M546" s="1" t="s">
        <v>205</v>
      </c>
      <c r="N546" s="1">
        <v>1</v>
      </c>
      <c r="O546" s="1" t="s">
        <v>260</v>
      </c>
      <c r="Q546" s="1" t="s">
        <v>207</v>
      </c>
      <c r="R546" t="s">
        <v>208</v>
      </c>
      <c r="S546" s="1" t="s">
        <v>261</v>
      </c>
      <c r="T546" s="1" t="s">
        <v>210</v>
      </c>
      <c r="V546" s="1" t="b">
        <v>0</v>
      </c>
      <c r="AA546" s="1">
        <v>0.416</v>
      </c>
      <c r="AC546" s="1">
        <v>0.411</v>
      </c>
      <c r="AD546" s="1">
        <v>100</v>
      </c>
      <c r="AF546" s="8">
        <v>0.005</v>
      </c>
      <c r="AG546" s="1" t="s">
        <v>469</v>
      </c>
      <c r="AH546" s="1">
        <v>21697</v>
      </c>
      <c r="AI546" s="1">
        <v>100</v>
      </c>
      <c r="AJ546" s="1">
        <v>178</v>
      </c>
      <c r="AL546" s="1">
        <f>AK546+AJ546</f>
        <v>178</v>
      </c>
      <c r="AO546" s="1">
        <f>AL546+AM546</f>
        <v>178</v>
      </c>
      <c r="AP546" s="1">
        <v>20</v>
      </c>
      <c r="AV546" s="10">
        <f>((AO546*((100-GX546)/100)+GY546))*(AA546+AS546+AU546+AB546)-(AP546*(AA546+AS546-AC546+AB546)*AD546/100)</f>
        <v>73.948</v>
      </c>
      <c r="AW546" s="1">
        <f>(AV546)*N546</f>
        <v>73.948</v>
      </c>
      <c r="AZ546" s="1">
        <f>BA546+BE546</f>
        <v>9.61875</v>
      </c>
      <c r="BA546" s="1">
        <f>AZ547*N547</f>
        <v>9.5</v>
      </c>
      <c r="BB546" s="1" t="s">
        <v>221</v>
      </c>
      <c r="BC546" s="1">
        <f>BA546</f>
        <v>9.5</v>
      </c>
      <c r="BD546" s="1">
        <v>1.25</v>
      </c>
      <c r="BE546" s="1">
        <f>BA546*(BD546/100)</f>
        <v>0.11875</v>
      </c>
      <c r="BK546" s="1">
        <v>1</v>
      </c>
      <c r="BL546" s="1">
        <v>466.666666666667</v>
      </c>
      <c r="BM546" s="1" t="s">
        <v>212</v>
      </c>
      <c r="BN546" s="2">
        <f>BL546/HE546</f>
        <v>10.8024691358025</v>
      </c>
      <c r="BO546" s="2">
        <v>350</v>
      </c>
      <c r="BP546" s="1">
        <f>BN546+BI546</f>
        <v>10.8024691358025</v>
      </c>
      <c r="BQ546" s="1">
        <f>BP546*N546</f>
        <v>10.8024691358025</v>
      </c>
      <c r="BS546" s="1"/>
      <c r="EQ546" s="1">
        <f t="shared" si="234"/>
        <v>0</v>
      </c>
      <c r="ER546" s="1">
        <f>EQ546*N546</f>
        <v>0</v>
      </c>
      <c r="ES546" s="1">
        <f>IF(ISERROR(SEARCH("FALSE",BV546)),BU546,0)+IF(ISERROR(SEARCH("FALSE",CA546)),BZ546,0)+IF(ISERROR(SEARCH("FALSE",CF546)),CE546,0)+IF(ISERROR(SEARCH("FALSE",CK546)),CJ546,0)+IF(ISERROR(SEARCH("FALSE",CP546)),CO546,0)+IF(ISERROR(SEARCH("FALSE",CU546)),CT546,0)+IF(ISERROR(SEARCH("FALSE",CZ546)),CY546,0)+IF(ISERROR(SEARCH("FALSE",DE546)),DD546,0)+IF(ISERROR(SEARCH("FALSE",DJ546)),DI546,0)+IF(ISERROR(SEARCH("FALSE",DO546)),DN546,0)+IF(ISERROR(SEARCH("FALSE",DT546)),DS546,0)+IF(ISERROR(SEARCH("FALSE",DY546)),DX546,0)+IF(ISERROR(SEARCH("FALSE",ED546)),EC546,0)+IF(ISERROR(SEARCH("FALSE",EI546)),EH546,0)+IF(ISERROR(SEARCH("FALSE",EN546)),EM546,0)*N546</f>
        <v>0</v>
      </c>
      <c r="ET546" s="12">
        <f>ES546+ER546+BP546</f>
        <v>10.8024691358025</v>
      </c>
      <c r="FP546" s="1" t="s">
        <v>213</v>
      </c>
      <c r="FQ546" s="1">
        <v>1.25</v>
      </c>
      <c r="FR546" s="12">
        <f t="shared" si="236"/>
        <v>84.7504691358025</v>
      </c>
      <c r="FS546" s="12">
        <f>FR546*FQ546/100</f>
        <v>1.05938086419753</v>
      </c>
      <c r="GE546" s="1" t="s">
        <v>214</v>
      </c>
      <c r="GF546" s="1" t="s">
        <v>213</v>
      </c>
      <c r="GG546" s="1">
        <v>11</v>
      </c>
      <c r="GH546" s="12">
        <f>AW546+ET546-ES546+FD546+FG546</f>
        <v>84.7504691358025</v>
      </c>
      <c r="GI546" s="1">
        <f>GH546*(GG546/100)</f>
        <v>9.32255160493827</v>
      </c>
      <c r="GJ546" s="1" t="s">
        <v>215</v>
      </c>
      <c r="GM546" s="1">
        <v>0.216049382716049</v>
      </c>
      <c r="GO546" s="1">
        <v>0.8125</v>
      </c>
      <c r="GP546" s="1">
        <v>0.548245614035088</v>
      </c>
      <c r="GQ546" s="1" t="s">
        <v>280</v>
      </c>
      <c r="GR546" s="1">
        <v>0.210000000000008</v>
      </c>
      <c r="HB546" s="1">
        <v>1</v>
      </c>
      <c r="HC546" s="1">
        <v>75</v>
      </c>
      <c r="HD546" s="1">
        <v>90</v>
      </c>
      <c r="HE546" s="1">
        <f>(3600/HC546)*HD546*HB546/100</f>
        <v>43.2</v>
      </c>
      <c r="HF546" s="10">
        <f>AW546+AZ546+ET546+FD546+FG546+FK546+FS546-FY546+GD546+FT546+GI546+GM546+GN546+GO546+GP546+GR546+GS546-GU546</f>
        <v>106.537946601689</v>
      </c>
      <c r="HG546" s="13">
        <v>43556</v>
      </c>
    </row>
    <row r="547" spans="1:215">
      <c r="A547" t="str">
        <f t="shared" si="235"/>
        <v>HOSKE220620_121697</v>
      </c>
      <c r="B547" s="1">
        <v>546</v>
      </c>
      <c r="C547" s="1" t="s">
        <v>200</v>
      </c>
      <c r="E547" s="1" t="s">
        <v>247</v>
      </c>
      <c r="F547" s="1" t="s">
        <v>222</v>
      </c>
      <c r="H547" s="1" t="s">
        <v>573</v>
      </c>
      <c r="I547" s="1" t="s">
        <v>573</v>
      </c>
      <c r="N547" s="1">
        <v>2</v>
      </c>
      <c r="O547"/>
      <c r="P547"/>
      <c r="R547"/>
      <c r="S547"/>
      <c r="AF547" s="8"/>
      <c r="AG547" s="1" t="s">
        <v>469</v>
      </c>
      <c r="AH547" s="1">
        <v>21697</v>
      </c>
      <c r="AV547" s="10"/>
      <c r="AX547" s="1" t="s">
        <v>205</v>
      </c>
      <c r="AY547" s="1" t="s">
        <v>225</v>
      </c>
      <c r="AZ547" s="1">
        <v>4.75</v>
      </c>
      <c r="BN547" s="2"/>
      <c r="BS547" s="1"/>
      <c r="ET547" s="12"/>
      <c r="FR547" s="12"/>
      <c r="FS547" s="12"/>
      <c r="GH547" s="12"/>
      <c r="HF547" s="10"/>
      <c r="HG547" s="13">
        <v>43556</v>
      </c>
    </row>
    <row r="548" spans="1:215">
      <c r="A548" t="str">
        <f t="shared" si="235"/>
        <v>HOSKE22077021697</v>
      </c>
      <c r="B548" s="1">
        <v>547</v>
      </c>
      <c r="C548" s="1" t="s">
        <v>200</v>
      </c>
      <c r="D548" s="1">
        <v>0</v>
      </c>
      <c r="E548" s="1" t="s">
        <v>247</v>
      </c>
      <c r="F548" s="1" t="s">
        <v>202</v>
      </c>
      <c r="H548" s="1" t="s">
        <v>574</v>
      </c>
      <c r="I548" s="1" t="s">
        <v>472</v>
      </c>
      <c r="M548" s="1" t="s">
        <v>205</v>
      </c>
      <c r="N548" s="1">
        <v>1</v>
      </c>
      <c r="O548" s="17" t="s">
        <v>250</v>
      </c>
      <c r="P548" s="18"/>
      <c r="Q548" s="1" t="s">
        <v>219</v>
      </c>
      <c r="R548" t="s">
        <v>208</v>
      </c>
      <c r="S548" s="19" t="s">
        <v>251</v>
      </c>
      <c r="T548" s="1" t="s">
        <v>210</v>
      </c>
      <c r="V548" s="1" t="b">
        <v>0</v>
      </c>
      <c r="AA548" s="1">
        <v>0.448</v>
      </c>
      <c r="AC548" s="1">
        <v>0.443</v>
      </c>
      <c r="AD548" s="1">
        <v>100</v>
      </c>
      <c r="AF548" s="8">
        <v>0.005</v>
      </c>
      <c r="AG548" s="1" t="s">
        <v>469</v>
      </c>
      <c r="AH548" s="1">
        <v>21697</v>
      </c>
      <c r="AI548" s="1">
        <v>100</v>
      </c>
      <c r="AJ548" s="1">
        <v>95.51</v>
      </c>
      <c r="AL548" s="1">
        <f>AK548+AJ548</f>
        <v>95.51</v>
      </c>
      <c r="AO548" s="1">
        <f>AL548+AM548</f>
        <v>95.51</v>
      </c>
      <c r="AP548" s="1">
        <v>20</v>
      </c>
      <c r="AV548" s="10">
        <f>((AO548*((100-GX548)/100)+GY548))*(AA548+AS548+AU548+AB548)-(AP548*(AA548+AS548-AC548+AB548)*AD548/100)</f>
        <v>42.68848</v>
      </c>
      <c r="AW548" s="1">
        <f>(AV548)*N548</f>
        <v>42.68848</v>
      </c>
      <c r="AZ548" s="1">
        <f>BA548+BE548</f>
        <v>5.16375</v>
      </c>
      <c r="BA548" s="1">
        <f>AZ549*N549</f>
        <v>5.1</v>
      </c>
      <c r="BB548" s="1" t="s">
        <v>221</v>
      </c>
      <c r="BC548" s="1">
        <f>BA548</f>
        <v>5.1</v>
      </c>
      <c r="BD548" s="1">
        <v>1.25</v>
      </c>
      <c r="BE548" s="1">
        <f>BA548*(BD548/100)</f>
        <v>0.06375</v>
      </c>
      <c r="BK548" s="1">
        <v>1</v>
      </c>
      <c r="BL548" s="1">
        <v>466.666666666667</v>
      </c>
      <c r="BM548" s="1" t="s">
        <v>212</v>
      </c>
      <c r="BN548" s="2">
        <f>BL548/HE548</f>
        <v>9.36213991769547</v>
      </c>
      <c r="BO548" s="2">
        <v>350</v>
      </c>
      <c r="BP548" s="1">
        <f>BN548+BI548</f>
        <v>9.36213991769547</v>
      </c>
      <c r="BQ548" s="1">
        <f>BP548*N548</f>
        <v>9.36213991769547</v>
      </c>
      <c r="BS548" s="1"/>
      <c r="EQ548" s="1">
        <f t="shared" si="234"/>
        <v>0</v>
      </c>
      <c r="ER548" s="1">
        <f>EQ548*N548</f>
        <v>0</v>
      </c>
      <c r="ES548" s="1">
        <f>IF(ISERROR(SEARCH("FALSE",BV548)),BU548,0)+IF(ISERROR(SEARCH("FALSE",CA548)),BZ548,0)+IF(ISERROR(SEARCH("FALSE",CF548)),CE548,0)+IF(ISERROR(SEARCH("FALSE",CK548)),CJ548,0)+IF(ISERROR(SEARCH("FALSE",CP548)),CO548,0)+IF(ISERROR(SEARCH("FALSE",CU548)),CT548,0)+IF(ISERROR(SEARCH("FALSE",CZ548)),CY548,0)+IF(ISERROR(SEARCH("FALSE",DE548)),DD548,0)+IF(ISERROR(SEARCH("FALSE",DJ548)),DI548,0)+IF(ISERROR(SEARCH("FALSE",DO548)),DN548,0)+IF(ISERROR(SEARCH("FALSE",DT548)),DS548,0)+IF(ISERROR(SEARCH("FALSE",DY548)),DX548,0)+IF(ISERROR(SEARCH("FALSE",ED548)),EC548,0)+IF(ISERROR(SEARCH("FALSE",EI548)),EH548,0)+IF(ISERROR(SEARCH("FALSE",EN548)),EM548,0)*N548</f>
        <v>0</v>
      </c>
      <c r="ET548" s="12">
        <f>ES548+ER548+BP548</f>
        <v>9.36213991769547</v>
      </c>
      <c r="FP548" s="1" t="s">
        <v>213</v>
      </c>
      <c r="FQ548" s="1">
        <v>1.25</v>
      </c>
      <c r="FR548" s="12">
        <f t="shared" si="236"/>
        <v>52.0506199176955</v>
      </c>
      <c r="FS548" s="12">
        <f>FR548*FQ548/100</f>
        <v>0.650632748971193</v>
      </c>
      <c r="GE548" s="1" t="s">
        <v>214</v>
      </c>
      <c r="GF548" s="1" t="s">
        <v>213</v>
      </c>
      <c r="GG548" s="1">
        <v>11</v>
      </c>
      <c r="GH548" s="12">
        <f>AW548+ET548-ES548+FD548+FG548</f>
        <v>52.0506199176955</v>
      </c>
      <c r="GI548" s="1">
        <f>GH548*(GG548/100)</f>
        <v>5.7255681909465</v>
      </c>
      <c r="GJ548" s="1" t="s">
        <v>215</v>
      </c>
      <c r="GM548" s="1">
        <v>0.18716577540107</v>
      </c>
      <c r="GO548" s="1">
        <v>0.458333333333333</v>
      </c>
      <c r="GP548" s="1">
        <v>0.43859649122807</v>
      </c>
      <c r="GQ548" s="1" t="s">
        <v>280</v>
      </c>
      <c r="GR548" s="1">
        <v>0.120000000000005</v>
      </c>
      <c r="HB548" s="1">
        <v>1</v>
      </c>
      <c r="HC548" s="1">
        <v>65</v>
      </c>
      <c r="HD548" s="1">
        <v>90</v>
      </c>
      <c r="HE548" s="1">
        <f>(3600/HC548)*HD548*HB548/100</f>
        <v>49.8461538461538</v>
      </c>
      <c r="HF548" s="10">
        <f>AW548+AZ548+ET548+FD548+FG548+FK548+FS548-FY548+GD548+FT548+GI548+GM548+GN548+GO548+GP548+GR548+GS548-GU548</f>
        <v>64.7946664575756</v>
      </c>
      <c r="HG548" s="13">
        <v>43556</v>
      </c>
    </row>
    <row r="549" spans="1:215">
      <c r="A549" t="str">
        <f t="shared" si="235"/>
        <v>HOSKE220770_121697</v>
      </c>
      <c r="B549" s="1">
        <v>548</v>
      </c>
      <c r="C549" s="1" t="s">
        <v>200</v>
      </c>
      <c r="E549" s="1" t="s">
        <v>247</v>
      </c>
      <c r="F549" s="1" t="s">
        <v>222</v>
      </c>
      <c r="H549" s="1" t="s">
        <v>575</v>
      </c>
      <c r="I549" s="1" t="s">
        <v>575</v>
      </c>
      <c r="N549" s="1">
        <v>2</v>
      </c>
      <c r="O549" s="17"/>
      <c r="P549" s="18"/>
      <c r="R549"/>
      <c r="S549" s="20"/>
      <c r="AF549" s="8"/>
      <c r="AG549" s="1" t="s">
        <v>469</v>
      </c>
      <c r="AH549" s="1">
        <v>21697</v>
      </c>
      <c r="AV549" s="10"/>
      <c r="AX549" s="1" t="s">
        <v>205</v>
      </c>
      <c r="AY549" s="1" t="s">
        <v>225</v>
      </c>
      <c r="AZ549" s="1">
        <v>2.55</v>
      </c>
      <c r="BN549" s="2"/>
      <c r="BS549" s="1"/>
      <c r="ET549" s="12"/>
      <c r="FR549" s="12"/>
      <c r="FS549" s="12"/>
      <c r="GH549" s="12"/>
      <c r="HF549" s="10"/>
      <c r="HG549" s="13">
        <v>43556</v>
      </c>
    </row>
    <row r="550" spans="1:215">
      <c r="A550" t="str">
        <f t="shared" si="235"/>
        <v>HOSKE22081021697</v>
      </c>
      <c r="B550" s="1">
        <v>549</v>
      </c>
      <c r="C550" s="1" t="s">
        <v>200</v>
      </c>
      <c r="D550" s="1">
        <v>0</v>
      </c>
      <c r="E550" s="1" t="s">
        <v>247</v>
      </c>
      <c r="F550" s="1" t="s">
        <v>202</v>
      </c>
      <c r="H550" s="1" t="s">
        <v>1024</v>
      </c>
      <c r="I550" s="1" t="s">
        <v>1025</v>
      </c>
      <c r="M550" s="1" t="s">
        <v>205</v>
      </c>
      <c r="N550" s="1">
        <v>1</v>
      </c>
      <c r="O550" s="17" t="s">
        <v>270</v>
      </c>
      <c r="P550" s="18"/>
      <c r="Q550" s="1" t="s">
        <v>271</v>
      </c>
      <c r="R550" t="s">
        <v>208</v>
      </c>
      <c r="S550" s="1" t="s">
        <v>272</v>
      </c>
      <c r="T550" s="1" t="s">
        <v>210</v>
      </c>
      <c r="V550" s="1" t="b">
        <v>0</v>
      </c>
      <c r="AA550" s="1">
        <v>0.019</v>
      </c>
      <c r="AC550" s="1">
        <v>0.013</v>
      </c>
      <c r="AD550" s="1">
        <v>100</v>
      </c>
      <c r="AF550" s="8">
        <v>0.006</v>
      </c>
      <c r="AG550" s="1" t="s">
        <v>469</v>
      </c>
      <c r="AH550" s="1">
        <v>21697</v>
      </c>
      <c r="AI550" s="1">
        <v>100</v>
      </c>
      <c r="AJ550" s="1">
        <v>107.6</v>
      </c>
      <c r="AL550" s="1">
        <f>AK550+AJ550</f>
        <v>107.6</v>
      </c>
      <c r="AO550" s="1">
        <f>AL550+AM550</f>
        <v>107.6</v>
      </c>
      <c r="AP550" s="1">
        <v>20</v>
      </c>
      <c r="AV550" s="10">
        <f>((AO550*((100-GX550)/100)+GY550))*(AA550+AS550+AU550+AB550)-(AP550*(AA550+AS550-AC550+AB550)*AD550/100)</f>
        <v>1.9244</v>
      </c>
      <c r="AW550" s="1">
        <f>(AV550)*N550</f>
        <v>1.9244</v>
      </c>
      <c r="BK550" s="1">
        <v>1</v>
      </c>
      <c r="BL550" s="1">
        <v>213.333333333333</v>
      </c>
      <c r="BM550" s="1" t="s">
        <v>212</v>
      </c>
      <c r="BN550" s="2">
        <f>BL550/HE550</f>
        <v>3.95061728395062</v>
      </c>
      <c r="BO550" s="2">
        <v>160</v>
      </c>
      <c r="BP550" s="1">
        <f>BN550+BI550</f>
        <v>3.95061728395062</v>
      </c>
      <c r="BQ550" s="1">
        <f>BP550*N550</f>
        <v>3.95061728395062</v>
      </c>
      <c r="BS550" s="1"/>
      <c r="CQ550" s="1">
        <v>1</v>
      </c>
      <c r="CR550" s="1">
        <v>1.48</v>
      </c>
      <c r="CS550" s="1" t="s">
        <v>225</v>
      </c>
      <c r="CT550" s="1">
        <f>CR550*CQ550</f>
        <v>1.48</v>
      </c>
      <c r="CU550" s="1" t="b">
        <v>0</v>
      </c>
      <c r="EQ550" s="1">
        <f t="shared" si="234"/>
        <v>1.48</v>
      </c>
      <c r="ER550" s="1">
        <f>EQ550*N550</f>
        <v>1.48</v>
      </c>
      <c r="ES550" s="1">
        <f>IF(ISERROR(SEARCH("FALSE",BV550)),BU550,0)+IF(ISERROR(SEARCH("FALSE",CA550)),BZ550,0)+IF(ISERROR(SEARCH("FALSE",CF550)),CE550,0)+IF(ISERROR(SEARCH("FALSE",CK550)),CJ550,0)+IF(ISERROR(SEARCH("FALSE",CP550)),CO550,0)+IF(ISERROR(SEARCH("FALSE",CU550)),CT550,0)+IF(ISERROR(SEARCH("FALSE",CZ550)),CY550,0)+IF(ISERROR(SEARCH("FALSE",DE550)),DD550,0)+IF(ISERROR(SEARCH("FALSE",DJ550)),DI550,0)+IF(ISERROR(SEARCH("FALSE",DO550)),DN550,0)+IF(ISERROR(SEARCH("FALSE",DT550)),DS550,0)+IF(ISERROR(SEARCH("FALSE",DY550)),DX550,0)+IF(ISERROR(SEARCH("FALSE",ED550)),EC550,0)+IF(ISERROR(SEARCH("FALSE",EI550)),EH550,0)+IF(ISERROR(SEARCH("FALSE",EN550)),EM550,0)*N550</f>
        <v>0</v>
      </c>
      <c r="ET550" s="12">
        <f>ES550+ER550+BP550</f>
        <v>5.43061728395062</v>
      </c>
      <c r="FP550" s="1" t="s">
        <v>213</v>
      </c>
      <c r="FQ550" s="1">
        <v>1.25</v>
      </c>
      <c r="FR550" s="12">
        <f t="shared" si="236"/>
        <v>7.35501728395062</v>
      </c>
      <c r="FS550" s="12">
        <f>FR550*FQ550/100</f>
        <v>0.0919377160493827</v>
      </c>
      <c r="GE550" s="1" t="s">
        <v>214</v>
      </c>
      <c r="GF550" s="1" t="s">
        <v>213</v>
      </c>
      <c r="GG550" s="1">
        <v>11</v>
      </c>
      <c r="GH550" s="12">
        <f>AW550+ET550-ES550+FD550+FG550</f>
        <v>7.35501728395062</v>
      </c>
      <c r="GI550" s="1">
        <f>GH550*(GG550/100)</f>
        <v>0.809051901234568</v>
      </c>
      <c r="GJ550" s="1" t="s">
        <v>215</v>
      </c>
      <c r="GM550" s="1">
        <v>0.108612345679012</v>
      </c>
      <c r="GO550" s="1">
        <v>0.270833333333333</v>
      </c>
      <c r="GP550" s="1">
        <v>0.02</v>
      </c>
      <c r="HB550" s="1">
        <v>1</v>
      </c>
      <c r="HC550" s="1">
        <v>60</v>
      </c>
      <c r="HD550" s="1">
        <v>90</v>
      </c>
      <c r="HE550" s="1">
        <f>(3600/HC550)*HD550*HB550/100</f>
        <v>54</v>
      </c>
      <c r="HF550" s="10">
        <f>AW550+AZ550+ET550+FD550+FG550+FK550+FS550-FY550+GD550+FT550+GI550+GM550+GN550+GO550+GP550+GR550+GS550-GU550</f>
        <v>8.65545258024691</v>
      </c>
      <c r="HG550" s="13">
        <v>44198</v>
      </c>
    </row>
    <row r="551" spans="1:215">
      <c r="A551" t="str">
        <f t="shared" si="235"/>
        <v>HOSKE22084921697</v>
      </c>
      <c r="B551" s="1">
        <v>550</v>
      </c>
      <c r="C551" s="1" t="s">
        <v>200</v>
      </c>
      <c r="D551" s="1">
        <v>0</v>
      </c>
      <c r="E551" s="1" t="s">
        <v>247</v>
      </c>
      <c r="F551" s="1" t="s">
        <v>202</v>
      </c>
      <c r="H551" s="1" t="s">
        <v>1026</v>
      </c>
      <c r="I551" s="1" t="s">
        <v>1027</v>
      </c>
      <c r="M551" s="1" t="s">
        <v>205</v>
      </c>
      <c r="N551" s="1">
        <v>1</v>
      </c>
      <c r="O551" s="17" t="s">
        <v>228</v>
      </c>
      <c r="P551" s="18"/>
      <c r="Q551" s="1" t="s">
        <v>207</v>
      </c>
      <c r="R551" t="s">
        <v>208</v>
      </c>
      <c r="S551" s="19" t="s">
        <v>229</v>
      </c>
      <c r="T551" s="1" t="s">
        <v>210</v>
      </c>
      <c r="V551" s="1" t="b">
        <v>0</v>
      </c>
      <c r="AA551" s="1">
        <v>0.072</v>
      </c>
      <c r="AC551" s="1">
        <v>0.067</v>
      </c>
      <c r="AD551" s="1">
        <v>100</v>
      </c>
      <c r="AF551" s="8">
        <v>0.005</v>
      </c>
      <c r="AG551" s="1" t="s">
        <v>469</v>
      </c>
      <c r="AH551" s="1">
        <v>21697</v>
      </c>
      <c r="AI551" s="1">
        <v>100</v>
      </c>
      <c r="AJ551" s="1">
        <v>200.97</v>
      </c>
      <c r="AL551" s="1">
        <f>AK551+AJ551</f>
        <v>200.97</v>
      </c>
      <c r="AO551" s="1">
        <f>AL551+AM551</f>
        <v>200.97</v>
      </c>
      <c r="AP551" s="1">
        <v>20</v>
      </c>
      <c r="AV551" s="10">
        <f>((AO551*((100-GX551)/100)+GY551))*(AA551+AS551+AU551+AB551)-(AP551*(AA551+AS551-AC551+AB551)*AD551/100)</f>
        <v>14.36984</v>
      </c>
      <c r="AW551" s="1">
        <f>(AV551)*N551</f>
        <v>14.36984</v>
      </c>
      <c r="BK551" s="1">
        <v>1</v>
      </c>
      <c r="BL551" s="1">
        <v>213.333333333333</v>
      </c>
      <c r="BM551" s="1" t="s">
        <v>212</v>
      </c>
      <c r="BN551" s="2">
        <f>BL551/HE551</f>
        <v>5.26748971193416</v>
      </c>
      <c r="BO551" s="2">
        <v>160</v>
      </c>
      <c r="BP551" s="1">
        <f>BN551+BI551</f>
        <v>5.26748971193416</v>
      </c>
      <c r="BQ551" s="1">
        <f>BP551*N551</f>
        <v>5.26748971193416</v>
      </c>
      <c r="BR551" s="1">
        <v>1</v>
      </c>
      <c r="BS551" s="1">
        <v>1.98</v>
      </c>
      <c r="BT551" s="1" t="s">
        <v>225</v>
      </c>
      <c r="BU551" s="1">
        <f>BR551*BS551</f>
        <v>1.98</v>
      </c>
      <c r="BV551" s="1" t="b">
        <v>0</v>
      </c>
      <c r="CQ551" s="16">
        <v>1</v>
      </c>
      <c r="CR551" s="24">
        <v>1.98</v>
      </c>
      <c r="CS551" s="24" t="s">
        <v>225</v>
      </c>
      <c r="CT551" s="24">
        <f>CQ551*CR551</f>
        <v>1.98</v>
      </c>
      <c r="CU551" s="24" t="b">
        <v>0</v>
      </c>
      <c r="EQ551" s="1">
        <f t="shared" si="234"/>
        <v>3.96</v>
      </c>
      <c r="ER551" s="1">
        <f>EQ551*N551</f>
        <v>3.96</v>
      </c>
      <c r="ES551" s="1">
        <f>IF(ISERROR(SEARCH("FALSE",BV551)),BU551,0)+IF(ISERROR(SEARCH("FALSE",CA551)),BZ551,0)+IF(ISERROR(SEARCH("FALSE",CF551)),CE551,0)+IF(ISERROR(SEARCH("FALSE",CK551)),CJ551,0)+IF(ISERROR(SEARCH("FALSE",CP551)),CO551,0)+IF(ISERROR(SEARCH("FALSE",CU551)),CT551,0)+IF(ISERROR(SEARCH("FALSE",CZ551)),CY551,0)+IF(ISERROR(SEARCH("FALSE",DE551)),DD551,0)+IF(ISERROR(SEARCH("FALSE",DJ551)),DI551,0)+IF(ISERROR(SEARCH("FALSE",DO551)),DN551,0)+IF(ISERROR(SEARCH("FALSE",DT551)),DS551,0)+IF(ISERROR(SEARCH("FALSE",DY551)),DX551,0)+IF(ISERROR(SEARCH("FALSE",ED551)),EC551,0)+IF(ISERROR(SEARCH("FALSE",EI551)),EH551,0)+IF(ISERROR(SEARCH("FALSE",EN551)),EM551,0)*N551</f>
        <v>0</v>
      </c>
      <c r="ET551" s="12">
        <f>ES551+ER551+BP551</f>
        <v>9.22748971193416</v>
      </c>
      <c r="FP551" s="1" t="s">
        <v>213</v>
      </c>
      <c r="FQ551" s="1">
        <v>1.25</v>
      </c>
      <c r="FR551" s="12">
        <f t="shared" si="236"/>
        <v>23.5973297119342</v>
      </c>
      <c r="FS551" s="12">
        <f>FR551*FQ551/100</f>
        <v>0.294966621399177</v>
      </c>
      <c r="GE551" s="1" t="s">
        <v>214</v>
      </c>
      <c r="GF551" s="1" t="s">
        <v>213</v>
      </c>
      <c r="GG551" s="1">
        <v>11</v>
      </c>
      <c r="GH551" s="12">
        <f>AW551+ET551-ES551+FD551+FG551</f>
        <v>23.5973297119342</v>
      </c>
      <c r="GI551" s="1">
        <f>GH551*(GG551/100)</f>
        <v>2.59570626831276</v>
      </c>
      <c r="GJ551" s="1" t="s">
        <v>215</v>
      </c>
      <c r="GM551" s="1">
        <v>0.184549794238683</v>
      </c>
      <c r="GO551" s="1">
        <v>0.270833333333333</v>
      </c>
      <c r="GP551" s="1">
        <v>0.02</v>
      </c>
      <c r="HB551" s="1">
        <v>1</v>
      </c>
      <c r="HC551" s="1">
        <v>80</v>
      </c>
      <c r="HD551" s="1">
        <v>90</v>
      </c>
      <c r="HE551" s="1">
        <f>(3600/HC551)*HD551*HB551/100</f>
        <v>40.5</v>
      </c>
      <c r="HF551" s="10">
        <f>AW551+AZ551+ET551+FD551+FG551+FK551+FS551-FY551+GD551+FT551+GI551+GM551+GN551+GO551+GP551+GR551+GS551-GU551</f>
        <v>26.9633857292181</v>
      </c>
      <c r="HG551" s="13">
        <v>44198</v>
      </c>
    </row>
    <row r="552" spans="1:215">
      <c r="A552" t="str">
        <f t="shared" si="235"/>
        <v>HOSKE22085021697</v>
      </c>
      <c r="B552" s="1">
        <v>551</v>
      </c>
      <c r="C552" s="1" t="s">
        <v>200</v>
      </c>
      <c r="D552" s="1">
        <v>0</v>
      </c>
      <c r="E552" s="1" t="s">
        <v>247</v>
      </c>
      <c r="F552" s="1" t="s">
        <v>202</v>
      </c>
      <c r="H552" s="1" t="s">
        <v>1028</v>
      </c>
      <c r="I552" s="1" t="s">
        <v>1029</v>
      </c>
      <c r="M552" s="1" t="s">
        <v>205</v>
      </c>
      <c r="N552" s="1">
        <v>1</v>
      </c>
      <c r="O552" s="17" t="s">
        <v>228</v>
      </c>
      <c r="P552" s="18"/>
      <c r="Q552" s="1" t="s">
        <v>207</v>
      </c>
      <c r="R552" t="s">
        <v>208</v>
      </c>
      <c r="S552" s="19" t="s">
        <v>229</v>
      </c>
      <c r="T552" s="1" t="s">
        <v>210</v>
      </c>
      <c r="V552" s="1" t="b">
        <v>0</v>
      </c>
      <c r="AA552" s="1">
        <v>0.072</v>
      </c>
      <c r="AC552" s="1">
        <v>0.067</v>
      </c>
      <c r="AD552" s="1">
        <v>100</v>
      </c>
      <c r="AF552" s="8">
        <v>0.005</v>
      </c>
      <c r="AG552" s="1" t="s">
        <v>469</v>
      </c>
      <c r="AH552" s="1">
        <v>21697</v>
      </c>
      <c r="AI552" s="1">
        <v>100</v>
      </c>
      <c r="AJ552" s="1">
        <v>200.97</v>
      </c>
      <c r="AL552" s="1">
        <f>AK552+AJ552</f>
        <v>200.97</v>
      </c>
      <c r="AO552" s="1">
        <f>AL552+AM552</f>
        <v>200.97</v>
      </c>
      <c r="AP552" s="1">
        <v>20</v>
      </c>
      <c r="AV552" s="10">
        <f>((AO552*((100-GX552)/100)+GY552))*(AA552+AS552+AU552+AB552)-(AP552*(AA552+AS552-AC552+AB552)*AD552/100)</f>
        <v>14.36984</v>
      </c>
      <c r="AW552" s="1">
        <f>(AV552)*N552</f>
        <v>14.36984</v>
      </c>
      <c r="BK552" s="1">
        <v>1</v>
      </c>
      <c r="BL552" s="1">
        <v>213.333333333333</v>
      </c>
      <c r="BM552" s="1" t="s">
        <v>212</v>
      </c>
      <c r="BN552" s="2">
        <f>BL552/HE552</f>
        <v>5.26748971193416</v>
      </c>
      <c r="BO552" s="2">
        <v>160</v>
      </c>
      <c r="BP552" s="1">
        <f>BN552+BI552</f>
        <v>5.26748971193416</v>
      </c>
      <c r="BQ552" s="1">
        <f>BP552*N552</f>
        <v>5.26748971193416</v>
      </c>
      <c r="BR552" s="1">
        <v>1</v>
      </c>
      <c r="BS552" s="1">
        <v>1.98</v>
      </c>
      <c r="BT552" s="1" t="s">
        <v>225</v>
      </c>
      <c r="BU552" s="1">
        <f>BR552*BS552</f>
        <v>1.98</v>
      </c>
      <c r="BV552" s="1" t="b">
        <v>0</v>
      </c>
      <c r="CQ552" s="16">
        <v>1</v>
      </c>
      <c r="CR552" s="24">
        <v>1.98</v>
      </c>
      <c r="CS552" s="24" t="s">
        <v>225</v>
      </c>
      <c r="CT552" s="24">
        <f>CQ552*CR552</f>
        <v>1.98</v>
      </c>
      <c r="CU552" s="1" t="b">
        <v>0</v>
      </c>
      <c r="EQ552" s="1">
        <f t="shared" si="234"/>
        <v>3.96</v>
      </c>
      <c r="ER552" s="1">
        <f>EQ552*N552</f>
        <v>3.96</v>
      </c>
      <c r="ES552" s="1">
        <f>IF(ISERROR(SEARCH("FALSE",BV552)),BU552,0)+IF(ISERROR(SEARCH("FALSE",CA552)),BZ552,0)+IF(ISERROR(SEARCH("FALSE",CF552)),CE552,0)+IF(ISERROR(SEARCH("FALSE",CK552)),CJ552,0)+IF(ISERROR(SEARCH("FALSE",CP552)),CO552,0)+IF(ISERROR(SEARCH("FALSE",CU552)),CT552,0)+IF(ISERROR(SEARCH("FALSE",CZ552)),CY552,0)+IF(ISERROR(SEARCH("FALSE",DE552)),DD552,0)+IF(ISERROR(SEARCH("FALSE",DJ552)),DI552,0)+IF(ISERROR(SEARCH("FALSE",DO552)),DN552,0)+IF(ISERROR(SEARCH("FALSE",DT552)),DS552,0)+IF(ISERROR(SEARCH("FALSE",DY552)),DX552,0)+IF(ISERROR(SEARCH("FALSE",ED552)),EC552,0)+IF(ISERROR(SEARCH("FALSE",EI552)),EH552,0)+IF(ISERROR(SEARCH("FALSE",EN552)),EM552,0)*N552</f>
        <v>0</v>
      </c>
      <c r="ET552" s="12">
        <f>ES552+ER552+BP552</f>
        <v>9.22748971193416</v>
      </c>
      <c r="FP552" s="1" t="s">
        <v>213</v>
      </c>
      <c r="FQ552" s="1">
        <v>1.25</v>
      </c>
      <c r="FR552" s="12">
        <f t="shared" si="236"/>
        <v>23.5973297119342</v>
      </c>
      <c r="FS552" s="12">
        <f>FR552*FQ552/100</f>
        <v>0.294966621399177</v>
      </c>
      <c r="GE552" s="1" t="s">
        <v>214</v>
      </c>
      <c r="GF552" s="1" t="s">
        <v>213</v>
      </c>
      <c r="GG552" s="1">
        <v>11</v>
      </c>
      <c r="GH552" s="12">
        <f>AW552+ET552-ES552+FD552+FG552</f>
        <v>23.5973297119342</v>
      </c>
      <c r="GI552" s="1">
        <f>GH552*(GG552/100)</f>
        <v>2.59570626831276</v>
      </c>
      <c r="GJ552" s="1" t="s">
        <v>215</v>
      </c>
      <c r="GM552" s="1">
        <v>0.184549794238683</v>
      </c>
      <c r="GO552" s="1">
        <v>0.270833333333333</v>
      </c>
      <c r="GP552" s="1">
        <v>0.02</v>
      </c>
      <c r="HB552" s="1">
        <v>1</v>
      </c>
      <c r="HC552" s="1">
        <v>80</v>
      </c>
      <c r="HD552" s="1">
        <v>90</v>
      </c>
      <c r="HE552" s="1">
        <f>(3600/HC552)*HD552*HB552/100</f>
        <v>40.5</v>
      </c>
      <c r="HF552" s="10">
        <f>AW552+AZ552+ET552+FD552+FG552+FK552+FS552-FY552+GD552+FT552+GI552+GM552+GN552+GO552+GP552+GR552+GS552-GU552</f>
        <v>26.9633857292181</v>
      </c>
      <c r="HG552" s="13">
        <v>44198</v>
      </c>
    </row>
    <row r="553" spans="1:215">
      <c r="A553" t="str">
        <f t="shared" si="235"/>
        <v>HOSKE22086021697</v>
      </c>
      <c r="B553" s="1">
        <v>552</v>
      </c>
      <c r="C553" s="1" t="s">
        <v>200</v>
      </c>
      <c r="D553" s="1">
        <v>0</v>
      </c>
      <c r="E553" s="1" t="s">
        <v>247</v>
      </c>
      <c r="F553" s="1" t="s">
        <v>202</v>
      </c>
      <c r="H553" s="1" t="s">
        <v>1030</v>
      </c>
      <c r="I553" s="1" t="s">
        <v>1031</v>
      </c>
      <c r="M553" s="1" t="s">
        <v>205</v>
      </c>
      <c r="N553" s="1">
        <v>1</v>
      </c>
      <c r="O553" s="1" t="s">
        <v>243</v>
      </c>
      <c r="Q553" s="1" t="s">
        <v>219</v>
      </c>
      <c r="R553" t="s">
        <v>208</v>
      </c>
      <c r="S553" s="1" t="s">
        <v>244</v>
      </c>
      <c r="T553" s="1" t="s">
        <v>210</v>
      </c>
      <c r="V553" s="1" t="b">
        <v>0</v>
      </c>
      <c r="AA553" s="1">
        <v>0.241</v>
      </c>
      <c r="AC553" s="1">
        <v>0.241</v>
      </c>
      <c r="AD553" s="1">
        <v>100</v>
      </c>
      <c r="AF553" s="8">
        <v>0</v>
      </c>
      <c r="AG553" s="1" t="s">
        <v>469</v>
      </c>
      <c r="AH553" s="1">
        <v>21697</v>
      </c>
      <c r="AI553" s="1">
        <v>100</v>
      </c>
      <c r="AJ553" s="1">
        <v>111.01</v>
      </c>
      <c r="AL553" s="1">
        <f>AK553+AJ553</f>
        <v>111.01</v>
      </c>
      <c r="AO553" s="1">
        <f>AL553+AM553</f>
        <v>111.01</v>
      </c>
      <c r="AP553" s="1">
        <v>20</v>
      </c>
      <c r="AV553" s="10">
        <f>((AO553*((100-GX553)/100)+GY553))*(AA553+AS553+AU553+AB553)-(AP553*(AA553+AS553-AC553+AB553)*AD553/100)</f>
        <v>26.75341</v>
      </c>
      <c r="AW553" s="1">
        <f>(AV553)*N553</f>
        <v>26.75341</v>
      </c>
      <c r="BK553" s="1">
        <v>2</v>
      </c>
      <c r="BL553" s="1">
        <v>733.333333333333</v>
      </c>
      <c r="BM553" s="1" t="s">
        <v>212</v>
      </c>
      <c r="BN553" s="2">
        <f>BL553/HE553</f>
        <v>8.940329218107</v>
      </c>
      <c r="BO553" s="2">
        <v>550</v>
      </c>
      <c r="BP553" s="1">
        <f>BN553+BI553</f>
        <v>8.940329218107</v>
      </c>
      <c r="BQ553" s="1">
        <f>BP553*N553</f>
        <v>8.940329218107</v>
      </c>
      <c r="BS553" s="1"/>
      <c r="EQ553" s="1">
        <f t="shared" si="234"/>
        <v>0</v>
      </c>
      <c r="ER553" s="1">
        <f>EQ553*N553</f>
        <v>0</v>
      </c>
      <c r="ES553" s="1">
        <f>IF(ISERROR(SEARCH("FALSE",BV553)),BU553,0)+IF(ISERROR(SEARCH("FALSE",CA553)),BZ553,0)+IF(ISERROR(SEARCH("FALSE",CF553)),CE553,0)+IF(ISERROR(SEARCH("FALSE",CK553)),CJ553,0)+IF(ISERROR(SEARCH("FALSE",CP553)),CO553,0)+IF(ISERROR(SEARCH("FALSE",CU553)),CT553,0)+IF(ISERROR(SEARCH("FALSE",CZ553)),CY553,0)+IF(ISERROR(SEARCH("FALSE",DE553)),DD553,0)+IF(ISERROR(SEARCH("FALSE",DJ553)),DI553,0)+IF(ISERROR(SEARCH("FALSE",DO553)),DN553,0)+IF(ISERROR(SEARCH("FALSE",DT553)),DS553,0)+IF(ISERROR(SEARCH("FALSE",DY553)),DX553,0)+IF(ISERROR(SEARCH("FALSE",ED553)),EC553,0)+IF(ISERROR(SEARCH("FALSE",EI553)),EH553,0)+IF(ISERROR(SEARCH("FALSE",EN553)),EM553,0)*N553</f>
        <v>0</v>
      </c>
      <c r="ET553" s="12">
        <f>ES553+ER553+BP553</f>
        <v>8.940329218107</v>
      </c>
      <c r="FP553" s="1" t="s">
        <v>213</v>
      </c>
      <c r="FQ553" s="1">
        <v>1.25</v>
      </c>
      <c r="FR553" s="12">
        <f t="shared" si="236"/>
        <v>35.693739218107</v>
      </c>
      <c r="FS553" s="12">
        <f>FR553*FQ553/100</f>
        <v>0.446171740226337</v>
      </c>
      <c r="GE553" s="1" t="s">
        <v>214</v>
      </c>
      <c r="GF553" s="1" t="s">
        <v>213</v>
      </c>
      <c r="GG553" s="1">
        <v>11</v>
      </c>
      <c r="GH553" s="12">
        <f>AW553+ET553-ES553+FD553+FG553</f>
        <v>35.693739218107</v>
      </c>
      <c r="GI553" s="1">
        <f>GH553*(GG553/100)</f>
        <v>3.92631131399177</v>
      </c>
      <c r="GJ553" s="1" t="s">
        <v>215</v>
      </c>
      <c r="GM553" s="1">
        <v>0.179</v>
      </c>
      <c r="GO553" s="1">
        <v>0.39</v>
      </c>
      <c r="GP553" s="1">
        <v>0.37</v>
      </c>
      <c r="HB553" s="1">
        <v>2</v>
      </c>
      <c r="HC553" s="1">
        <v>79</v>
      </c>
      <c r="HD553" s="1">
        <v>90</v>
      </c>
      <c r="HE553" s="1">
        <f>(3600/HC553)*HD553*HB553/100</f>
        <v>82.0253164556962</v>
      </c>
      <c r="HF553" s="10">
        <f>AW553+AZ553+ET553+FD553+FG553+FK553+FS553-FY553+GD553+FT553+GI553+GM553+GN553+GO553+GP553+GR553+GS553-GU553</f>
        <v>41.0052222723251</v>
      </c>
      <c r="HG553" s="13">
        <v>45017</v>
      </c>
    </row>
    <row r="554" spans="1:215">
      <c r="A554" t="str">
        <f t="shared" si="235"/>
        <v>HOSKE22113021677</v>
      </c>
      <c r="B554" s="1">
        <v>553</v>
      </c>
      <c r="C554" s="1" t="s">
        <v>200</v>
      </c>
      <c r="D554" s="1">
        <v>0</v>
      </c>
      <c r="E554" s="1" t="s">
        <v>247</v>
      </c>
      <c r="F554" s="1" t="s">
        <v>202</v>
      </c>
      <c r="H554" s="1" t="s">
        <v>1032</v>
      </c>
      <c r="I554" s="1" t="s">
        <v>994</v>
      </c>
      <c r="M554" s="1" t="s">
        <v>205</v>
      </c>
      <c r="N554" s="1">
        <v>1</v>
      </c>
      <c r="O554" s="17" t="s">
        <v>1033</v>
      </c>
      <c r="P554" s="18"/>
      <c r="Q554" s="1" t="s">
        <v>219</v>
      </c>
      <c r="R554" t="s">
        <v>208</v>
      </c>
      <c r="S554" s="19" t="s">
        <v>338</v>
      </c>
      <c r="T554" s="1" t="s">
        <v>210</v>
      </c>
      <c r="V554" s="1" t="b">
        <v>0</v>
      </c>
      <c r="AA554" s="1">
        <v>0.874</v>
      </c>
      <c r="AC554" s="1">
        <v>0.871</v>
      </c>
      <c r="AD554" s="1">
        <v>100</v>
      </c>
      <c r="AF554" s="8">
        <v>0.003</v>
      </c>
      <c r="AG554" s="1" t="s">
        <v>278</v>
      </c>
      <c r="AH554" s="1">
        <v>21677</v>
      </c>
      <c r="AI554" s="1">
        <v>100</v>
      </c>
      <c r="AJ554" s="1">
        <v>107.14</v>
      </c>
      <c r="AL554" s="1">
        <f>AK554+AJ554</f>
        <v>107.14</v>
      </c>
      <c r="AO554" s="1">
        <f>AL554+AM554</f>
        <v>107.14</v>
      </c>
      <c r="AP554" s="1">
        <v>20</v>
      </c>
      <c r="AV554" s="10">
        <f>((AO554*((100-GX554)/100)+GY554))*(AA554+AS554+AU554+AB554)-(AP554*(AA554+AS554-AC554+AB554)*AD554/100)</f>
        <v>93.58036</v>
      </c>
      <c r="AW554" s="1">
        <f>(AV554)*N554</f>
        <v>93.58036</v>
      </c>
      <c r="AZ554" s="1">
        <f>BA554+BE554</f>
        <v>7.644375</v>
      </c>
      <c r="BA554" s="1">
        <f>AZ555*N555+AZ556*N556</f>
        <v>7.55</v>
      </c>
      <c r="BB554" s="1" t="s">
        <v>221</v>
      </c>
      <c r="BC554" s="1">
        <f>BA554</f>
        <v>7.55</v>
      </c>
      <c r="BD554" s="1">
        <v>1.25</v>
      </c>
      <c r="BE554" s="1">
        <f>BA554*(BD554/100)</f>
        <v>0.094375</v>
      </c>
      <c r="BK554" s="1">
        <v>1</v>
      </c>
      <c r="BL554" s="1">
        <v>1100</v>
      </c>
      <c r="BM554" s="1" t="s">
        <v>212</v>
      </c>
      <c r="BN554" s="2">
        <f>BL554/HE554</f>
        <v>30.5555555555556</v>
      </c>
      <c r="BO554" s="2">
        <v>880</v>
      </c>
      <c r="BP554" s="1">
        <f>BN554+BI554</f>
        <v>30.5555555555556</v>
      </c>
      <c r="BQ554" s="1">
        <f>BP554*N554</f>
        <v>30.5555555555556</v>
      </c>
      <c r="BS554" s="1"/>
      <c r="EQ554" s="1">
        <f t="shared" si="234"/>
        <v>0</v>
      </c>
      <c r="ER554" s="1">
        <f>EQ554*N554</f>
        <v>0</v>
      </c>
      <c r="ES554" s="1">
        <f>IF(ISERROR(SEARCH("FALSE",BV554)),BU554,0)+IF(ISERROR(SEARCH("FALSE",CA554)),BZ554,0)+IF(ISERROR(SEARCH("FALSE",CF554)),CE554,0)+IF(ISERROR(SEARCH("FALSE",CK554)),CJ554,0)+IF(ISERROR(SEARCH("FALSE",CP554)),CO554,0)+IF(ISERROR(SEARCH("FALSE",CU554)),CT554,0)+IF(ISERROR(SEARCH("FALSE",CZ554)),CY554,0)+IF(ISERROR(SEARCH("FALSE",DE554)),DD554,0)+IF(ISERROR(SEARCH("FALSE",DJ554)),DI554,0)+IF(ISERROR(SEARCH("FALSE",DO554)),DN554,0)+IF(ISERROR(SEARCH("FALSE",DT554)),DS554,0)+IF(ISERROR(SEARCH("FALSE",DY554)),DX554,0)+IF(ISERROR(SEARCH("FALSE",ED554)),EC554,0)+IF(ISERROR(SEARCH("FALSE",EI554)),EH554,0)+IF(ISERROR(SEARCH("FALSE",EN554)),EM554,0)*N554</f>
        <v>0</v>
      </c>
      <c r="ET554" s="12">
        <f>ES554+ER554+BP554</f>
        <v>30.5555555555556</v>
      </c>
      <c r="FP554" s="1" t="s">
        <v>213</v>
      </c>
      <c r="FQ554" s="1">
        <v>1.25</v>
      </c>
      <c r="FR554" s="12">
        <f t="shared" si="236"/>
        <v>124.135915555556</v>
      </c>
      <c r="FS554" s="12">
        <f>FR554*FQ554/100</f>
        <v>1.55169894444444</v>
      </c>
      <c r="GE554" s="1" t="s">
        <v>252</v>
      </c>
      <c r="GF554" s="1" t="s">
        <v>213</v>
      </c>
      <c r="GG554" s="1">
        <v>10</v>
      </c>
      <c r="GH554" s="12">
        <f>AW554+ET554-ES554+FD554+FG554</f>
        <v>124.135915555556</v>
      </c>
      <c r="GI554" s="1">
        <f>GH554*(GG554/100)</f>
        <v>12.4135915555556</v>
      </c>
      <c r="GJ554" s="1" t="s">
        <v>215</v>
      </c>
      <c r="GM554" s="1">
        <v>0.611111111111111</v>
      </c>
      <c r="GO554" s="1">
        <v>3.41666666666667</v>
      </c>
      <c r="GP554" s="1">
        <v>1.42857142857143</v>
      </c>
      <c r="HB554" s="1">
        <v>1</v>
      </c>
      <c r="HC554" s="1">
        <v>95</v>
      </c>
      <c r="HD554" s="1">
        <v>95</v>
      </c>
      <c r="HE554" s="1">
        <f>(3600/HC554)*HD554*HB554/100</f>
        <v>36</v>
      </c>
      <c r="HF554" s="10">
        <f>AW554+AZ554+ET554+FD554+FG554+FK554+FS554-FY554+GD554+FT554+GI554+GM554+GN554+GO554+GP554+GR554+GS554-GU554</f>
        <v>151.201930261905</v>
      </c>
      <c r="HG554" s="13">
        <v>45201</v>
      </c>
    </row>
    <row r="555" spans="1:215">
      <c r="A555" t="str">
        <f t="shared" si="235"/>
        <v>HOSKE221130_121677</v>
      </c>
      <c r="B555" s="1">
        <v>554</v>
      </c>
      <c r="C555" s="1" t="s">
        <v>200</v>
      </c>
      <c r="E555" s="1" t="s">
        <v>247</v>
      </c>
      <c r="F555" s="1" t="s">
        <v>222</v>
      </c>
      <c r="H555" s="1" t="s">
        <v>1034</v>
      </c>
      <c r="I555" s="1" t="s">
        <v>1034</v>
      </c>
      <c r="N555" s="1">
        <v>1</v>
      </c>
      <c r="O555"/>
      <c r="P555"/>
      <c r="R555"/>
      <c r="AF555" s="8"/>
      <c r="AG555" s="1" t="s">
        <v>278</v>
      </c>
      <c r="AH555" s="1">
        <v>21677</v>
      </c>
      <c r="AV555" s="10"/>
      <c r="AX555" s="1" t="s">
        <v>205</v>
      </c>
      <c r="AY555" s="1" t="s">
        <v>225</v>
      </c>
      <c r="AZ555" s="1">
        <v>0.2</v>
      </c>
      <c r="BN555" s="2"/>
      <c r="BS555" s="1"/>
      <c r="ET555" s="12"/>
      <c r="FR555" s="12"/>
      <c r="FS555" s="12"/>
      <c r="GH555" s="12"/>
      <c r="HF555" s="10"/>
      <c r="HG555" s="13">
        <v>45201</v>
      </c>
    </row>
    <row r="556" spans="1:215">
      <c r="A556" t="str">
        <f t="shared" si="235"/>
        <v>HOSM6x10 EN1A INSERT21677</v>
      </c>
      <c r="B556" s="1">
        <v>555</v>
      </c>
      <c r="C556" s="1" t="s">
        <v>200</v>
      </c>
      <c r="E556" s="1" t="s">
        <v>247</v>
      </c>
      <c r="F556" s="1" t="s">
        <v>222</v>
      </c>
      <c r="H556" s="1" t="s">
        <v>1035</v>
      </c>
      <c r="I556" s="1" t="s">
        <v>1035</v>
      </c>
      <c r="N556" s="1">
        <v>3</v>
      </c>
      <c r="O556"/>
      <c r="P556"/>
      <c r="R556"/>
      <c r="AF556" s="8"/>
      <c r="AG556" s="1" t="s">
        <v>278</v>
      </c>
      <c r="AH556" s="1">
        <v>21677</v>
      </c>
      <c r="AV556" s="10"/>
      <c r="AX556" s="1" t="s">
        <v>205</v>
      </c>
      <c r="AY556" s="1" t="s">
        <v>225</v>
      </c>
      <c r="AZ556" s="1">
        <v>2.45</v>
      </c>
      <c r="BN556" s="2"/>
      <c r="BS556" s="1"/>
      <c r="ET556" s="12"/>
      <c r="FR556" s="12"/>
      <c r="FS556" s="12"/>
      <c r="GH556" s="12"/>
      <c r="HF556" s="10"/>
      <c r="HG556" s="13">
        <v>45201</v>
      </c>
    </row>
    <row r="557" spans="1:215">
      <c r="A557" t="str">
        <f t="shared" si="235"/>
        <v>HOSKE22122921677</v>
      </c>
      <c r="B557" s="1">
        <v>556</v>
      </c>
      <c r="C557" s="1" t="s">
        <v>200</v>
      </c>
      <c r="D557" s="1">
        <v>0</v>
      </c>
      <c r="E557" s="1" t="s">
        <v>247</v>
      </c>
      <c r="F557" s="1" t="s">
        <v>202</v>
      </c>
      <c r="H557" s="1" t="s">
        <v>1036</v>
      </c>
      <c r="I557" s="1" t="s">
        <v>779</v>
      </c>
      <c r="M557" s="1" t="s">
        <v>205</v>
      </c>
      <c r="N557" s="1">
        <v>1</v>
      </c>
      <c r="O557" s="17" t="s">
        <v>270</v>
      </c>
      <c r="P557" s="18"/>
      <c r="Q557" s="1" t="s">
        <v>271</v>
      </c>
      <c r="R557" t="s">
        <v>208</v>
      </c>
      <c r="S557" s="1" t="s">
        <v>272</v>
      </c>
      <c r="T557" s="1" t="s">
        <v>210</v>
      </c>
      <c r="V557" s="1" t="b">
        <v>0</v>
      </c>
      <c r="AA557" s="1">
        <v>0.134</v>
      </c>
      <c r="AC557" s="1">
        <v>0.124</v>
      </c>
      <c r="AD557" s="1">
        <v>100</v>
      </c>
      <c r="AF557" s="8">
        <v>0.01</v>
      </c>
      <c r="AG557" s="1" t="s">
        <v>278</v>
      </c>
      <c r="AH557" s="1">
        <v>21677</v>
      </c>
      <c r="AI557" s="1">
        <v>100</v>
      </c>
      <c r="AJ557" s="1">
        <v>157.64</v>
      </c>
      <c r="AL557" s="1">
        <f>AK557+AJ557</f>
        <v>157.64</v>
      </c>
      <c r="AO557" s="1">
        <f>AL557+AM557</f>
        <v>157.64</v>
      </c>
      <c r="AP557" s="1">
        <v>20</v>
      </c>
      <c r="AV557" s="10">
        <f>((AO557*((100-GX557)/100)+GY557))*(AA557+AS557+AU557+AB557)-(AP557*(AA557+AS557-AC557+AB557)*AD557/100)</f>
        <v>20.92376</v>
      </c>
      <c r="AW557" s="1">
        <f>(AV557)*N557</f>
        <v>20.92376</v>
      </c>
      <c r="AZ557" s="1">
        <f>BA557+BE557</f>
        <v>0.2</v>
      </c>
      <c r="BA557" s="1">
        <f>AZ558*N558</f>
        <v>0.2</v>
      </c>
      <c r="BK557" s="1">
        <v>1</v>
      </c>
      <c r="BL557" s="1">
        <v>812.5</v>
      </c>
      <c r="BM557" s="1" t="s">
        <v>212</v>
      </c>
      <c r="BN557" s="2">
        <f>BL557/HE557</f>
        <v>16.6301169590643</v>
      </c>
      <c r="BO557" s="2">
        <v>650</v>
      </c>
      <c r="BP557" s="1">
        <f>BN557+BI557</f>
        <v>16.6301169590643</v>
      </c>
      <c r="BQ557" s="1">
        <f>BP557*N557</f>
        <v>16.6301169590643</v>
      </c>
      <c r="BS557" s="1"/>
      <c r="EQ557" s="1">
        <f t="shared" si="234"/>
        <v>0</v>
      </c>
      <c r="ER557" s="1">
        <f>EQ557*N557</f>
        <v>0</v>
      </c>
      <c r="ES557" s="1">
        <f>IF(ISERROR(SEARCH("FALSE",BV557)),BU557,0)+IF(ISERROR(SEARCH("FALSE",CA557)),BZ557,0)+IF(ISERROR(SEARCH("FALSE",CF557)),CE557,0)+IF(ISERROR(SEARCH("FALSE",CK557)),CJ557,0)+IF(ISERROR(SEARCH("FALSE",CP557)),CO557,0)+IF(ISERROR(SEARCH("FALSE",CU557)),CT557,0)+IF(ISERROR(SEARCH("FALSE",CZ557)),CY557,0)+IF(ISERROR(SEARCH("FALSE",DE557)),DD557,0)+IF(ISERROR(SEARCH("FALSE",DJ557)),DI557,0)+IF(ISERROR(SEARCH("FALSE",DO557)),DN557,0)+IF(ISERROR(SEARCH("FALSE",DT557)),DS557,0)+IF(ISERROR(SEARCH("FALSE",DY557)),DX557,0)+IF(ISERROR(SEARCH("FALSE",ED557)),EC557,0)+IF(ISERROR(SEARCH("FALSE",EI557)),EH557,0)+IF(ISERROR(SEARCH("FALSE",EN557)),EM557,0)*N557</f>
        <v>0</v>
      </c>
      <c r="ET557" s="12">
        <f>ES557+ER557+BP557</f>
        <v>16.6301169590643</v>
      </c>
      <c r="FP557" s="1" t="s">
        <v>213</v>
      </c>
      <c r="FQ557" s="1">
        <v>1.25</v>
      </c>
      <c r="FR557" s="12">
        <f t="shared" si="236"/>
        <v>37.5538769590643</v>
      </c>
      <c r="FS557" s="12">
        <f>FR557*FQ557/100</f>
        <v>0.469423461988304</v>
      </c>
      <c r="GE557" s="1" t="s">
        <v>252</v>
      </c>
      <c r="GF557" s="1" t="s">
        <v>213</v>
      </c>
      <c r="GG557" s="1">
        <v>10</v>
      </c>
      <c r="GH557" s="12">
        <f>AW557+ET557-ES557+FD557+FG557</f>
        <v>37.5538769590643</v>
      </c>
      <c r="GI557" s="1">
        <f>GH557*(GG557/100)</f>
        <v>3.75538769590643</v>
      </c>
      <c r="GJ557" s="1" t="s">
        <v>215</v>
      </c>
      <c r="GM557" s="1">
        <v>0.3326</v>
      </c>
      <c r="GO557" s="1">
        <v>2.97</v>
      </c>
      <c r="GP557" s="1">
        <v>0.25</v>
      </c>
      <c r="HB557" s="1">
        <v>1</v>
      </c>
      <c r="HC557" s="1">
        <v>70</v>
      </c>
      <c r="HD557" s="1">
        <v>95</v>
      </c>
      <c r="HE557" s="1">
        <f>(3600/HC557)*HD557*HB557/100</f>
        <v>48.8571428571429</v>
      </c>
      <c r="HF557" s="10">
        <f>AW557+AZ557+ET557+FD557+FG557+FK557+FS557-FY557+GD557+FT557+GI557+GM557+GN557+GO557+GP557+GR557+GS557-GU557</f>
        <v>45.5312881169591</v>
      </c>
      <c r="HG557" s="13">
        <v>45201</v>
      </c>
    </row>
    <row r="558" spans="1:215">
      <c r="A558" t="str">
        <f t="shared" si="235"/>
        <v>HOSKE221229_121677</v>
      </c>
      <c r="B558" s="1">
        <v>557</v>
      </c>
      <c r="C558" s="1" t="s">
        <v>200</v>
      </c>
      <c r="E558" s="1" t="s">
        <v>247</v>
      </c>
      <c r="F558" s="1" t="s">
        <v>222</v>
      </c>
      <c r="H558" s="1" t="s">
        <v>1037</v>
      </c>
      <c r="I558" s="1" t="s">
        <v>1037</v>
      </c>
      <c r="N558" s="1">
        <v>1</v>
      </c>
      <c r="O558" s="18"/>
      <c r="P558" s="18"/>
      <c r="R558"/>
      <c r="AF558" s="8"/>
      <c r="AG558" s="1" t="s">
        <v>278</v>
      </c>
      <c r="AH558" s="1">
        <v>21677</v>
      </c>
      <c r="AV558" s="10"/>
      <c r="AX558" s="1" t="s">
        <v>205</v>
      </c>
      <c r="AY558" s="1" t="s">
        <v>225</v>
      </c>
      <c r="AZ558" s="1">
        <v>0.2</v>
      </c>
      <c r="BN558" s="2"/>
      <c r="BS558" s="1"/>
      <c r="ET558" s="12"/>
      <c r="FR558" s="12"/>
      <c r="FS558" s="12"/>
      <c r="GH558" s="12"/>
      <c r="HF558" s="10"/>
      <c r="HG558" s="13">
        <v>45201</v>
      </c>
    </row>
    <row r="559" spans="1:215">
      <c r="A559" t="str">
        <f t="shared" si="235"/>
        <v>HOSKE22123921677</v>
      </c>
      <c r="B559" s="1">
        <v>558</v>
      </c>
      <c r="C559" s="1" t="s">
        <v>200</v>
      </c>
      <c r="D559" s="1">
        <v>0</v>
      </c>
      <c r="E559" s="1" t="s">
        <v>247</v>
      </c>
      <c r="F559" s="1" t="s">
        <v>202</v>
      </c>
      <c r="H559" s="1" t="s">
        <v>1038</v>
      </c>
      <c r="I559" s="1" t="s">
        <v>570</v>
      </c>
      <c r="M559" s="1" t="s">
        <v>205</v>
      </c>
      <c r="N559" s="1">
        <v>1</v>
      </c>
      <c r="O559" s="17" t="s">
        <v>260</v>
      </c>
      <c r="P559" s="18"/>
      <c r="Q559" s="1" t="s">
        <v>207</v>
      </c>
      <c r="R559" t="s">
        <v>208</v>
      </c>
      <c r="S559" s="19" t="s">
        <v>261</v>
      </c>
      <c r="T559" s="1" t="s">
        <v>210</v>
      </c>
      <c r="V559" s="1" t="b">
        <v>0</v>
      </c>
      <c r="AA559" s="1">
        <v>0.319</v>
      </c>
      <c r="AC559" s="1">
        <v>0.311</v>
      </c>
      <c r="AD559" s="1">
        <v>100</v>
      </c>
      <c r="AF559" s="8">
        <v>0.00800000000000001</v>
      </c>
      <c r="AG559" s="1" t="s">
        <v>278</v>
      </c>
      <c r="AH559" s="1">
        <v>21677</v>
      </c>
      <c r="AI559" s="1">
        <v>100</v>
      </c>
      <c r="AJ559" s="1">
        <v>308.33</v>
      </c>
      <c r="AL559" s="1">
        <f>AK559+AJ559</f>
        <v>308.33</v>
      </c>
      <c r="AO559" s="1">
        <f>AL559+AM559</f>
        <v>308.33</v>
      </c>
      <c r="AP559" s="1">
        <v>20</v>
      </c>
      <c r="AV559" s="10">
        <f>((AO559*((100-GX559)/100)+GY559))*(AA559+AS559+AU559+AB559)-(AP559*(AA559+AS559-AC559+AB559)*AD559/100)</f>
        <v>98.19727</v>
      </c>
      <c r="AW559" s="1">
        <f>(AV559)*N559</f>
        <v>98.19727</v>
      </c>
      <c r="AZ559" s="1">
        <f>BA559+BE559</f>
        <v>0.2</v>
      </c>
      <c r="BA559" s="1">
        <f>AZ560*N560</f>
        <v>0.2</v>
      </c>
      <c r="BK559" s="1">
        <v>1</v>
      </c>
      <c r="BL559" s="1">
        <v>1100</v>
      </c>
      <c r="BM559" s="1" t="s">
        <v>212</v>
      </c>
      <c r="BN559" s="2">
        <f>BL559/HE559</f>
        <v>25.7309941520468</v>
      </c>
      <c r="BO559" s="2">
        <v>880</v>
      </c>
      <c r="BP559" s="1">
        <f>BN559+BI559</f>
        <v>25.7309941520468</v>
      </c>
      <c r="BQ559" s="1">
        <f>BP559*N559</f>
        <v>25.7309941520468</v>
      </c>
      <c r="BS559" s="1"/>
      <c r="EQ559" s="1">
        <f t="shared" si="234"/>
        <v>0</v>
      </c>
      <c r="ER559" s="1">
        <f>EQ559*N559</f>
        <v>0</v>
      </c>
      <c r="ES559" s="1">
        <f>IF(ISERROR(SEARCH("FALSE",BV559)),BU559,0)+IF(ISERROR(SEARCH("FALSE",CA559)),BZ559,0)+IF(ISERROR(SEARCH("FALSE",CF559)),CE559,0)+IF(ISERROR(SEARCH("FALSE",CK559)),CJ559,0)+IF(ISERROR(SEARCH("FALSE",CP559)),CO559,0)+IF(ISERROR(SEARCH("FALSE",CU559)),CT559,0)+IF(ISERROR(SEARCH("FALSE",CZ559)),CY559,0)+IF(ISERROR(SEARCH("FALSE",DE559)),DD559,0)+IF(ISERROR(SEARCH("FALSE",DJ559)),DI559,0)+IF(ISERROR(SEARCH("FALSE",DO559)),DN559,0)+IF(ISERROR(SEARCH("FALSE",DT559)),DS559,0)+IF(ISERROR(SEARCH("FALSE",DY559)),DX559,0)+IF(ISERROR(SEARCH("FALSE",ED559)),EC559,0)+IF(ISERROR(SEARCH("FALSE",EI559)),EH559,0)+IF(ISERROR(SEARCH("FALSE",EN559)),EM559,0)*N559</f>
        <v>0</v>
      </c>
      <c r="ET559" s="12">
        <f>ES559+ER559+BP559</f>
        <v>25.7309941520468</v>
      </c>
      <c r="FP559" s="1" t="s">
        <v>213</v>
      </c>
      <c r="FQ559" s="1">
        <v>1.25</v>
      </c>
      <c r="FR559" s="12">
        <f t="shared" si="236"/>
        <v>123.928264152047</v>
      </c>
      <c r="FS559" s="12">
        <f>FR559*FQ559/100</f>
        <v>1.54910330190058</v>
      </c>
      <c r="GE559" s="1" t="s">
        <v>252</v>
      </c>
      <c r="GF559" s="1" t="s">
        <v>213</v>
      </c>
      <c r="GG559" s="1">
        <v>10</v>
      </c>
      <c r="GH559" s="12">
        <f>AW559+ET559-ES559+FD559+FG559</f>
        <v>123.928264152047</v>
      </c>
      <c r="GI559" s="1">
        <f>GH559*(GG559/100)</f>
        <v>12.3928264152047</v>
      </c>
      <c r="GJ559" s="1" t="s">
        <v>215</v>
      </c>
      <c r="GM559" s="1">
        <v>0.514619883040936</v>
      </c>
      <c r="GO559" s="1">
        <v>3.42</v>
      </c>
      <c r="GP559" s="1">
        <v>1.67</v>
      </c>
      <c r="HB559" s="1">
        <v>1</v>
      </c>
      <c r="HC559" s="1">
        <v>80</v>
      </c>
      <c r="HD559" s="1">
        <v>95</v>
      </c>
      <c r="HE559" s="1">
        <f>(3600/HC559)*HD559*HB559/100</f>
        <v>42.75</v>
      </c>
      <c r="HF559" s="10">
        <f>AW559+AZ559+ET559+FD559+FG559+FK559+FS559-FY559+GD559+FT559+GI559+GM559+GN559+GO559+GP559+GR559+GS559-GU559</f>
        <v>143.674813752193</v>
      </c>
      <c r="HG559" s="13">
        <v>45201</v>
      </c>
    </row>
    <row r="560" spans="1:215">
      <c r="A560" t="str">
        <f t="shared" si="235"/>
        <v>HOSKE221239_121677</v>
      </c>
      <c r="B560" s="1">
        <v>559</v>
      </c>
      <c r="C560" s="1" t="s">
        <v>200</v>
      </c>
      <c r="E560" s="1" t="s">
        <v>247</v>
      </c>
      <c r="F560" s="1" t="s">
        <v>222</v>
      </c>
      <c r="H560" s="1" t="s">
        <v>1039</v>
      </c>
      <c r="I560" s="1" t="s">
        <v>1039</v>
      </c>
      <c r="N560" s="1">
        <v>1</v>
      </c>
      <c r="O560"/>
      <c r="P560"/>
      <c r="R560"/>
      <c r="S560"/>
      <c r="AF560" s="8"/>
      <c r="AG560" s="1" t="s">
        <v>278</v>
      </c>
      <c r="AH560" s="1">
        <v>21677</v>
      </c>
      <c r="AV560" s="10"/>
      <c r="AX560" s="1" t="s">
        <v>205</v>
      </c>
      <c r="AY560" s="1" t="s">
        <v>225</v>
      </c>
      <c r="AZ560" s="1">
        <v>0.2</v>
      </c>
      <c r="BN560" s="2"/>
      <c r="BS560" s="1"/>
      <c r="ET560" s="12"/>
      <c r="FR560" s="12"/>
      <c r="FS560" s="12"/>
      <c r="GH560" s="12"/>
      <c r="HF560" s="10"/>
      <c r="HG560" s="13">
        <v>45201</v>
      </c>
    </row>
    <row r="561" spans="1:215">
      <c r="A561" t="str">
        <f t="shared" si="235"/>
        <v>HOSKE22130021697</v>
      </c>
      <c r="B561" s="1">
        <v>560</v>
      </c>
      <c r="C561" s="1" t="s">
        <v>200</v>
      </c>
      <c r="D561" s="1">
        <v>0</v>
      </c>
      <c r="E561" s="1" t="s">
        <v>247</v>
      </c>
      <c r="F561" s="1" t="s">
        <v>202</v>
      </c>
      <c r="H561" s="1" t="s">
        <v>1040</v>
      </c>
      <c r="I561" s="1" t="s">
        <v>1041</v>
      </c>
      <c r="M561" s="1" t="s">
        <v>205</v>
      </c>
      <c r="N561" s="1">
        <v>1</v>
      </c>
      <c r="O561" s="22" t="s">
        <v>265</v>
      </c>
      <c r="P561" s="23"/>
      <c r="Q561" s="1" t="s">
        <v>219</v>
      </c>
      <c r="R561" t="s">
        <v>208</v>
      </c>
      <c r="S561" s="19" t="s">
        <v>266</v>
      </c>
      <c r="T561" s="1" t="s">
        <v>210</v>
      </c>
      <c r="V561" s="1" t="b">
        <v>0</v>
      </c>
      <c r="AA561" s="1">
        <v>0.0055</v>
      </c>
      <c r="AC561" s="1">
        <v>0.0055</v>
      </c>
      <c r="AD561" s="1">
        <v>100</v>
      </c>
      <c r="AF561" s="8">
        <v>0</v>
      </c>
      <c r="AG561" s="1" t="s">
        <v>469</v>
      </c>
      <c r="AH561" s="1">
        <v>21697</v>
      </c>
      <c r="AI561" s="1">
        <v>100</v>
      </c>
      <c r="AJ561" s="1">
        <v>105.9</v>
      </c>
      <c r="AL561" s="1">
        <f t="shared" ref="AL561:AL566" si="252">AK561+AJ561</f>
        <v>105.9</v>
      </c>
      <c r="AO561" s="1">
        <f t="shared" ref="AO561:AO566" si="253">AL561+AM561</f>
        <v>105.9</v>
      </c>
      <c r="AP561" s="1">
        <v>20</v>
      </c>
      <c r="AV561" s="10">
        <f t="shared" ref="AV561:AV566" si="254">((AO561*((100-GX561)/100)+GY561))*(AA561+AS561+AU561+AB561)-(AP561*(AA561+AS561-AC561+AB561)*AD561/100)</f>
        <v>0.58245</v>
      </c>
      <c r="AW561" s="1">
        <f t="shared" ref="AW561:AW566" si="255">(AV561)*N561</f>
        <v>0.58245</v>
      </c>
      <c r="BK561" s="1">
        <v>2</v>
      </c>
      <c r="BL561" s="1">
        <v>200</v>
      </c>
      <c r="BM561" s="1" t="s">
        <v>212</v>
      </c>
      <c r="BN561" s="2">
        <f t="shared" ref="BN561:BN566" si="256">BL561/HE561</f>
        <v>2.00617283950617</v>
      </c>
      <c r="BO561" s="2">
        <v>150</v>
      </c>
      <c r="BP561" s="1">
        <f t="shared" ref="BP561:BP566" si="257">BN561+BI561</f>
        <v>2.00617283950617</v>
      </c>
      <c r="BQ561" s="1">
        <f t="shared" ref="BQ561:BQ566" si="258">BP561*N561</f>
        <v>2.00617283950617</v>
      </c>
      <c r="BS561" s="1"/>
      <c r="EQ561" s="1">
        <f t="shared" si="234"/>
        <v>0</v>
      </c>
      <c r="ER561" s="1">
        <f t="shared" ref="ER561:ER566" si="259">EQ561*N561</f>
        <v>0</v>
      </c>
      <c r="ES561" s="1">
        <f t="shared" ref="ES561:ES566" si="260">IF(ISERROR(SEARCH("FALSE",BV561)),BU561,0)+IF(ISERROR(SEARCH("FALSE",CA561)),BZ561,0)+IF(ISERROR(SEARCH("FALSE",CF561)),CE561,0)+IF(ISERROR(SEARCH("FALSE",CK561)),CJ561,0)+IF(ISERROR(SEARCH("FALSE",CP561)),CO561,0)+IF(ISERROR(SEARCH("FALSE",CU561)),CT561,0)+IF(ISERROR(SEARCH("FALSE",CZ561)),CY561,0)+IF(ISERROR(SEARCH("FALSE",DE561)),DD561,0)+IF(ISERROR(SEARCH("FALSE",DJ561)),DI561,0)+IF(ISERROR(SEARCH("FALSE",DO561)),DN561,0)+IF(ISERROR(SEARCH("FALSE",DT561)),DS561,0)+IF(ISERROR(SEARCH("FALSE",DY561)),DX561,0)+IF(ISERROR(SEARCH("FALSE",ED561)),EC561,0)+IF(ISERROR(SEARCH("FALSE",EI561)),EH561,0)+IF(ISERROR(SEARCH("FALSE",EN561)),EM561,0)*N561</f>
        <v>0</v>
      </c>
      <c r="ET561" s="12">
        <f t="shared" ref="ET561:ET566" si="261">ES561+ER561+BP561</f>
        <v>2.00617283950617</v>
      </c>
      <c r="FP561" s="1" t="s">
        <v>213</v>
      </c>
      <c r="FQ561" s="1">
        <v>1.25</v>
      </c>
      <c r="FR561" s="12">
        <f t="shared" si="236"/>
        <v>2.58862283950617</v>
      </c>
      <c r="FS561" s="12">
        <f t="shared" ref="FS561:FS566" si="262">FR561*FQ561/100</f>
        <v>0.0323577854938272</v>
      </c>
      <c r="GE561" s="1" t="s">
        <v>214</v>
      </c>
      <c r="GF561" s="1" t="s">
        <v>213</v>
      </c>
      <c r="GG561" s="1">
        <v>11</v>
      </c>
      <c r="GH561" s="12">
        <f t="shared" ref="GH561:GH566" si="263">AW561+ET561-ES561+FD561+FG561</f>
        <v>2.58862283950617</v>
      </c>
      <c r="GI561" s="1">
        <f t="shared" ref="GI561:GI566" si="264">GH561*(GG561/100)</f>
        <v>0.284748512345679</v>
      </c>
      <c r="GJ561" s="1" t="s">
        <v>215</v>
      </c>
      <c r="GM561" s="1">
        <v>0.0402</v>
      </c>
      <c r="GO561" s="1">
        <v>0.11</v>
      </c>
      <c r="GP561" s="1">
        <v>0.01</v>
      </c>
      <c r="HB561" s="1">
        <v>2</v>
      </c>
      <c r="HC561" s="1">
        <v>65</v>
      </c>
      <c r="HD561" s="1">
        <v>90</v>
      </c>
      <c r="HE561" s="1">
        <f t="shared" ref="HE561:HE566" si="265">(3600/HC561)*HD561*HB561/100</f>
        <v>99.6923076923077</v>
      </c>
      <c r="HF561" s="10">
        <f t="shared" ref="HF561:HF566" si="266">AW561+AZ561+ET561+FD561+FG561+FK561+FS561-FY561+GD561+FT561+GI561+GM561+GN561+GO561+GP561+GR561+GS561-GU561</f>
        <v>3.06592913734568</v>
      </c>
      <c r="HG561" s="13">
        <v>45293</v>
      </c>
    </row>
    <row r="562" spans="1:215">
      <c r="A562" t="str">
        <f t="shared" si="235"/>
        <v>HOSKE22131021697</v>
      </c>
      <c r="B562" s="1">
        <v>561</v>
      </c>
      <c r="C562" s="1" t="s">
        <v>200</v>
      </c>
      <c r="D562" s="1">
        <v>0</v>
      </c>
      <c r="E562" s="1" t="s">
        <v>247</v>
      </c>
      <c r="F562" s="1" t="s">
        <v>202</v>
      </c>
      <c r="H562" s="1" t="s">
        <v>1042</v>
      </c>
      <c r="I562" s="1" t="s">
        <v>1043</v>
      </c>
      <c r="M562" s="1" t="s">
        <v>205</v>
      </c>
      <c r="N562" s="1">
        <v>1</v>
      </c>
      <c r="O562" s="1" t="s">
        <v>243</v>
      </c>
      <c r="Q562" s="1" t="s">
        <v>219</v>
      </c>
      <c r="R562" t="s">
        <v>208</v>
      </c>
      <c r="S562" s="1" t="s">
        <v>244</v>
      </c>
      <c r="T562" s="1" t="s">
        <v>210</v>
      </c>
      <c r="V562" s="1" t="b">
        <v>0</v>
      </c>
      <c r="AA562" s="1">
        <v>0.0055</v>
      </c>
      <c r="AC562" s="1">
        <v>0.0055</v>
      </c>
      <c r="AD562" s="1">
        <v>100</v>
      </c>
      <c r="AF562" s="8">
        <v>0</v>
      </c>
      <c r="AG562" s="1" t="s">
        <v>469</v>
      </c>
      <c r="AH562" s="1">
        <v>21697</v>
      </c>
      <c r="AI562" s="1">
        <v>100</v>
      </c>
      <c r="AJ562" s="1">
        <v>105.9</v>
      </c>
      <c r="AL562" s="1">
        <f t="shared" si="252"/>
        <v>105.9</v>
      </c>
      <c r="AO562" s="1">
        <f t="shared" si="253"/>
        <v>105.9</v>
      </c>
      <c r="AP562" s="1">
        <v>20</v>
      </c>
      <c r="AV562" s="10">
        <f t="shared" si="254"/>
        <v>0.58245</v>
      </c>
      <c r="AW562" s="1">
        <f t="shared" si="255"/>
        <v>0.58245</v>
      </c>
      <c r="BK562" s="1">
        <v>2</v>
      </c>
      <c r="BL562" s="1">
        <v>200</v>
      </c>
      <c r="BM562" s="1" t="s">
        <v>212</v>
      </c>
      <c r="BN562" s="2">
        <f t="shared" si="256"/>
        <v>2.00617283950617</v>
      </c>
      <c r="BO562" s="2">
        <v>150</v>
      </c>
      <c r="BP562" s="1">
        <f t="shared" si="257"/>
        <v>2.00617283950617</v>
      </c>
      <c r="BQ562" s="1">
        <f t="shared" si="258"/>
        <v>2.00617283950617</v>
      </c>
      <c r="BS562" s="1"/>
      <c r="EQ562" s="1">
        <f t="shared" si="234"/>
        <v>0</v>
      </c>
      <c r="ER562" s="1">
        <f t="shared" si="259"/>
        <v>0</v>
      </c>
      <c r="ES562" s="1">
        <f t="shared" si="260"/>
        <v>0</v>
      </c>
      <c r="ET562" s="12">
        <f t="shared" si="261"/>
        <v>2.00617283950617</v>
      </c>
      <c r="FP562" s="1" t="s">
        <v>213</v>
      </c>
      <c r="FQ562" s="1">
        <v>1.25</v>
      </c>
      <c r="FR562" s="12">
        <f t="shared" si="236"/>
        <v>2.58862283950617</v>
      </c>
      <c r="FS562" s="12">
        <f t="shared" si="262"/>
        <v>0.0323577854938272</v>
      </c>
      <c r="GE562" s="1" t="s">
        <v>214</v>
      </c>
      <c r="GF562" s="1" t="s">
        <v>213</v>
      </c>
      <c r="GG562" s="1">
        <v>11</v>
      </c>
      <c r="GH562" s="12">
        <f t="shared" si="263"/>
        <v>2.58862283950617</v>
      </c>
      <c r="GI562" s="1">
        <f t="shared" si="264"/>
        <v>0.284748512345679</v>
      </c>
      <c r="GJ562" s="1" t="s">
        <v>215</v>
      </c>
      <c r="GM562" s="1">
        <v>0.0402</v>
      </c>
      <c r="GO562" s="1">
        <v>0.11</v>
      </c>
      <c r="GP562" s="1">
        <v>0.01</v>
      </c>
      <c r="HB562" s="1">
        <v>2</v>
      </c>
      <c r="HC562" s="1">
        <v>65</v>
      </c>
      <c r="HD562" s="1">
        <v>90</v>
      </c>
      <c r="HE562" s="1">
        <f t="shared" si="265"/>
        <v>99.6923076923077</v>
      </c>
      <c r="HF562" s="10">
        <f t="shared" si="266"/>
        <v>3.06592913734568</v>
      </c>
      <c r="HG562" s="13">
        <v>45293</v>
      </c>
    </row>
    <row r="563" spans="1:215">
      <c r="A563" t="str">
        <f t="shared" si="235"/>
        <v>HOSKE22136021697</v>
      </c>
      <c r="B563" s="1">
        <v>562</v>
      </c>
      <c r="C563" s="1" t="s">
        <v>200</v>
      </c>
      <c r="D563" s="1">
        <v>0</v>
      </c>
      <c r="E563" s="1" t="s">
        <v>247</v>
      </c>
      <c r="F563" s="1" t="s">
        <v>202</v>
      </c>
      <c r="H563" s="1" t="s">
        <v>1044</v>
      </c>
      <c r="I563" s="1" t="s">
        <v>1045</v>
      </c>
      <c r="M563" s="1" t="s">
        <v>205</v>
      </c>
      <c r="N563" s="1">
        <v>1</v>
      </c>
      <c r="O563" t="s">
        <v>1046</v>
      </c>
      <c r="P563"/>
      <c r="Q563" s="1" t="s">
        <v>219</v>
      </c>
      <c r="R563" t="s">
        <v>208</v>
      </c>
      <c r="S563" s="19" t="s">
        <v>1047</v>
      </c>
      <c r="T563" s="1" t="s">
        <v>210</v>
      </c>
      <c r="V563" s="1" t="b">
        <v>0</v>
      </c>
      <c r="AA563" s="1">
        <v>0.12616</v>
      </c>
      <c r="AC563" s="1">
        <v>0.10816</v>
      </c>
      <c r="AD563" s="1">
        <v>100</v>
      </c>
      <c r="AF563" s="8">
        <v>0.018</v>
      </c>
      <c r="AG563" s="1" t="s">
        <v>469</v>
      </c>
      <c r="AH563" s="1">
        <v>21697</v>
      </c>
      <c r="AI563" s="1">
        <v>100</v>
      </c>
      <c r="AJ563" s="1">
        <v>176.8</v>
      </c>
      <c r="AL563" s="1">
        <f t="shared" si="252"/>
        <v>176.8</v>
      </c>
      <c r="AO563" s="1">
        <f t="shared" si="253"/>
        <v>176.8</v>
      </c>
      <c r="AP563" s="1">
        <v>20</v>
      </c>
      <c r="AV563" s="10">
        <f t="shared" si="254"/>
        <v>21.945088</v>
      </c>
      <c r="AW563" s="1">
        <f t="shared" si="255"/>
        <v>21.945088</v>
      </c>
      <c r="BK563" s="1">
        <v>1</v>
      </c>
      <c r="BL563" s="1">
        <v>466.666666666667</v>
      </c>
      <c r="BM563" s="1" t="s">
        <v>212</v>
      </c>
      <c r="BN563" s="2">
        <f t="shared" si="256"/>
        <v>12.2427983539095</v>
      </c>
      <c r="BO563" s="2">
        <v>350</v>
      </c>
      <c r="BP563" s="1">
        <f t="shared" si="257"/>
        <v>12.2427983539095</v>
      </c>
      <c r="BQ563" s="1">
        <f t="shared" si="258"/>
        <v>12.2427983539095</v>
      </c>
      <c r="BS563" s="1"/>
      <c r="EQ563" s="1">
        <f t="shared" si="234"/>
        <v>0</v>
      </c>
      <c r="ER563" s="1">
        <f t="shared" si="259"/>
        <v>0</v>
      </c>
      <c r="ES563" s="1">
        <f t="shared" si="260"/>
        <v>0</v>
      </c>
      <c r="ET563" s="12">
        <f t="shared" si="261"/>
        <v>12.2427983539095</v>
      </c>
      <c r="FP563" s="1" t="s">
        <v>213</v>
      </c>
      <c r="FQ563" s="1">
        <v>1.25</v>
      </c>
      <c r="FR563" s="12">
        <f t="shared" si="236"/>
        <v>34.1878863539095</v>
      </c>
      <c r="FS563" s="12">
        <f t="shared" si="262"/>
        <v>0.427348579423868</v>
      </c>
      <c r="GE563" s="1" t="s">
        <v>214</v>
      </c>
      <c r="GF563" s="1" t="s">
        <v>213</v>
      </c>
      <c r="GG563" s="1">
        <v>11</v>
      </c>
      <c r="GH563" s="12">
        <f t="shared" si="263"/>
        <v>34.1878863539095</v>
      </c>
      <c r="GI563" s="1">
        <f t="shared" si="264"/>
        <v>3.76066749893004</v>
      </c>
      <c r="GJ563" s="1" t="s">
        <v>215</v>
      </c>
      <c r="GM563" s="1">
        <v>0.2448</v>
      </c>
      <c r="GO563" s="1">
        <v>0.44</v>
      </c>
      <c r="GP563" s="1">
        <v>0.3</v>
      </c>
      <c r="HB563" s="1">
        <v>1</v>
      </c>
      <c r="HC563" s="1">
        <v>85</v>
      </c>
      <c r="HD563" s="1">
        <v>90</v>
      </c>
      <c r="HE563" s="1">
        <f t="shared" si="265"/>
        <v>38.1176470588235</v>
      </c>
      <c r="HF563" s="10">
        <f t="shared" si="266"/>
        <v>39.3607024322634</v>
      </c>
      <c r="HG563" s="13">
        <v>45293</v>
      </c>
    </row>
    <row r="564" spans="1:215">
      <c r="A564" t="str">
        <f t="shared" si="235"/>
        <v>HOSKE22137021697</v>
      </c>
      <c r="B564" s="1">
        <v>563</v>
      </c>
      <c r="C564" s="1" t="s">
        <v>200</v>
      </c>
      <c r="D564" s="1">
        <v>0</v>
      </c>
      <c r="E564" s="1" t="s">
        <v>247</v>
      </c>
      <c r="F564" s="1" t="s">
        <v>202</v>
      </c>
      <c r="H564" s="1" t="s">
        <v>1048</v>
      </c>
      <c r="I564" s="1" t="s">
        <v>1049</v>
      </c>
      <c r="M564" s="1" t="s">
        <v>205</v>
      </c>
      <c r="N564" s="1">
        <v>1</v>
      </c>
      <c r="O564" t="s">
        <v>1046</v>
      </c>
      <c r="P564"/>
      <c r="Q564" s="1" t="s">
        <v>219</v>
      </c>
      <c r="R564" t="s">
        <v>208</v>
      </c>
      <c r="S564" s="19" t="s">
        <v>1047</v>
      </c>
      <c r="T564" s="1" t="s">
        <v>210</v>
      </c>
      <c r="V564" s="1" t="b">
        <v>0</v>
      </c>
      <c r="AA564" s="1">
        <v>0.13456</v>
      </c>
      <c r="AC564" s="1">
        <v>0.11856</v>
      </c>
      <c r="AD564" s="1">
        <v>100</v>
      </c>
      <c r="AF564" s="8">
        <v>0.016</v>
      </c>
      <c r="AG564" s="1" t="s">
        <v>469</v>
      </c>
      <c r="AH564" s="1">
        <v>21697</v>
      </c>
      <c r="AI564" s="1">
        <v>100</v>
      </c>
      <c r="AJ564" s="1">
        <v>176.8</v>
      </c>
      <c r="AL564" s="1">
        <f t="shared" si="252"/>
        <v>176.8</v>
      </c>
      <c r="AO564" s="1">
        <f t="shared" si="253"/>
        <v>176.8</v>
      </c>
      <c r="AP564" s="1">
        <v>20</v>
      </c>
      <c r="AV564" s="10">
        <f t="shared" si="254"/>
        <v>23.470208</v>
      </c>
      <c r="AW564" s="1">
        <f t="shared" si="255"/>
        <v>23.470208</v>
      </c>
      <c r="BK564" s="1">
        <v>1</v>
      </c>
      <c r="BL564" s="1">
        <v>466.666666666667</v>
      </c>
      <c r="BM564" s="1" t="s">
        <v>212</v>
      </c>
      <c r="BN564" s="2">
        <f t="shared" si="256"/>
        <v>12.2427983539095</v>
      </c>
      <c r="BO564" s="2">
        <v>350</v>
      </c>
      <c r="BP564" s="1">
        <f t="shared" si="257"/>
        <v>12.2427983539095</v>
      </c>
      <c r="BQ564" s="1">
        <f t="shared" si="258"/>
        <v>12.2427983539095</v>
      </c>
      <c r="BS564" s="1"/>
      <c r="EQ564" s="1">
        <f t="shared" si="234"/>
        <v>0</v>
      </c>
      <c r="ER564" s="1">
        <f t="shared" si="259"/>
        <v>0</v>
      </c>
      <c r="ES564" s="1">
        <f t="shared" si="260"/>
        <v>0</v>
      </c>
      <c r="ET564" s="12">
        <f t="shared" si="261"/>
        <v>12.2427983539095</v>
      </c>
      <c r="FP564" s="1" t="s">
        <v>213</v>
      </c>
      <c r="FQ564" s="1">
        <v>1.25</v>
      </c>
      <c r="FR564" s="12">
        <f t="shared" si="236"/>
        <v>35.7130063539095</v>
      </c>
      <c r="FS564" s="12">
        <f t="shared" si="262"/>
        <v>0.446412579423868</v>
      </c>
      <c r="GE564" s="1" t="s">
        <v>214</v>
      </c>
      <c r="GF564" s="1" t="s">
        <v>213</v>
      </c>
      <c r="GG564" s="1">
        <v>11</v>
      </c>
      <c r="GH564" s="12">
        <f t="shared" si="263"/>
        <v>35.7130063539095</v>
      </c>
      <c r="GI564" s="1">
        <f t="shared" si="264"/>
        <v>3.92843069893004</v>
      </c>
      <c r="GJ564" s="1" t="s">
        <v>215</v>
      </c>
      <c r="GM564" s="1">
        <v>0.2448</v>
      </c>
      <c r="GO564" s="1">
        <v>0.44</v>
      </c>
      <c r="GP564" s="1">
        <v>0.3</v>
      </c>
      <c r="HB564" s="1">
        <v>1</v>
      </c>
      <c r="HC564" s="1">
        <v>85</v>
      </c>
      <c r="HD564" s="1">
        <v>90</v>
      </c>
      <c r="HE564" s="1">
        <f t="shared" si="265"/>
        <v>38.1176470588235</v>
      </c>
      <c r="HF564" s="10">
        <f t="shared" si="266"/>
        <v>41.0726496322634</v>
      </c>
      <c r="HG564" s="13">
        <v>45293</v>
      </c>
    </row>
    <row r="565" spans="1:215">
      <c r="A565" t="str">
        <f t="shared" si="235"/>
        <v>HOSKE22148021697</v>
      </c>
      <c r="B565" s="1">
        <v>564</v>
      </c>
      <c r="C565" s="1" t="s">
        <v>200</v>
      </c>
      <c r="D565" s="1">
        <v>0</v>
      </c>
      <c r="E565" s="1" t="s">
        <v>247</v>
      </c>
      <c r="F565" s="1" t="s">
        <v>202</v>
      </c>
      <c r="H565" s="1" t="s">
        <v>1050</v>
      </c>
      <c r="I565" s="1" t="s">
        <v>1051</v>
      </c>
      <c r="M565" s="1" t="s">
        <v>205</v>
      </c>
      <c r="N565" s="1">
        <v>1</v>
      </c>
      <c r="O565" s="22" t="s">
        <v>265</v>
      </c>
      <c r="P565" s="23"/>
      <c r="Q565" s="1" t="s">
        <v>219</v>
      </c>
      <c r="R565" t="s">
        <v>208</v>
      </c>
      <c r="S565" s="19" t="s">
        <v>266</v>
      </c>
      <c r="T565" s="1" t="s">
        <v>210</v>
      </c>
      <c r="V565" s="1" t="b">
        <v>0</v>
      </c>
      <c r="AA565" s="1">
        <v>0.0209</v>
      </c>
      <c r="AC565" s="1">
        <v>0.0209</v>
      </c>
      <c r="AD565" s="1">
        <v>100</v>
      </c>
      <c r="AF565" s="8">
        <v>0</v>
      </c>
      <c r="AG565" s="1" t="s">
        <v>469</v>
      </c>
      <c r="AH565" s="1">
        <v>21697</v>
      </c>
      <c r="AI565" s="1">
        <v>100</v>
      </c>
      <c r="AJ565" s="1">
        <v>105.9</v>
      </c>
      <c r="AL565" s="1">
        <f t="shared" si="252"/>
        <v>105.9</v>
      </c>
      <c r="AO565" s="1">
        <f t="shared" si="253"/>
        <v>105.9</v>
      </c>
      <c r="AP565" s="1">
        <v>20</v>
      </c>
      <c r="AV565" s="10">
        <f t="shared" si="254"/>
        <v>2.21331</v>
      </c>
      <c r="AW565" s="1">
        <f t="shared" si="255"/>
        <v>2.21331</v>
      </c>
      <c r="BK565" s="1">
        <v>2</v>
      </c>
      <c r="BL565" s="1">
        <v>200</v>
      </c>
      <c r="BM565" s="1" t="s">
        <v>212</v>
      </c>
      <c r="BN565" s="2">
        <f t="shared" si="256"/>
        <v>2.16049382716049</v>
      </c>
      <c r="BO565" s="2">
        <v>150</v>
      </c>
      <c r="BP565" s="1">
        <f t="shared" si="257"/>
        <v>2.16049382716049</v>
      </c>
      <c r="BQ565" s="1">
        <f t="shared" si="258"/>
        <v>2.16049382716049</v>
      </c>
      <c r="BS565" s="1"/>
      <c r="EQ565" s="1">
        <f t="shared" si="234"/>
        <v>0</v>
      </c>
      <c r="ER565" s="1">
        <f t="shared" si="259"/>
        <v>0</v>
      </c>
      <c r="ES565" s="1">
        <f t="shared" si="260"/>
        <v>0</v>
      </c>
      <c r="ET565" s="12">
        <f t="shared" si="261"/>
        <v>2.16049382716049</v>
      </c>
      <c r="FP565" s="1" t="s">
        <v>213</v>
      </c>
      <c r="FQ565" s="1">
        <v>1.25</v>
      </c>
      <c r="FR565" s="12">
        <f t="shared" si="236"/>
        <v>4.37380382716049</v>
      </c>
      <c r="FS565" s="12">
        <f t="shared" si="262"/>
        <v>0.0546725478395062</v>
      </c>
      <c r="GE565" s="1" t="s">
        <v>214</v>
      </c>
      <c r="GF565" s="1" t="s">
        <v>213</v>
      </c>
      <c r="GG565" s="1">
        <v>11</v>
      </c>
      <c r="GH565" s="12">
        <f t="shared" si="263"/>
        <v>4.37380382716049</v>
      </c>
      <c r="GI565" s="1">
        <f t="shared" si="264"/>
        <v>0.481118420987654</v>
      </c>
      <c r="GJ565" s="1" t="s">
        <v>215</v>
      </c>
      <c r="GM565" s="1">
        <v>0.0432276657060519</v>
      </c>
      <c r="GO565" s="1">
        <v>0.11</v>
      </c>
      <c r="GP565" s="1">
        <v>0.05</v>
      </c>
      <c r="HB565" s="1">
        <v>2</v>
      </c>
      <c r="HC565" s="1">
        <v>70</v>
      </c>
      <c r="HD565" s="1">
        <v>90</v>
      </c>
      <c r="HE565" s="1">
        <f t="shared" si="265"/>
        <v>92.5714285714286</v>
      </c>
      <c r="HF565" s="10">
        <f t="shared" si="266"/>
        <v>5.11282246169371</v>
      </c>
      <c r="HG565" s="13">
        <v>45293</v>
      </c>
    </row>
    <row r="566" spans="1:215">
      <c r="A566" t="str">
        <f t="shared" si="235"/>
        <v>HOSKE22158921677</v>
      </c>
      <c r="B566" s="1">
        <v>565</v>
      </c>
      <c r="C566" s="1" t="s">
        <v>200</v>
      </c>
      <c r="D566" s="1">
        <v>0</v>
      </c>
      <c r="E566" s="1" t="s">
        <v>247</v>
      </c>
      <c r="F566" s="1" t="s">
        <v>202</v>
      </c>
      <c r="H566" s="1" t="s">
        <v>1052</v>
      </c>
      <c r="I566" s="1" t="s">
        <v>1053</v>
      </c>
      <c r="M566" s="1" t="s">
        <v>205</v>
      </c>
      <c r="N566" s="1">
        <v>1</v>
      </c>
      <c r="O566" s="1" t="s">
        <v>265</v>
      </c>
      <c r="Q566" s="1" t="s">
        <v>219</v>
      </c>
      <c r="R566" t="s">
        <v>208</v>
      </c>
      <c r="S566" s="1" t="s">
        <v>266</v>
      </c>
      <c r="T566" s="1" t="s">
        <v>210</v>
      </c>
      <c r="V566" s="1" t="b">
        <v>0</v>
      </c>
      <c r="AA566" s="1">
        <v>0.128</v>
      </c>
      <c r="AC566" s="1">
        <v>0.128</v>
      </c>
      <c r="AD566" s="1">
        <v>100</v>
      </c>
      <c r="AF566" s="8">
        <v>0</v>
      </c>
      <c r="AG566" s="1" t="s">
        <v>278</v>
      </c>
      <c r="AH566" s="1">
        <v>21677</v>
      </c>
      <c r="AI566" s="1">
        <v>100</v>
      </c>
      <c r="AJ566" s="1">
        <v>101.39</v>
      </c>
      <c r="AL566" s="1">
        <f t="shared" si="252"/>
        <v>101.39</v>
      </c>
      <c r="AO566" s="1">
        <f t="shared" si="253"/>
        <v>101.39</v>
      </c>
      <c r="AP566" s="1">
        <v>20</v>
      </c>
      <c r="AV566" s="10">
        <f t="shared" si="254"/>
        <v>12.97792</v>
      </c>
      <c r="AW566" s="1">
        <f t="shared" si="255"/>
        <v>12.97792</v>
      </c>
      <c r="AZ566" s="1">
        <f>BA566+BE566</f>
        <v>25.17075</v>
      </c>
      <c r="BA566" s="1">
        <f>AZ567*N567+AZ568*N568</f>
        <v>24.86</v>
      </c>
      <c r="BB566" s="1" t="s">
        <v>221</v>
      </c>
      <c r="BC566" s="1">
        <f>BA566</f>
        <v>24.86</v>
      </c>
      <c r="BD566" s="1">
        <v>1.25</v>
      </c>
      <c r="BE566" s="1">
        <f>BA566*(BD566/100)</f>
        <v>0.31075</v>
      </c>
      <c r="BK566" s="1">
        <v>2</v>
      </c>
      <c r="BL566" s="1">
        <v>812.5</v>
      </c>
      <c r="BM566" s="1" t="s">
        <v>212</v>
      </c>
      <c r="BN566" s="2">
        <f t="shared" si="256"/>
        <v>9.50292397660819</v>
      </c>
      <c r="BO566" s="2">
        <v>650</v>
      </c>
      <c r="BP566" s="1">
        <f t="shared" si="257"/>
        <v>9.50292397660819</v>
      </c>
      <c r="BQ566" s="1">
        <f t="shared" si="258"/>
        <v>9.50292397660819</v>
      </c>
      <c r="BR566" s="1">
        <v>1</v>
      </c>
      <c r="BS566" s="1">
        <v>15.1</v>
      </c>
      <c r="BT566" s="1" t="s">
        <v>225</v>
      </c>
      <c r="BU566" s="1">
        <f>BR566*BS566</f>
        <v>15.1</v>
      </c>
      <c r="BV566" s="1" t="b">
        <v>0</v>
      </c>
      <c r="EQ566" s="1">
        <f t="shared" si="234"/>
        <v>15.1</v>
      </c>
      <c r="ER566" s="1">
        <f t="shared" si="259"/>
        <v>15.1</v>
      </c>
      <c r="ES566" s="1">
        <f t="shared" si="260"/>
        <v>0</v>
      </c>
      <c r="ET566" s="12">
        <f t="shared" si="261"/>
        <v>24.6029239766082</v>
      </c>
      <c r="FP566" s="1" t="s">
        <v>213</v>
      </c>
      <c r="FQ566" s="1">
        <v>1.25</v>
      </c>
      <c r="FR566" s="12">
        <f t="shared" si="236"/>
        <v>37.5808439766082</v>
      </c>
      <c r="FS566" s="12">
        <f t="shared" si="262"/>
        <v>0.469760549707602</v>
      </c>
      <c r="GE566" s="1" t="s">
        <v>252</v>
      </c>
      <c r="GF566" s="1" t="s">
        <v>213</v>
      </c>
      <c r="GG566" s="1">
        <v>10</v>
      </c>
      <c r="GH566" s="12">
        <f t="shared" si="263"/>
        <v>37.5808439766082</v>
      </c>
      <c r="GI566" s="1">
        <f t="shared" si="264"/>
        <v>3.75808439766082</v>
      </c>
      <c r="GJ566" s="1" t="s">
        <v>215</v>
      </c>
      <c r="GM566" s="1">
        <v>0.190058479532164</v>
      </c>
      <c r="GO566" s="1">
        <v>6.5</v>
      </c>
      <c r="GP566" s="1">
        <v>2.38095238095238</v>
      </c>
      <c r="HB566" s="1">
        <v>2</v>
      </c>
      <c r="HC566" s="1">
        <v>80</v>
      </c>
      <c r="HD566" s="1">
        <v>95</v>
      </c>
      <c r="HE566" s="1">
        <f t="shared" si="265"/>
        <v>85.5</v>
      </c>
      <c r="HF566" s="10">
        <f t="shared" si="266"/>
        <v>76.0504497844612</v>
      </c>
      <c r="HG566" s="13">
        <v>45201</v>
      </c>
    </row>
    <row r="567" spans="1:215">
      <c r="A567" t="str">
        <f t="shared" si="235"/>
        <v>HOSKE221589_121677</v>
      </c>
      <c r="B567" s="1">
        <v>566</v>
      </c>
      <c r="C567" s="1" t="s">
        <v>200</v>
      </c>
      <c r="E567" s="1" t="s">
        <v>247</v>
      </c>
      <c r="F567" s="1" t="s">
        <v>222</v>
      </c>
      <c r="H567" s="1" t="s">
        <v>1054</v>
      </c>
      <c r="I567" s="16" t="s">
        <v>1054</v>
      </c>
      <c r="N567" s="1">
        <v>1</v>
      </c>
      <c r="O567"/>
      <c r="P567"/>
      <c r="R567"/>
      <c r="AF567" s="8"/>
      <c r="AG567" s="1" t="s">
        <v>278</v>
      </c>
      <c r="AH567" s="1">
        <v>21677</v>
      </c>
      <c r="AV567" s="10"/>
      <c r="AX567" s="1" t="s">
        <v>205</v>
      </c>
      <c r="AY567" s="1" t="s">
        <v>225</v>
      </c>
      <c r="AZ567" s="1">
        <v>0.2</v>
      </c>
      <c r="BN567" s="2"/>
      <c r="BS567" s="1"/>
      <c r="ET567" s="12"/>
      <c r="FR567" s="12"/>
      <c r="FS567" s="12"/>
      <c r="GH567" s="12"/>
      <c r="HF567" s="10"/>
      <c r="HG567" s="13">
        <v>45201</v>
      </c>
    </row>
    <row r="568" spans="1:215">
      <c r="A568" t="str">
        <f t="shared" si="235"/>
        <v>HOSWheel Hugger BOP 21677</v>
      </c>
      <c r="B568" s="1">
        <v>567</v>
      </c>
      <c r="C568" s="1" t="s">
        <v>200</v>
      </c>
      <c r="E568" s="1" t="s">
        <v>247</v>
      </c>
      <c r="F568" s="1" t="s">
        <v>222</v>
      </c>
      <c r="H568" s="21" t="s">
        <v>1055</v>
      </c>
      <c r="I568" s="21" t="s">
        <v>1055</v>
      </c>
      <c r="N568" s="1">
        <v>1</v>
      </c>
      <c r="O568"/>
      <c r="P568"/>
      <c r="R568"/>
      <c r="AF568" s="8"/>
      <c r="AG568" s="1" t="s">
        <v>278</v>
      </c>
      <c r="AH568" s="1">
        <v>21677</v>
      </c>
      <c r="AV568" s="10"/>
      <c r="AX568" s="1" t="s">
        <v>205</v>
      </c>
      <c r="AY568" s="1" t="s">
        <v>225</v>
      </c>
      <c r="AZ568" s="1">
        <v>24.66</v>
      </c>
      <c r="BN568" s="2"/>
      <c r="BS568" s="1"/>
      <c r="ET568" s="12"/>
      <c r="FR568" s="12"/>
      <c r="FS568" s="12"/>
      <c r="GH568" s="12"/>
      <c r="HF568" s="10"/>
      <c r="HG568" s="13">
        <v>45201</v>
      </c>
    </row>
    <row r="569" spans="1:215">
      <c r="A569" t="str">
        <f t="shared" si="235"/>
        <v>HOSKE22163921677</v>
      </c>
      <c r="B569" s="1">
        <v>568</v>
      </c>
      <c r="C569" s="1" t="s">
        <v>200</v>
      </c>
      <c r="D569" s="1">
        <v>0</v>
      </c>
      <c r="E569" s="1" t="s">
        <v>247</v>
      </c>
      <c r="F569" s="1" t="s">
        <v>202</v>
      </c>
      <c r="H569" s="1" t="s">
        <v>1056</v>
      </c>
      <c r="I569" s="1" t="s">
        <v>1057</v>
      </c>
      <c r="M569" s="1" t="s">
        <v>205</v>
      </c>
      <c r="N569" s="1">
        <v>1</v>
      </c>
      <c r="O569" s="17" t="s">
        <v>270</v>
      </c>
      <c r="P569" s="18"/>
      <c r="Q569" s="1" t="s">
        <v>271</v>
      </c>
      <c r="R569" t="s">
        <v>208</v>
      </c>
      <c r="S569" s="1" t="s">
        <v>272</v>
      </c>
      <c r="T569" s="1" t="s">
        <v>210</v>
      </c>
      <c r="V569" s="1" t="b">
        <v>0</v>
      </c>
      <c r="AA569" s="1">
        <v>0.091</v>
      </c>
      <c r="AC569" s="1">
        <v>0.083</v>
      </c>
      <c r="AD569" s="1">
        <v>100</v>
      </c>
      <c r="AF569" s="8">
        <v>0.00799999999999999</v>
      </c>
      <c r="AG569" s="1" t="s">
        <v>278</v>
      </c>
      <c r="AH569" s="1">
        <v>21677</v>
      </c>
      <c r="AI569" s="1">
        <v>100</v>
      </c>
      <c r="AJ569" s="1">
        <v>157.64</v>
      </c>
      <c r="AL569" s="1">
        <f>AK569+AJ569</f>
        <v>157.64</v>
      </c>
      <c r="AO569" s="1">
        <f>AL569+AM569</f>
        <v>157.64</v>
      </c>
      <c r="AP569" s="1">
        <v>20</v>
      </c>
      <c r="AV569" s="10">
        <f>((AO569*((100-GX569)/100)+GY569))*(AA569+AS569+AU569+AB569)-(AP569*(AA569+AS569-AC569+AB569)*AD569/100)</f>
        <v>14.18524</v>
      </c>
      <c r="AW569" s="1">
        <f>(AV569)*N569</f>
        <v>14.18524</v>
      </c>
      <c r="AZ569" s="1">
        <f>BA569+BE569</f>
        <v>3.98925</v>
      </c>
      <c r="BA569" s="1">
        <f>AZ570*N570+AZ571*N571</f>
        <v>3.94</v>
      </c>
      <c r="BB569" s="1" t="s">
        <v>221</v>
      </c>
      <c r="BC569" s="1">
        <f>BA569</f>
        <v>3.94</v>
      </c>
      <c r="BD569" s="1">
        <v>1.25</v>
      </c>
      <c r="BE569" s="1">
        <f>BA569*(BD569/100)</f>
        <v>0.04925</v>
      </c>
      <c r="BK569" s="1">
        <v>1</v>
      </c>
      <c r="BL569" s="1">
        <v>562.5</v>
      </c>
      <c r="BM569" s="1" t="s">
        <v>212</v>
      </c>
      <c r="BN569" s="2">
        <f>BL569/HE569</f>
        <v>12.3355263157895</v>
      </c>
      <c r="BO569" s="2">
        <v>450</v>
      </c>
      <c r="BP569" s="1">
        <f>BN569+BI569</f>
        <v>12.3355263157895</v>
      </c>
      <c r="BQ569" s="1">
        <f>BP569*N569</f>
        <v>12.3355263157895</v>
      </c>
      <c r="BS569" s="1"/>
      <c r="EQ569" s="1">
        <f t="shared" si="234"/>
        <v>0</v>
      </c>
      <c r="ER569" s="1">
        <f>EQ569*N569</f>
        <v>0</v>
      </c>
      <c r="ES569" s="1">
        <f>IF(ISERROR(SEARCH("FALSE",BV569)),BU569,0)+IF(ISERROR(SEARCH("FALSE",CA569)),BZ569,0)+IF(ISERROR(SEARCH("FALSE",CF569)),CE569,0)+IF(ISERROR(SEARCH("FALSE",CK569)),CJ569,0)+IF(ISERROR(SEARCH("FALSE",CP569)),CO569,0)+IF(ISERROR(SEARCH("FALSE",CU569)),CT569,0)+IF(ISERROR(SEARCH("FALSE",CZ569)),CY569,0)+IF(ISERROR(SEARCH("FALSE",DE569)),DD569,0)+IF(ISERROR(SEARCH("FALSE",DJ569)),DI569,0)+IF(ISERROR(SEARCH("FALSE",DO569)),DN569,0)+IF(ISERROR(SEARCH("FALSE",DT569)),DS569,0)+IF(ISERROR(SEARCH("FALSE",DY569)),DX569,0)+IF(ISERROR(SEARCH("FALSE",ED569)),EC569,0)+IF(ISERROR(SEARCH("FALSE",EI569)),EH569,0)+IF(ISERROR(SEARCH("FALSE",EN569)),EM569,0)*N569</f>
        <v>0</v>
      </c>
      <c r="ET569" s="12">
        <f>ES569+ER569+BP569</f>
        <v>12.3355263157895</v>
      </c>
      <c r="FP569" s="1" t="s">
        <v>213</v>
      </c>
      <c r="FQ569" s="1">
        <v>1.25</v>
      </c>
      <c r="FR569" s="12">
        <f t="shared" si="236"/>
        <v>26.5207663157895</v>
      </c>
      <c r="FS569" s="12">
        <f>FR569*FQ569/100</f>
        <v>0.331509578947368</v>
      </c>
      <c r="GE569" s="1" t="s">
        <v>252</v>
      </c>
      <c r="GF569" s="1" t="s">
        <v>213</v>
      </c>
      <c r="GG569" s="1">
        <v>10</v>
      </c>
      <c r="GH569" s="12">
        <f>AW569+ET569-ES569+FD569+FG569</f>
        <v>26.5207663157895</v>
      </c>
      <c r="GI569" s="1">
        <f>GH569*(GG569/100)</f>
        <v>2.65207663157895</v>
      </c>
      <c r="GJ569" s="1" t="s">
        <v>215</v>
      </c>
      <c r="GM569" s="1">
        <v>0.2468</v>
      </c>
      <c r="GO569" s="1">
        <v>2.77</v>
      </c>
      <c r="GP569" s="1">
        <v>0.25</v>
      </c>
      <c r="HB569" s="1">
        <v>1</v>
      </c>
      <c r="HC569" s="1">
        <v>75</v>
      </c>
      <c r="HD569" s="1">
        <v>95</v>
      </c>
      <c r="HE569" s="1">
        <f>(3600/HC569)*HD569*HB569/100</f>
        <v>45.6</v>
      </c>
      <c r="HF569" s="10">
        <f>AW569+AZ569+ET569+FD569+FG569+FK569+FS569-FY569+GD569+FT569+GI569+GM569+GN569+GO569+GP569+GR569+GS569-GU569</f>
        <v>36.7604025263158</v>
      </c>
      <c r="HG569" s="13">
        <v>45201</v>
      </c>
    </row>
    <row r="570" spans="1:215">
      <c r="A570" t="str">
        <f t="shared" si="235"/>
        <v>HOSKE221639_121677</v>
      </c>
      <c r="B570" s="1">
        <v>569</v>
      </c>
      <c r="C570" s="1" t="s">
        <v>200</v>
      </c>
      <c r="E570" s="1" t="s">
        <v>247</v>
      </c>
      <c r="F570" s="1" t="s">
        <v>222</v>
      </c>
      <c r="H570" s="1" t="s">
        <v>1058</v>
      </c>
      <c r="I570" s="16" t="s">
        <v>1058</v>
      </c>
      <c r="N570" s="1">
        <v>1</v>
      </c>
      <c r="O570" s="18"/>
      <c r="P570" s="18"/>
      <c r="R570"/>
      <c r="AF570" s="8"/>
      <c r="AG570" s="1" t="s">
        <v>278</v>
      </c>
      <c r="AH570" s="1">
        <v>21677</v>
      </c>
      <c r="AV570" s="10"/>
      <c r="AX570" s="1" t="s">
        <v>205</v>
      </c>
      <c r="AY570" s="1" t="s">
        <v>225</v>
      </c>
      <c r="AZ570" s="1">
        <v>0.2</v>
      </c>
      <c r="BN570" s="2"/>
      <c r="BS570" s="1"/>
      <c r="ET570" s="12"/>
      <c r="FR570" s="12"/>
      <c r="FS570" s="12"/>
      <c r="GH570" s="12"/>
      <c r="HF570" s="10"/>
      <c r="HG570" s="13">
        <v>45201</v>
      </c>
    </row>
    <row r="571" spans="1:215">
      <c r="A571" t="str">
        <f t="shared" si="235"/>
        <v>HOSM5 ×10 EN1A 21677</v>
      </c>
      <c r="B571" s="1">
        <v>570</v>
      </c>
      <c r="C571" s="1" t="s">
        <v>200</v>
      </c>
      <c r="E571" s="1" t="s">
        <v>247</v>
      </c>
      <c r="F571" s="1" t="s">
        <v>222</v>
      </c>
      <c r="H571" s="1" t="s">
        <v>1059</v>
      </c>
      <c r="I571" s="1" t="s">
        <v>1059</v>
      </c>
      <c r="N571" s="1">
        <v>2</v>
      </c>
      <c r="O571" s="18"/>
      <c r="P571" s="18"/>
      <c r="R571"/>
      <c r="AF571" s="8"/>
      <c r="AG571" s="1" t="s">
        <v>278</v>
      </c>
      <c r="AH571" s="1">
        <v>21677</v>
      </c>
      <c r="AV571" s="10"/>
      <c r="AX571" s="1" t="s">
        <v>205</v>
      </c>
      <c r="AY571" s="1" t="s">
        <v>225</v>
      </c>
      <c r="AZ571" s="1">
        <v>1.87</v>
      </c>
      <c r="BN571" s="2"/>
      <c r="BS571" s="1"/>
      <c r="ET571" s="12"/>
      <c r="FR571" s="12"/>
      <c r="FS571" s="12"/>
      <c r="GH571" s="12"/>
      <c r="HF571" s="10"/>
      <c r="HG571" s="13">
        <v>45201</v>
      </c>
    </row>
    <row r="572" spans="1:215">
      <c r="A572" t="str">
        <f t="shared" si="235"/>
        <v>HOSKE22168021697</v>
      </c>
      <c r="B572" s="1">
        <v>571</v>
      </c>
      <c r="C572" s="1" t="s">
        <v>200</v>
      </c>
      <c r="D572" s="1">
        <v>0</v>
      </c>
      <c r="E572" s="1" t="s">
        <v>247</v>
      </c>
      <c r="F572" s="1" t="s">
        <v>202</v>
      </c>
      <c r="H572" s="1" t="s">
        <v>1060</v>
      </c>
      <c r="I572" s="1" t="s">
        <v>1061</v>
      </c>
      <c r="M572" s="1" t="s">
        <v>205</v>
      </c>
      <c r="N572" s="1">
        <v>1</v>
      </c>
      <c r="O572" s="17" t="s">
        <v>510</v>
      </c>
      <c r="P572" s="18"/>
      <c r="Q572" s="1" t="s">
        <v>238</v>
      </c>
      <c r="R572" t="s">
        <v>208</v>
      </c>
      <c r="S572" s="19" t="s">
        <v>511</v>
      </c>
      <c r="T572" s="1" t="s">
        <v>210</v>
      </c>
      <c r="V572" s="1" t="b">
        <v>0</v>
      </c>
      <c r="AA572" s="1">
        <v>0.863</v>
      </c>
      <c r="AC572" s="1">
        <v>0.855</v>
      </c>
      <c r="AD572" s="1">
        <v>100</v>
      </c>
      <c r="AF572" s="8">
        <v>0.00800000000000001</v>
      </c>
      <c r="AG572" s="1" t="s">
        <v>469</v>
      </c>
      <c r="AH572" s="1">
        <v>21697</v>
      </c>
      <c r="AI572" s="1">
        <v>100</v>
      </c>
      <c r="AJ572" s="1">
        <v>105.53</v>
      </c>
      <c r="AL572" s="1">
        <f>AK572+AJ572</f>
        <v>105.53</v>
      </c>
      <c r="AO572" s="1">
        <f>AL572+AM572</f>
        <v>105.53</v>
      </c>
      <c r="AP572" s="1">
        <v>20</v>
      </c>
      <c r="AV572" s="10">
        <f>((AO572*((100-GX572)/100)+GY572))*(AA572+AS572+AU572+AB572)-(AP572*(AA572+AS572-AC572+AB572)*AD572/100)</f>
        <v>90.91239</v>
      </c>
      <c r="AW572" s="1">
        <f>(AV572)*N572</f>
        <v>90.91239</v>
      </c>
      <c r="BK572" s="1">
        <v>1</v>
      </c>
      <c r="BL572" s="1">
        <v>600</v>
      </c>
      <c r="BM572" s="1" t="s">
        <v>212</v>
      </c>
      <c r="BN572" s="2">
        <f>BL572/HE572</f>
        <v>15.7407407407407</v>
      </c>
      <c r="BO572" s="2">
        <v>450</v>
      </c>
      <c r="BP572" s="1">
        <f>BN572+BI572</f>
        <v>15.7407407407407</v>
      </c>
      <c r="BQ572" s="1">
        <f>BP572*N572</f>
        <v>15.7407407407407</v>
      </c>
      <c r="BS572" s="1"/>
      <c r="EQ572" s="1">
        <f t="shared" si="234"/>
        <v>0</v>
      </c>
      <c r="ER572" s="1">
        <f>EQ572*N572</f>
        <v>0</v>
      </c>
      <c r="ES572" s="1">
        <f>IF(ISERROR(SEARCH("FALSE",BV572)),BU572,0)+IF(ISERROR(SEARCH("FALSE",CA572)),BZ572,0)+IF(ISERROR(SEARCH("FALSE",CF572)),CE572,0)+IF(ISERROR(SEARCH("FALSE",CK572)),CJ572,0)+IF(ISERROR(SEARCH("FALSE",CP572)),CO572,0)+IF(ISERROR(SEARCH("FALSE",CU572)),CT572,0)+IF(ISERROR(SEARCH("FALSE",CZ572)),CY572,0)+IF(ISERROR(SEARCH("FALSE",DE572)),DD572,0)+IF(ISERROR(SEARCH("FALSE",DJ572)),DI572,0)+IF(ISERROR(SEARCH("FALSE",DO572)),DN572,0)+IF(ISERROR(SEARCH("FALSE",DT572)),DS572,0)+IF(ISERROR(SEARCH("FALSE",DY572)),DX572,0)+IF(ISERROR(SEARCH("FALSE",ED572)),EC572,0)+IF(ISERROR(SEARCH("FALSE",EI572)),EH572,0)+IF(ISERROR(SEARCH("FALSE",EN572)),EM572,0)*N572</f>
        <v>0</v>
      </c>
      <c r="ET572" s="12">
        <f>ES572+ER572+BP572</f>
        <v>15.7407407407407</v>
      </c>
      <c r="FP572" s="1" t="s">
        <v>213</v>
      </c>
      <c r="FQ572" s="1">
        <v>1.25</v>
      </c>
      <c r="FR572" s="12">
        <f t="shared" si="236"/>
        <v>106.653130740741</v>
      </c>
      <c r="FS572" s="12">
        <f>FR572*FQ572/100</f>
        <v>1.33316413425926</v>
      </c>
      <c r="GE572" s="1" t="s">
        <v>214</v>
      </c>
      <c r="GF572" s="1" t="s">
        <v>213</v>
      </c>
      <c r="GG572" s="1">
        <v>11</v>
      </c>
      <c r="GH572" s="12">
        <f>AW572+ET572-ES572+FD572+FG572</f>
        <v>106.653130740741</v>
      </c>
      <c r="GI572" s="1">
        <f>GH572*(GG572/100)</f>
        <v>11.7318443814815</v>
      </c>
      <c r="GJ572" s="1" t="s">
        <v>215</v>
      </c>
      <c r="GM572" s="1">
        <v>0.314814814814815</v>
      </c>
      <c r="GO572" s="1">
        <v>0.6875</v>
      </c>
      <c r="GP572" s="1">
        <v>0.59</v>
      </c>
      <c r="HB572" s="1">
        <v>1</v>
      </c>
      <c r="HC572" s="1">
        <v>85</v>
      </c>
      <c r="HD572" s="1">
        <v>90</v>
      </c>
      <c r="HE572" s="1">
        <f>(3600/HC572)*HD572*HB572/100</f>
        <v>38.1176470588235</v>
      </c>
      <c r="HF572" s="10">
        <f>AW572+AZ572+ET572+FD572+FG572+FK572+FS572-FY572+GD572+FT572+GI572+GM572+GN572+GO572+GP572+GR572+GS572-GU572</f>
        <v>121.310454071296</v>
      </c>
      <c r="HG572" s="13">
        <v>44198</v>
      </c>
    </row>
    <row r="573" spans="1:215">
      <c r="A573" t="str">
        <f t="shared" si="235"/>
        <v>HOSKE22186021677</v>
      </c>
      <c r="B573" s="1">
        <v>572</v>
      </c>
      <c r="C573" s="1" t="s">
        <v>200</v>
      </c>
      <c r="D573" s="1">
        <v>0</v>
      </c>
      <c r="E573" s="1" t="s">
        <v>247</v>
      </c>
      <c r="F573" s="1" t="s">
        <v>202</v>
      </c>
      <c r="H573" s="1" t="s">
        <v>1062</v>
      </c>
      <c r="I573" s="1" t="s">
        <v>1063</v>
      </c>
      <c r="M573" s="1" t="s">
        <v>205</v>
      </c>
      <c r="N573" s="1">
        <v>1</v>
      </c>
      <c r="O573" s="17" t="s">
        <v>228</v>
      </c>
      <c r="P573" s="18"/>
      <c r="Q573" s="1" t="s">
        <v>207</v>
      </c>
      <c r="R573" t="s">
        <v>208</v>
      </c>
      <c r="S573" s="19" t="s">
        <v>229</v>
      </c>
      <c r="T573" s="1" t="s">
        <v>210</v>
      </c>
      <c r="V573" s="1" t="b">
        <v>0</v>
      </c>
      <c r="AA573" s="1">
        <v>0.179</v>
      </c>
      <c r="AC573" s="1">
        <v>0.171</v>
      </c>
      <c r="AD573" s="1">
        <v>100</v>
      </c>
      <c r="AF573" s="8">
        <v>0.00800000000000001</v>
      </c>
      <c r="AG573" s="1" t="s">
        <v>278</v>
      </c>
      <c r="AH573" s="1">
        <v>21677</v>
      </c>
      <c r="AI573" s="1">
        <v>100</v>
      </c>
      <c r="AJ573" s="1">
        <v>207.66</v>
      </c>
      <c r="AL573" s="1">
        <f>AK573+AJ573</f>
        <v>207.66</v>
      </c>
      <c r="AO573" s="1">
        <f>AL573+AM573</f>
        <v>207.66</v>
      </c>
      <c r="AP573" s="1">
        <v>20</v>
      </c>
      <c r="AV573" s="10">
        <f>((AO573*((100-GX573)/100)+GY573))*(AA573+AS573+AU573+AB573)-(AP573*(AA573+AS573-AC573+AB573)*AD573/100)</f>
        <v>37.01114</v>
      </c>
      <c r="AW573" s="1">
        <f>(AV573)*N573</f>
        <v>37.01114</v>
      </c>
      <c r="AZ573" s="1">
        <f>BA573+BE573</f>
        <v>0.2</v>
      </c>
      <c r="BA573" s="1">
        <f>AZ574*N574</f>
        <v>0.2</v>
      </c>
      <c r="BK573" s="1">
        <v>1</v>
      </c>
      <c r="BL573" s="1">
        <v>812.5</v>
      </c>
      <c r="BM573" s="1" t="s">
        <v>212</v>
      </c>
      <c r="BN573" s="2">
        <f>BL573/HE573</f>
        <v>17.8179824561403</v>
      </c>
      <c r="BO573" s="2">
        <v>650</v>
      </c>
      <c r="BP573" s="1">
        <f>BN573+BI573</f>
        <v>17.8179824561403</v>
      </c>
      <c r="BQ573" s="1">
        <f>BP573*N573</f>
        <v>17.8179824561403</v>
      </c>
      <c r="BS573" s="1"/>
      <c r="EQ573" s="1">
        <f t="shared" si="234"/>
        <v>0</v>
      </c>
      <c r="ER573" s="1">
        <f>EQ573*N573</f>
        <v>0</v>
      </c>
      <c r="ES573" s="1">
        <f>IF(ISERROR(SEARCH("FALSE",BV573)),BU573,0)+IF(ISERROR(SEARCH("FALSE",CA573)),BZ573,0)+IF(ISERROR(SEARCH("FALSE",CF573)),CE573,0)+IF(ISERROR(SEARCH("FALSE",CK573)),CJ573,0)+IF(ISERROR(SEARCH("FALSE",CP573)),CO573,0)+IF(ISERROR(SEARCH("FALSE",CU573)),CT573,0)+IF(ISERROR(SEARCH("FALSE",CZ573)),CY573,0)+IF(ISERROR(SEARCH("FALSE",DE573)),DD573,0)+IF(ISERROR(SEARCH("FALSE",DJ573)),DI573,0)+IF(ISERROR(SEARCH("FALSE",DO573)),DN573,0)+IF(ISERROR(SEARCH("FALSE",DT573)),DS573,0)+IF(ISERROR(SEARCH("FALSE",DY573)),DX573,0)+IF(ISERROR(SEARCH("FALSE",ED573)),EC573,0)+IF(ISERROR(SEARCH("FALSE",EI573)),EH573,0)+IF(ISERROR(SEARCH("FALSE",EN573)),EM573,0)*N573</f>
        <v>0</v>
      </c>
      <c r="ET573" s="12">
        <f>ES573+ER573+BP573</f>
        <v>17.8179824561403</v>
      </c>
      <c r="FP573" s="1" t="s">
        <v>213</v>
      </c>
      <c r="FQ573" s="1">
        <v>1.25</v>
      </c>
      <c r="FR573" s="12">
        <f t="shared" si="236"/>
        <v>54.8291224561403</v>
      </c>
      <c r="FS573" s="12">
        <f>FR573*FQ573/100</f>
        <v>0.685364030701754</v>
      </c>
      <c r="GE573" s="1" t="s">
        <v>252</v>
      </c>
      <c r="GF573" s="1" t="s">
        <v>213</v>
      </c>
      <c r="GG573" s="1">
        <v>10</v>
      </c>
      <c r="GH573" s="12">
        <f>AW573+ET573-ES573+FD573+FG573</f>
        <v>54.8291224561403</v>
      </c>
      <c r="GI573" s="1">
        <f>GH573*(GG573/100)</f>
        <v>5.48291224561403</v>
      </c>
      <c r="GJ573" s="1" t="s">
        <v>215</v>
      </c>
      <c r="GM573" s="1">
        <v>0.356164383561644</v>
      </c>
      <c r="GO573" s="1">
        <v>3.42</v>
      </c>
      <c r="GP573" s="1">
        <v>1.67</v>
      </c>
      <c r="HB573" s="1">
        <v>1</v>
      </c>
      <c r="HC573" s="1">
        <v>75</v>
      </c>
      <c r="HD573" s="1">
        <v>95</v>
      </c>
      <c r="HE573" s="1">
        <f>(3600/HC573)*HD573*HB573/100</f>
        <v>45.6</v>
      </c>
      <c r="HF573" s="10">
        <f>AW573+AZ573+ET573+FD573+FG573+FK573+FS573-FY573+GD573+FT573+GI573+GM573+GN573+GO573+GP573+GR573+GS573-GU573</f>
        <v>66.6435631160178</v>
      </c>
      <c r="HG573" s="13">
        <v>45201</v>
      </c>
    </row>
    <row r="574" spans="1:215">
      <c r="A574" t="str">
        <f t="shared" si="235"/>
        <v>HOSKE221860_121677</v>
      </c>
      <c r="B574" s="1">
        <v>573</v>
      </c>
      <c r="C574" s="1" t="s">
        <v>200</v>
      </c>
      <c r="E574" s="1" t="s">
        <v>247</v>
      </c>
      <c r="F574" s="1" t="s">
        <v>222</v>
      </c>
      <c r="H574" s="1" t="s">
        <v>1064</v>
      </c>
      <c r="I574" s="1" t="s">
        <v>1064</v>
      </c>
      <c r="N574" s="1">
        <v>1</v>
      </c>
      <c r="R574"/>
      <c r="AF574" s="8"/>
      <c r="AG574" s="1" t="s">
        <v>278</v>
      </c>
      <c r="AH574" s="1">
        <v>21677</v>
      </c>
      <c r="AV574" s="10"/>
      <c r="AX574" s="1" t="s">
        <v>205</v>
      </c>
      <c r="AY574" s="1" t="s">
        <v>225</v>
      </c>
      <c r="AZ574" s="1">
        <v>0.2</v>
      </c>
      <c r="BN574" s="2"/>
      <c r="BS574" s="1"/>
      <c r="ET574" s="12"/>
      <c r="FR574" s="12"/>
      <c r="FS574" s="12"/>
      <c r="GH574" s="12"/>
      <c r="HF574" s="10"/>
      <c r="HG574" s="13">
        <v>45201</v>
      </c>
    </row>
    <row r="575" spans="1:215">
      <c r="A575" t="str">
        <f t="shared" si="235"/>
        <v>HOSKE22197021697</v>
      </c>
      <c r="B575" s="1">
        <v>574</v>
      </c>
      <c r="C575" s="1" t="s">
        <v>200</v>
      </c>
      <c r="D575" s="1">
        <v>0</v>
      </c>
      <c r="E575" s="1" t="s">
        <v>247</v>
      </c>
      <c r="F575" s="1" t="s">
        <v>202</v>
      </c>
      <c r="H575" s="1" t="s">
        <v>1065</v>
      </c>
      <c r="I575" s="1" t="s">
        <v>1066</v>
      </c>
      <c r="M575" s="1" t="s">
        <v>205</v>
      </c>
      <c r="N575" s="1">
        <v>1</v>
      </c>
      <c r="O575" s="1" t="s">
        <v>337</v>
      </c>
      <c r="Q575" s="1" t="s">
        <v>219</v>
      </c>
      <c r="R575" t="s">
        <v>208</v>
      </c>
      <c r="S575" s="1" t="s">
        <v>338</v>
      </c>
      <c r="T575" s="1" t="s">
        <v>210</v>
      </c>
      <c r="V575" s="1" t="b">
        <v>0</v>
      </c>
      <c r="AA575" s="1">
        <v>1.2395</v>
      </c>
      <c r="AC575" s="1">
        <v>1.233</v>
      </c>
      <c r="AD575" s="1">
        <v>100</v>
      </c>
      <c r="AF575" s="8">
        <v>0.00649999999999995</v>
      </c>
      <c r="AG575" s="1" t="s">
        <v>469</v>
      </c>
      <c r="AH575" s="1">
        <v>21697</v>
      </c>
      <c r="AI575" s="1">
        <v>100</v>
      </c>
      <c r="AJ575" s="1">
        <v>109.08</v>
      </c>
      <c r="AL575" s="1">
        <f>AK575+AJ575</f>
        <v>109.08</v>
      </c>
      <c r="AO575" s="1">
        <f>AL575+AM575</f>
        <v>109.08</v>
      </c>
      <c r="AP575" s="1">
        <v>20</v>
      </c>
      <c r="AV575" s="10">
        <f>((AO575*((100-GX575)/100)+GY575))*(AA575+AS575+AU575+AB575)-(AP575*(AA575+AS575-AC575+AB575)*AD575/100)</f>
        <v>135.07466</v>
      </c>
      <c r="AW575" s="1">
        <f>(AV575)*N575</f>
        <v>135.07466</v>
      </c>
      <c r="BK575" s="1">
        <v>1</v>
      </c>
      <c r="BL575" s="1">
        <v>733.333333333333</v>
      </c>
      <c r="BM575" s="1" t="s">
        <v>212</v>
      </c>
      <c r="BN575" s="2">
        <f>BL575/HE575</f>
        <v>19.0123456790123</v>
      </c>
      <c r="BO575" s="2">
        <v>550</v>
      </c>
      <c r="BP575" s="1">
        <f>BN575+BI575</f>
        <v>19.0123456790123</v>
      </c>
      <c r="BQ575" s="1">
        <f>BP575*N575</f>
        <v>19.0123456790123</v>
      </c>
      <c r="BS575" s="1"/>
      <c r="EQ575" s="1">
        <f t="shared" si="234"/>
        <v>0</v>
      </c>
      <c r="ER575" s="1">
        <f>EQ575*N575</f>
        <v>0</v>
      </c>
      <c r="ES575" s="1">
        <f>IF(ISERROR(SEARCH("FALSE",BV575)),BU575,0)+IF(ISERROR(SEARCH("FALSE",CA575)),BZ575,0)+IF(ISERROR(SEARCH("FALSE",CF575)),CE575,0)+IF(ISERROR(SEARCH("FALSE",CK575)),CJ575,0)+IF(ISERROR(SEARCH("FALSE",CP575)),CO575,0)+IF(ISERROR(SEARCH("FALSE",CU575)),CT575,0)+IF(ISERROR(SEARCH("FALSE",CZ575)),CY575,0)+IF(ISERROR(SEARCH("FALSE",DE575)),DD575,0)+IF(ISERROR(SEARCH("FALSE",DJ575)),DI575,0)+IF(ISERROR(SEARCH("FALSE",DO575)),DN575,0)+IF(ISERROR(SEARCH("FALSE",DT575)),DS575,0)+IF(ISERROR(SEARCH("FALSE",DY575)),DX575,0)+IF(ISERROR(SEARCH("FALSE",ED575)),EC575,0)+IF(ISERROR(SEARCH("FALSE",EI575)),EH575,0)+IF(ISERROR(SEARCH("FALSE",EN575)),EM575,0)*N575</f>
        <v>0</v>
      </c>
      <c r="ET575" s="12">
        <f>ES575+ER575+BP575</f>
        <v>19.0123456790123</v>
      </c>
      <c r="FP575" s="1" t="s">
        <v>213</v>
      </c>
      <c r="FQ575" s="1">
        <v>1.25</v>
      </c>
      <c r="FR575" s="12">
        <f t="shared" si="236"/>
        <v>154.087005679012</v>
      </c>
      <c r="FS575" s="12">
        <f>FR575*FQ575/100</f>
        <v>1.92608757098765</v>
      </c>
      <c r="GE575" s="1" t="s">
        <v>214</v>
      </c>
      <c r="GF575" s="1" t="s">
        <v>213</v>
      </c>
      <c r="GG575" s="1">
        <v>11</v>
      </c>
      <c r="GH575" s="12">
        <f>AW575+ET575-ES575+FD575+FG575</f>
        <v>154.087005679012</v>
      </c>
      <c r="GI575" s="1">
        <f>GH575*(GG575/100)</f>
        <v>16.9495706246914</v>
      </c>
      <c r="GJ575" s="1" t="s">
        <v>215</v>
      </c>
      <c r="GM575" s="1">
        <v>0.39</v>
      </c>
      <c r="GO575" s="1">
        <v>3.06944444444444</v>
      </c>
      <c r="GP575" s="1">
        <v>1.83</v>
      </c>
      <c r="HB575" s="1">
        <v>1</v>
      </c>
      <c r="HC575" s="1">
        <v>84</v>
      </c>
      <c r="HD575" s="1">
        <v>90</v>
      </c>
      <c r="HE575" s="1">
        <f>(3600/HC575)*HD575*HB575/100</f>
        <v>38.5714285714286</v>
      </c>
      <c r="HF575" s="10">
        <f>AW575+AZ575+ET575+FD575+FG575+FK575+FS575-FY575+GD575+FT575+GI575+GM575+GN575+GO575+GP575+GR575+GS575-GU575</f>
        <v>178.252108319136</v>
      </c>
      <c r="HG575" s="13">
        <v>45017</v>
      </c>
    </row>
    <row r="576" spans="1:215">
      <c r="A576" t="str">
        <f t="shared" si="235"/>
        <v>HOSKE22202021677</v>
      </c>
      <c r="B576" s="1">
        <v>575</v>
      </c>
      <c r="C576" s="1" t="s">
        <v>200</v>
      </c>
      <c r="D576" s="1">
        <v>0</v>
      </c>
      <c r="E576" s="1" t="s">
        <v>247</v>
      </c>
      <c r="F576" s="1" t="s">
        <v>202</v>
      </c>
      <c r="H576" s="1" t="s">
        <v>1067</v>
      </c>
      <c r="I576" s="1" t="s">
        <v>1068</v>
      </c>
      <c r="M576" s="1" t="s">
        <v>205</v>
      </c>
      <c r="N576" s="1">
        <v>1</v>
      </c>
      <c r="O576" s="1" t="s">
        <v>265</v>
      </c>
      <c r="Q576" s="1" t="s">
        <v>219</v>
      </c>
      <c r="R576" t="s">
        <v>208</v>
      </c>
      <c r="S576" s="1" t="s">
        <v>266</v>
      </c>
      <c r="T576" s="1" t="s">
        <v>210</v>
      </c>
      <c r="V576" s="1" t="b">
        <v>0</v>
      </c>
      <c r="AA576" s="1">
        <v>0.224</v>
      </c>
      <c r="AC576" s="1">
        <v>0.224</v>
      </c>
      <c r="AD576" s="1">
        <v>100</v>
      </c>
      <c r="AF576" s="8">
        <v>0</v>
      </c>
      <c r="AG576" s="1" t="s">
        <v>278</v>
      </c>
      <c r="AH576" s="1">
        <v>21677</v>
      </c>
      <c r="AI576" s="1">
        <v>100</v>
      </c>
      <c r="AJ576" s="1">
        <v>101.39</v>
      </c>
      <c r="AL576" s="1">
        <f>AK576+AJ576</f>
        <v>101.39</v>
      </c>
      <c r="AO576" s="1">
        <f>AL576+AM576</f>
        <v>101.39</v>
      </c>
      <c r="AP576" s="1">
        <v>20</v>
      </c>
      <c r="AV576" s="10">
        <f>((AO576*((100-GX576)/100)+GY576))*(AA576+AS576+AU576+AB576)-(AP576*(AA576+AS576-AC576+AB576)*AD576/100)</f>
        <v>22.71136</v>
      </c>
      <c r="AW576" s="1">
        <f>(AV576)*N576</f>
        <v>22.71136</v>
      </c>
      <c r="AZ576" s="1">
        <f>BA576+BE576</f>
        <v>5.04225</v>
      </c>
      <c r="BA576" s="1">
        <f>AZ577*N577+AZ578*N578</f>
        <v>4.98</v>
      </c>
      <c r="BB576" s="1" t="s">
        <v>221</v>
      </c>
      <c r="BC576" s="1">
        <f>BA576</f>
        <v>4.98</v>
      </c>
      <c r="BD576" s="1">
        <v>1.25</v>
      </c>
      <c r="BE576" s="1">
        <f>BA576*(BD576/100)</f>
        <v>0.06225</v>
      </c>
      <c r="BK576" s="1">
        <v>2</v>
      </c>
      <c r="BL576" s="1">
        <v>812.5</v>
      </c>
      <c r="BM576" s="1" t="s">
        <v>212</v>
      </c>
      <c r="BN576" s="2">
        <f>BL576/HE576</f>
        <v>9.50292397660819</v>
      </c>
      <c r="BO576" s="2">
        <v>650</v>
      </c>
      <c r="BP576" s="1">
        <f>BN576+BI576</f>
        <v>9.50292397660819</v>
      </c>
      <c r="BQ576" s="1">
        <f>BP576*N576</f>
        <v>9.50292397660819</v>
      </c>
      <c r="BR576" s="1">
        <v>1</v>
      </c>
      <c r="BS576" s="1">
        <v>14.79</v>
      </c>
      <c r="BT576" s="1" t="s">
        <v>225</v>
      </c>
      <c r="BU576" s="1">
        <f>BR576*BS576</f>
        <v>14.79</v>
      </c>
      <c r="BV576" s="1" t="b">
        <v>0</v>
      </c>
      <c r="EQ576" s="1">
        <f t="shared" ref="EQ576:EQ639" si="267">IF(ISERROR(SEARCH("TRUE",BV576)),BU576,0)+IF(ISERROR(SEARCH("TRUE",CA576)),BZ576,0)+IF(ISERROR(SEARCH("TRUE",CF576)),CE576,0)+IF(ISERROR(SEARCH("TRUE",CK576)),CJ576,0)+IF(ISERROR(SEARCH("TRUE",CP576)),CO576,0)+IF(ISERROR(SEARCH("TRUE",CU576)),CT576,0)+IF(ISERROR(SEARCH("TRUE",CZ576)),CY576,0)+IF(ISERROR(SEARCH("TRUE",DE576)),DD576,0)+IF(ISERROR(SEARCH("TRUE",DJ576)),DI576,0)+IF(ISERROR(SEARCH("TRUE",DO576)),DN576,0)+IF(ISERROR(SEARCH("TRUE",DT576)),DS576,0)+IF(ISERROR(SEARCH("TRUE",DY576)),DX576,0)+IF(ISERROR(SEARCH("TRUE",ED576)),EC576,0)+IF(ISERROR(SEARCH("TRUE",EI576)),EH576,0)+IF(ISERROR(SEARCH("TRUE",EN576)),EM576,0)</f>
        <v>14.79</v>
      </c>
      <c r="ER576" s="1">
        <f>EQ576*N576</f>
        <v>14.79</v>
      </c>
      <c r="ES576" s="1">
        <f>IF(ISERROR(SEARCH("FALSE",BV576)),BU576,0)+IF(ISERROR(SEARCH("FALSE",CA576)),BZ576,0)+IF(ISERROR(SEARCH("FALSE",CF576)),CE576,0)+IF(ISERROR(SEARCH("FALSE",CK576)),CJ576,0)+IF(ISERROR(SEARCH("FALSE",CP576)),CO576,0)+IF(ISERROR(SEARCH("FALSE",CU576)),CT576,0)+IF(ISERROR(SEARCH("FALSE",CZ576)),CY576,0)+IF(ISERROR(SEARCH("FALSE",DE576)),DD576,0)+IF(ISERROR(SEARCH("FALSE",DJ576)),DI576,0)+IF(ISERROR(SEARCH("FALSE",DO576)),DN576,0)+IF(ISERROR(SEARCH("FALSE",DT576)),DS576,0)+IF(ISERROR(SEARCH("FALSE",DY576)),DX576,0)+IF(ISERROR(SEARCH("FALSE",ED576)),EC576,0)+IF(ISERROR(SEARCH("FALSE",EI576)),EH576,0)+IF(ISERROR(SEARCH("FALSE",EN576)),EM576,0)*N576</f>
        <v>0</v>
      </c>
      <c r="ET576" s="12">
        <f>ES576+ER576+BP576</f>
        <v>24.2929239766082</v>
      </c>
      <c r="FP576" s="1" t="s">
        <v>213</v>
      </c>
      <c r="FQ576" s="1">
        <v>1.25</v>
      </c>
      <c r="FR576" s="12">
        <f t="shared" si="236"/>
        <v>47.0042839766082</v>
      </c>
      <c r="FS576" s="12">
        <f>FR576*FQ576/100</f>
        <v>0.587553549707602</v>
      </c>
      <c r="GE576" s="1" t="s">
        <v>252</v>
      </c>
      <c r="GF576" s="1" t="s">
        <v>213</v>
      </c>
      <c r="GG576" s="1">
        <v>10</v>
      </c>
      <c r="GH576" s="12">
        <f>AW576+ET576-ES576+FD576+FG576</f>
        <v>47.0042839766082</v>
      </c>
      <c r="GI576" s="1">
        <f>GH576*(GG576/100)</f>
        <v>4.70042839766082</v>
      </c>
      <c r="GJ576" s="1" t="s">
        <v>215</v>
      </c>
      <c r="GM576" s="1">
        <v>0.190058479532164</v>
      </c>
      <c r="GO576" s="1">
        <v>0.383333333333333</v>
      </c>
      <c r="GP576" s="1">
        <v>0.24</v>
      </c>
      <c r="HB576" s="1">
        <v>2</v>
      </c>
      <c r="HC576" s="1">
        <v>80</v>
      </c>
      <c r="HD576" s="1">
        <v>95</v>
      </c>
      <c r="HE576" s="1">
        <f>(3600/HC576)*HD576*HB576/100</f>
        <v>85.5</v>
      </c>
      <c r="HF576" s="10">
        <f>AW576+AZ576+ET576+FD576+FG576+FK576+FS576-FY576+GD576+FT576+GI576+GM576+GN576+GO576+GP576+GR576+GS576-GU576</f>
        <v>58.1479077368421</v>
      </c>
      <c r="HG576" s="13">
        <v>45201</v>
      </c>
    </row>
    <row r="577" spans="1:215">
      <c r="A577" t="str">
        <f t="shared" si="235"/>
        <v>HOSKE222020_121677</v>
      </c>
      <c r="B577" s="1">
        <v>576</v>
      </c>
      <c r="C577" s="1" t="s">
        <v>200</v>
      </c>
      <c r="E577" s="1" t="s">
        <v>247</v>
      </c>
      <c r="F577" s="1" t="s">
        <v>222</v>
      </c>
      <c r="H577" s="1" t="s">
        <v>1069</v>
      </c>
      <c r="I577" s="1" t="s">
        <v>1069</v>
      </c>
      <c r="N577" s="1">
        <v>1</v>
      </c>
      <c r="O577"/>
      <c r="P577"/>
      <c r="R577"/>
      <c r="S577"/>
      <c r="AF577" s="8"/>
      <c r="AG577" s="1" t="s">
        <v>278</v>
      </c>
      <c r="AH577" s="1">
        <v>21677</v>
      </c>
      <c r="AV577" s="10"/>
      <c r="AX577" s="1" t="s">
        <v>205</v>
      </c>
      <c r="AY577" s="1" t="s">
        <v>225</v>
      </c>
      <c r="AZ577" s="1">
        <v>0.2</v>
      </c>
      <c r="BN577" s="2"/>
      <c r="BS577" s="1"/>
      <c r="ET577" s="12"/>
      <c r="FR577" s="12"/>
      <c r="FS577" s="12"/>
      <c r="GH577" s="12"/>
      <c r="HF577" s="10"/>
      <c r="HG577" s="13">
        <v>45201</v>
      </c>
    </row>
    <row r="578" spans="1:215">
      <c r="A578" t="str">
        <f t="shared" si="235"/>
        <v>HOSM3x5 EN1A INSERT21677</v>
      </c>
      <c r="B578" s="1">
        <v>577</v>
      </c>
      <c r="C578" s="1" t="s">
        <v>200</v>
      </c>
      <c r="E578" s="1" t="s">
        <v>247</v>
      </c>
      <c r="F578" s="1" t="s">
        <v>222</v>
      </c>
      <c r="H578" t="s">
        <v>1070</v>
      </c>
      <c r="I578" t="s">
        <v>1070</v>
      </c>
      <c r="N578" s="1">
        <v>2</v>
      </c>
      <c r="O578"/>
      <c r="P578"/>
      <c r="R578"/>
      <c r="S578"/>
      <c r="AF578" s="8"/>
      <c r="AG578" s="1" t="s">
        <v>278</v>
      </c>
      <c r="AH578" s="1">
        <v>21677</v>
      </c>
      <c r="AV578" s="10"/>
      <c r="AX578" s="1" t="s">
        <v>205</v>
      </c>
      <c r="AY578" s="1" t="s">
        <v>225</v>
      </c>
      <c r="AZ578" s="1">
        <v>2.39</v>
      </c>
      <c r="BN578" s="2"/>
      <c r="BS578" s="1"/>
      <c r="ET578" s="12"/>
      <c r="FR578" s="12"/>
      <c r="FS578" s="12"/>
      <c r="GH578" s="12"/>
      <c r="HF578" s="10"/>
      <c r="HG578" s="13">
        <v>45201</v>
      </c>
    </row>
    <row r="579" spans="1:215">
      <c r="A579" t="str">
        <f t="shared" ref="A579:A642" si="268">_xlfn.CONCAT(E579,H579,AH579)</f>
        <v>HOSKE22207021697</v>
      </c>
      <c r="B579" s="1">
        <v>578</v>
      </c>
      <c r="C579" s="1" t="s">
        <v>200</v>
      </c>
      <c r="D579" s="1">
        <v>0</v>
      </c>
      <c r="E579" s="1" t="s">
        <v>247</v>
      </c>
      <c r="F579" s="1" t="s">
        <v>202</v>
      </c>
      <c r="H579" s="1" t="s">
        <v>1071</v>
      </c>
      <c r="I579" s="1" t="s">
        <v>382</v>
      </c>
      <c r="M579" s="1" t="s">
        <v>205</v>
      </c>
      <c r="N579" s="1">
        <v>1</v>
      </c>
      <c r="O579" s="17" t="s">
        <v>283</v>
      </c>
      <c r="P579" s="18"/>
      <c r="Q579" s="1" t="s">
        <v>219</v>
      </c>
      <c r="R579" t="s">
        <v>208</v>
      </c>
      <c r="S579" s="19" t="s">
        <v>284</v>
      </c>
      <c r="T579" s="1" t="s">
        <v>210</v>
      </c>
      <c r="V579" s="1" t="b">
        <v>0</v>
      </c>
      <c r="AA579" s="1">
        <v>0.378</v>
      </c>
      <c r="AC579" s="1">
        <v>0.371</v>
      </c>
      <c r="AD579" s="1">
        <v>100</v>
      </c>
      <c r="AF579" s="8">
        <v>0.00700000000000001</v>
      </c>
      <c r="AG579" s="1" t="s">
        <v>469</v>
      </c>
      <c r="AH579" s="1">
        <v>21697</v>
      </c>
      <c r="AI579" s="1">
        <v>100</v>
      </c>
      <c r="AJ579" s="1">
        <v>112.81</v>
      </c>
      <c r="AL579" s="1">
        <f>AK579+AJ579</f>
        <v>112.81</v>
      </c>
      <c r="AO579" s="1">
        <f>AL579+AM579</f>
        <v>112.81</v>
      </c>
      <c r="AP579" s="1">
        <v>20</v>
      </c>
      <c r="AV579" s="10">
        <f>((AO579*((100-GX579)/100)+GY579))*(AA579+AS579+AU579+AB579)-(AP579*(AA579+AS579-AC579+AB579)*AD579/100)</f>
        <v>42.50218</v>
      </c>
      <c r="AW579" s="1">
        <f>(AV579)*N579</f>
        <v>42.50218</v>
      </c>
      <c r="BK579" s="1">
        <v>1</v>
      </c>
      <c r="BL579" s="1">
        <v>466.666666666667</v>
      </c>
      <c r="BM579" s="1" t="s">
        <v>212</v>
      </c>
      <c r="BN579" s="2">
        <f>BL579/HE579</f>
        <v>10.082304526749</v>
      </c>
      <c r="BO579" s="2">
        <v>350</v>
      </c>
      <c r="BP579" s="1">
        <f>BN579+BI579</f>
        <v>10.082304526749</v>
      </c>
      <c r="BQ579" s="1">
        <f>BP579*N579</f>
        <v>10.082304526749</v>
      </c>
      <c r="BS579" s="1"/>
      <c r="EQ579" s="1">
        <f t="shared" si="267"/>
        <v>0</v>
      </c>
      <c r="ER579" s="1">
        <f>EQ579*N579</f>
        <v>0</v>
      </c>
      <c r="ES579" s="1">
        <f>IF(ISERROR(SEARCH("FALSE",BV579)),BU579,0)+IF(ISERROR(SEARCH("FALSE",CA579)),BZ579,0)+IF(ISERROR(SEARCH("FALSE",CF579)),CE579,0)+IF(ISERROR(SEARCH("FALSE",CK579)),CJ579,0)+IF(ISERROR(SEARCH("FALSE",CP579)),CO579,0)+IF(ISERROR(SEARCH("FALSE",CU579)),CT579,0)+IF(ISERROR(SEARCH("FALSE",CZ579)),CY579,0)+IF(ISERROR(SEARCH("FALSE",DE579)),DD579,0)+IF(ISERROR(SEARCH("FALSE",DJ579)),DI579,0)+IF(ISERROR(SEARCH("FALSE",DO579)),DN579,0)+IF(ISERROR(SEARCH("FALSE",DT579)),DS579,0)+IF(ISERROR(SEARCH("FALSE",DY579)),DX579,0)+IF(ISERROR(SEARCH("FALSE",ED579)),EC579,0)+IF(ISERROR(SEARCH("FALSE",EI579)),EH579,0)+IF(ISERROR(SEARCH("FALSE",EN579)),EM579,0)*N579</f>
        <v>0</v>
      </c>
      <c r="ET579" s="12">
        <f>ES579+ER579+BP579</f>
        <v>10.082304526749</v>
      </c>
      <c r="FP579" s="1" t="s">
        <v>213</v>
      </c>
      <c r="FQ579" s="1">
        <v>1.25</v>
      </c>
      <c r="FR579" s="12">
        <f t="shared" ref="FR579:FR641" si="269">AW579+ET579-ES579</f>
        <v>52.584484526749</v>
      </c>
      <c r="FS579" s="12">
        <f>FR579*FQ579/100</f>
        <v>0.657306056584362</v>
      </c>
      <c r="GE579" s="1" t="s">
        <v>214</v>
      </c>
      <c r="GF579" s="1" t="s">
        <v>213</v>
      </c>
      <c r="GG579" s="1">
        <v>11</v>
      </c>
      <c r="GH579" s="12">
        <f>AW579+ET579-ES579+FD579+FG579</f>
        <v>52.584484526749</v>
      </c>
      <c r="GI579" s="1">
        <f>GH579*(GG579/100)</f>
        <v>5.78429329794239</v>
      </c>
      <c r="GJ579" s="1" t="s">
        <v>215</v>
      </c>
      <c r="GM579" s="1">
        <v>0.21</v>
      </c>
      <c r="GO579" s="1">
        <v>0.779166666666667</v>
      </c>
      <c r="GP579" s="1">
        <v>0.74</v>
      </c>
      <c r="GQ579" s="1" t="s">
        <v>280</v>
      </c>
      <c r="GR579" s="1">
        <v>0.32</v>
      </c>
      <c r="HB579" s="1">
        <v>1</v>
      </c>
      <c r="HC579" s="1">
        <v>70</v>
      </c>
      <c r="HD579" s="1">
        <v>90</v>
      </c>
      <c r="HE579" s="1">
        <f>(3600/HC579)*HD579*HB579/100</f>
        <v>46.2857142857143</v>
      </c>
      <c r="HF579" s="10">
        <f>AW579+AZ579+ET579+FD579+FG579+FK579+FS579-FY579+GD579+FT579+GI579+GM579+GN579+GO579+GP579+GR579+GS579-GU579</f>
        <v>61.0752505479424</v>
      </c>
      <c r="HG579" s="13">
        <v>44928</v>
      </c>
    </row>
    <row r="580" spans="1:215">
      <c r="A580" t="str">
        <f t="shared" si="268"/>
        <v>HOSKE22207021677</v>
      </c>
      <c r="B580" s="1">
        <v>579</v>
      </c>
      <c r="C580" s="1" t="s">
        <v>200</v>
      </c>
      <c r="D580" s="1">
        <v>0</v>
      </c>
      <c r="E580" s="1" t="s">
        <v>247</v>
      </c>
      <c r="F580" s="1" t="s">
        <v>202</v>
      </c>
      <c r="H580" s="1" t="s">
        <v>1071</v>
      </c>
      <c r="I580" s="1" t="s">
        <v>382</v>
      </c>
      <c r="M580" s="1" t="s">
        <v>205</v>
      </c>
      <c r="N580" s="1">
        <v>1</v>
      </c>
      <c r="O580" t="s">
        <v>933</v>
      </c>
      <c r="P580"/>
      <c r="Q580" s="1" t="s">
        <v>219</v>
      </c>
      <c r="R580" t="s">
        <v>208</v>
      </c>
      <c r="S580" s="19" t="s">
        <v>251</v>
      </c>
      <c r="T580" s="1" t="s">
        <v>210</v>
      </c>
      <c r="V580" s="1" t="b">
        <v>0</v>
      </c>
      <c r="AA580" s="1">
        <v>0.317</v>
      </c>
      <c r="AC580" s="1">
        <v>0.312</v>
      </c>
      <c r="AD580" s="1">
        <v>0</v>
      </c>
      <c r="AF580" s="8">
        <v>0</v>
      </c>
      <c r="AG580" s="1" t="s">
        <v>278</v>
      </c>
      <c r="AH580" s="1">
        <v>21677</v>
      </c>
      <c r="AI580" s="1">
        <v>100</v>
      </c>
      <c r="AJ580" s="1">
        <v>95.23</v>
      </c>
      <c r="AL580" s="1">
        <f>AK580+AJ580</f>
        <v>95.23</v>
      </c>
      <c r="AO580" s="1">
        <f>AL580+AM580</f>
        <v>95.23</v>
      </c>
      <c r="AP580" s="1">
        <v>20</v>
      </c>
      <c r="AV580" s="10">
        <f>((AO580*((100-GX580)/100)+GY580))*(AA580+AS580+AU580+AB580)-(AP580*(AA580+AS580-AC580+AB580)*AD580/100)</f>
        <v>30.18791</v>
      </c>
      <c r="AW580" s="1">
        <f>(AV580)*N580</f>
        <v>30.18791</v>
      </c>
      <c r="AZ580" s="1">
        <f>BA580+BE580</f>
        <v>0.2</v>
      </c>
      <c r="BA580" s="1">
        <f>AZ581*N581</f>
        <v>0.2</v>
      </c>
      <c r="BK580" s="1">
        <v>1</v>
      </c>
      <c r="BL580" s="1">
        <v>450</v>
      </c>
      <c r="BM580" s="1" t="s">
        <v>212</v>
      </c>
      <c r="BN580" s="2">
        <f>BL580/HE580</f>
        <v>7.89473684210526</v>
      </c>
      <c r="BO580" s="2">
        <v>360</v>
      </c>
      <c r="BP580" s="1">
        <f>BN580+BI580</f>
        <v>7.89473684210526</v>
      </c>
      <c r="BQ580" s="1">
        <f>BP580*N580</f>
        <v>7.89473684210526</v>
      </c>
      <c r="BS580" s="1"/>
      <c r="EQ580" s="1">
        <f t="shared" si="267"/>
        <v>0</v>
      </c>
      <c r="ER580" s="1">
        <f>EQ580*N580</f>
        <v>0</v>
      </c>
      <c r="ES580" s="1">
        <f>IF(ISERROR(SEARCH("FALSE",BV580)),BU580,0)+IF(ISERROR(SEARCH("FALSE",CA580)),BZ580,0)+IF(ISERROR(SEARCH("FALSE",CF580)),CE580,0)+IF(ISERROR(SEARCH("FALSE",CK580)),CJ580,0)+IF(ISERROR(SEARCH("FALSE",CP580)),CO580,0)+IF(ISERROR(SEARCH("FALSE",CU580)),CT580,0)+IF(ISERROR(SEARCH("FALSE",CZ580)),CY580,0)+IF(ISERROR(SEARCH("FALSE",DE580)),DD580,0)+IF(ISERROR(SEARCH("FALSE",DJ580)),DI580,0)+IF(ISERROR(SEARCH("FALSE",DO580)),DN580,0)+IF(ISERROR(SEARCH("FALSE",DT580)),DS580,0)+IF(ISERROR(SEARCH("FALSE",DY580)),DX580,0)+IF(ISERROR(SEARCH("FALSE",ED580)),EC580,0)+IF(ISERROR(SEARCH("FALSE",EI580)),EH580,0)+IF(ISERROR(SEARCH("FALSE",EN580)),EM580,0)*N580</f>
        <v>0</v>
      </c>
      <c r="ET580" s="12">
        <f>ES580+ER580+BP580</f>
        <v>7.89473684210526</v>
      </c>
      <c r="FP580" s="1" t="s">
        <v>213</v>
      </c>
      <c r="FQ580" s="1">
        <v>1.25</v>
      </c>
      <c r="FR580" s="12">
        <f t="shared" si="269"/>
        <v>38.0826468421053</v>
      </c>
      <c r="FS580" s="12">
        <f>FR580*FQ580/100</f>
        <v>0.476033085526316</v>
      </c>
      <c r="GE580" s="1" t="s">
        <v>214</v>
      </c>
      <c r="GF580" s="1" t="s">
        <v>213</v>
      </c>
      <c r="GG580" s="1">
        <v>11</v>
      </c>
      <c r="GH580" s="12">
        <f>AW580+ET580-ES580+FD580+FG580</f>
        <v>38.0826468421053</v>
      </c>
      <c r="GI580" s="1">
        <f>GH580*(GG580/100)</f>
        <v>4.18909115263158</v>
      </c>
      <c r="GJ580" s="1" t="s">
        <v>215</v>
      </c>
      <c r="GM580" s="1">
        <v>0.16</v>
      </c>
      <c r="GO580" s="1">
        <v>0.336111111111111</v>
      </c>
      <c r="GP580" s="1">
        <v>0.36</v>
      </c>
      <c r="GQ580" s="1" t="s">
        <v>280</v>
      </c>
      <c r="HB580" s="1">
        <v>1</v>
      </c>
      <c r="HC580" s="1">
        <v>60</v>
      </c>
      <c r="HD580" s="1">
        <v>95</v>
      </c>
      <c r="HE580" s="1">
        <f>(3600/HC580)*HD580*HB580/100</f>
        <v>57</v>
      </c>
      <c r="HF580" s="10">
        <f>AW580+AZ580+ET580+FD580+FG580+FK580+FS580-FY580+GD580+FT580+GI580+GM580+GN580+GO580+GP580+GR580+GS580-GU580</f>
        <v>43.8038821913743</v>
      </c>
      <c r="HG580" s="13">
        <v>44928</v>
      </c>
    </row>
    <row r="581" spans="1:215">
      <c r="A581" t="str">
        <f t="shared" si="268"/>
        <v>HOSKE222070_121677</v>
      </c>
      <c r="B581" s="1">
        <v>580</v>
      </c>
      <c r="C581" s="1" t="s">
        <v>200</v>
      </c>
      <c r="E581" s="1" t="s">
        <v>247</v>
      </c>
      <c r="F581" s="1" t="s">
        <v>222</v>
      </c>
      <c r="H581" s="1" t="s">
        <v>1072</v>
      </c>
      <c r="I581" s="1" t="s">
        <v>1072</v>
      </c>
      <c r="N581" s="1">
        <v>1</v>
      </c>
      <c r="R581"/>
      <c r="S581"/>
      <c r="AF581" s="8"/>
      <c r="AG581" s="1" t="s">
        <v>278</v>
      </c>
      <c r="AH581" s="1">
        <v>21677</v>
      </c>
      <c r="AV581" s="10"/>
      <c r="AX581" s="1" t="s">
        <v>205</v>
      </c>
      <c r="AY581" s="1" t="s">
        <v>225</v>
      </c>
      <c r="AZ581" s="1">
        <v>0.2</v>
      </c>
      <c r="BN581" s="2"/>
      <c r="BS581" s="1"/>
      <c r="ET581" s="12"/>
      <c r="FR581" s="12"/>
      <c r="FS581" s="12"/>
      <c r="GH581" s="12"/>
      <c r="HF581" s="10"/>
      <c r="HG581" s="13">
        <v>44928</v>
      </c>
    </row>
    <row r="582" spans="1:215">
      <c r="A582" t="str">
        <f t="shared" si="268"/>
        <v>HOSKE22214021697</v>
      </c>
      <c r="B582" s="1">
        <v>581</v>
      </c>
      <c r="C582" s="1" t="s">
        <v>200</v>
      </c>
      <c r="D582" s="1">
        <v>0</v>
      </c>
      <c r="E582" s="1" t="s">
        <v>247</v>
      </c>
      <c r="F582" s="1" t="s">
        <v>202</v>
      </c>
      <c r="H582" s="1" t="s">
        <v>1073</v>
      </c>
      <c r="I582" s="1" t="s">
        <v>1074</v>
      </c>
      <c r="M582" s="1" t="s">
        <v>205</v>
      </c>
      <c r="N582" s="1">
        <v>1</v>
      </c>
      <c r="O582" s="1" t="s">
        <v>243</v>
      </c>
      <c r="Q582" s="1" t="s">
        <v>219</v>
      </c>
      <c r="R582" t="s">
        <v>208</v>
      </c>
      <c r="S582" s="19" t="s">
        <v>244</v>
      </c>
      <c r="T582" s="1" t="s">
        <v>210</v>
      </c>
      <c r="V582" s="1" t="b">
        <v>0</v>
      </c>
      <c r="AA582" s="1">
        <v>0.08</v>
      </c>
      <c r="AC582" s="1">
        <v>0.074</v>
      </c>
      <c r="AD582" s="1">
        <v>100</v>
      </c>
      <c r="AF582" s="8">
        <v>0.00600000000000001</v>
      </c>
      <c r="AG582" s="1" t="s">
        <v>469</v>
      </c>
      <c r="AH582" s="1">
        <v>21697</v>
      </c>
      <c r="AI582" s="1">
        <v>100</v>
      </c>
      <c r="AJ582" s="1">
        <v>131.96</v>
      </c>
      <c r="AL582" s="1">
        <f>AK582+AJ582</f>
        <v>131.96</v>
      </c>
      <c r="AO582" s="1">
        <f>AL582+AM582</f>
        <v>131.96</v>
      </c>
      <c r="AP582" s="1">
        <v>20</v>
      </c>
      <c r="AV582" s="10">
        <f>((AO582*((100-GX582)/100)+GY582))*(AA582+AS582+AU582+AB582)-(AP582*(AA582+AS582-AC582+AB582)*AD582/100)</f>
        <v>10.4368</v>
      </c>
      <c r="AW582" s="1">
        <f>(AV582)*N582</f>
        <v>10.4368</v>
      </c>
      <c r="AZ582" s="1">
        <f>BA582+BE582</f>
        <v>5.56875</v>
      </c>
      <c r="BA582" s="1">
        <f>AZ583*N583</f>
        <v>5.5</v>
      </c>
      <c r="BB582" s="1" t="s">
        <v>221</v>
      </c>
      <c r="BC582" s="1">
        <f>BA582</f>
        <v>5.5</v>
      </c>
      <c r="BD582" s="1">
        <v>1.25</v>
      </c>
      <c r="BE582" s="1">
        <f>BA582*(BD582/100)</f>
        <v>0.06875</v>
      </c>
      <c r="BK582" s="1">
        <v>2</v>
      </c>
      <c r="BL582" s="1">
        <v>346.666666666667</v>
      </c>
      <c r="BM582" s="1" t="s">
        <v>212</v>
      </c>
      <c r="BN582" s="2">
        <f>BL582/HE582</f>
        <v>4.81481481481481</v>
      </c>
      <c r="BO582" s="2">
        <v>260</v>
      </c>
      <c r="BP582" s="1">
        <f>BN582+BI582</f>
        <v>4.81481481481481</v>
      </c>
      <c r="BQ582" s="1">
        <f>BP582*N582</f>
        <v>4.81481481481481</v>
      </c>
      <c r="BS582" s="1"/>
      <c r="EQ582" s="1">
        <f t="shared" si="267"/>
        <v>0</v>
      </c>
      <c r="ER582" s="1">
        <f>EQ582*N582</f>
        <v>0</v>
      </c>
      <c r="ES582" s="1">
        <f>IF(ISERROR(SEARCH("FALSE",BV582)),BU582,0)+IF(ISERROR(SEARCH("FALSE",CA582)),BZ582,0)+IF(ISERROR(SEARCH("FALSE",CF582)),CE582,0)+IF(ISERROR(SEARCH("FALSE",CK582)),CJ582,0)+IF(ISERROR(SEARCH("FALSE",CP582)),CO582,0)+IF(ISERROR(SEARCH("FALSE",CU582)),CT582,0)+IF(ISERROR(SEARCH("FALSE",CZ582)),CY582,0)+IF(ISERROR(SEARCH("FALSE",DE582)),DD582,0)+IF(ISERROR(SEARCH("FALSE",DJ582)),DI582,0)+IF(ISERROR(SEARCH("FALSE",DO582)),DN582,0)+IF(ISERROR(SEARCH("FALSE",DT582)),DS582,0)+IF(ISERROR(SEARCH("FALSE",DY582)),DX582,0)+IF(ISERROR(SEARCH("FALSE",ED582)),EC582,0)+IF(ISERROR(SEARCH("FALSE",EI582)),EH582,0)+IF(ISERROR(SEARCH("FALSE",EN582)),EM582,0)*N582</f>
        <v>0</v>
      </c>
      <c r="ET582" s="12">
        <f>ES582+ER582+BP582</f>
        <v>4.81481481481481</v>
      </c>
      <c r="FP582" s="1" t="s">
        <v>213</v>
      </c>
      <c r="FQ582" s="1">
        <v>1.25</v>
      </c>
      <c r="FR582" s="12">
        <f t="shared" si="269"/>
        <v>15.2516148148148</v>
      </c>
      <c r="FS582" s="12">
        <f>FR582*FQ582/100</f>
        <v>0.190645185185185</v>
      </c>
      <c r="GE582" s="1" t="s">
        <v>214</v>
      </c>
      <c r="GF582" s="1" t="s">
        <v>213</v>
      </c>
      <c r="GG582" s="1">
        <v>11</v>
      </c>
      <c r="GH582" s="12">
        <f>AW582+ET582-ES582+FD582+FG582</f>
        <v>15.2516148148148</v>
      </c>
      <c r="GI582" s="1">
        <f>GH582*(GG582/100)</f>
        <v>1.67767762962963</v>
      </c>
      <c r="GJ582" s="1" t="s">
        <v>215</v>
      </c>
      <c r="GM582" s="1">
        <v>0.1</v>
      </c>
      <c r="GO582" s="1">
        <v>0.135416666666667</v>
      </c>
      <c r="GP582" s="1">
        <v>0.11</v>
      </c>
      <c r="GQ582" s="1" t="s">
        <v>280</v>
      </c>
      <c r="GR582" s="1">
        <v>0.120000000000001</v>
      </c>
      <c r="HB582" s="1">
        <v>2</v>
      </c>
      <c r="HC582" s="1">
        <v>90</v>
      </c>
      <c r="HD582" s="1">
        <v>90</v>
      </c>
      <c r="HE582" s="1">
        <f>(3600/HC582)*HD582*HB582/100</f>
        <v>72</v>
      </c>
      <c r="HF582" s="10">
        <f>AW582+AZ582+ET582+FD582+FG582+FK582+FS582-FY582+GD582+FT582+GI582+GM582+GN582+GO582+GP582+GR582+GS582-GU582</f>
        <v>23.1541042962963</v>
      </c>
      <c r="HG582" s="13">
        <v>44928</v>
      </c>
    </row>
    <row r="583" spans="1:215">
      <c r="A583" t="str">
        <f t="shared" si="268"/>
        <v>HOSKE222140_121697</v>
      </c>
      <c r="B583" s="1">
        <v>582</v>
      </c>
      <c r="C583" s="1" t="s">
        <v>200</v>
      </c>
      <c r="E583" s="1" t="s">
        <v>247</v>
      </c>
      <c r="F583" s="1" t="s">
        <v>222</v>
      </c>
      <c r="H583" s="1" t="s">
        <v>1075</v>
      </c>
      <c r="I583" s="1" t="s">
        <v>1075</v>
      </c>
      <c r="N583" s="1">
        <v>2</v>
      </c>
      <c r="R583"/>
      <c r="S583" s="20"/>
      <c r="AF583" s="8"/>
      <c r="AG583" s="1" t="s">
        <v>469</v>
      </c>
      <c r="AH583" s="1">
        <v>21697</v>
      </c>
      <c r="AV583" s="10"/>
      <c r="AX583" s="1" t="s">
        <v>205</v>
      </c>
      <c r="AY583" s="1" t="s">
        <v>225</v>
      </c>
      <c r="AZ583" s="1">
        <v>2.75</v>
      </c>
      <c r="BN583" s="2"/>
      <c r="BS583" s="1"/>
      <c r="ET583" s="12"/>
      <c r="FR583" s="12"/>
      <c r="FS583" s="12"/>
      <c r="GH583" s="12"/>
      <c r="HF583" s="10"/>
      <c r="HG583" s="13">
        <v>44928</v>
      </c>
    </row>
    <row r="584" spans="1:215">
      <c r="A584" t="str">
        <f t="shared" si="268"/>
        <v>HOSKE22259021697</v>
      </c>
      <c r="B584" s="1">
        <v>583</v>
      </c>
      <c r="C584" s="1" t="s">
        <v>200</v>
      </c>
      <c r="D584" s="1">
        <v>0</v>
      </c>
      <c r="E584" s="1" t="s">
        <v>247</v>
      </c>
      <c r="F584" s="1" t="s">
        <v>202</v>
      </c>
      <c r="H584" s="1" t="s">
        <v>1076</v>
      </c>
      <c r="I584" s="1" t="s">
        <v>1077</v>
      </c>
      <c r="M584" s="1" t="s">
        <v>205</v>
      </c>
      <c r="N584" s="1">
        <v>1</v>
      </c>
      <c r="O584" s="17" t="s">
        <v>510</v>
      </c>
      <c r="P584" s="18"/>
      <c r="Q584" s="1" t="s">
        <v>238</v>
      </c>
      <c r="R584" t="s">
        <v>208</v>
      </c>
      <c r="S584" s="19" t="s">
        <v>511</v>
      </c>
      <c r="T584" s="1" t="s">
        <v>210</v>
      </c>
      <c r="V584" s="1" t="b">
        <v>0</v>
      </c>
      <c r="AA584" s="1">
        <v>0.27632</v>
      </c>
      <c r="AC584" s="1">
        <v>0.26832</v>
      </c>
      <c r="AD584" s="1">
        <v>100</v>
      </c>
      <c r="AF584" s="8">
        <v>0.00800000000000001</v>
      </c>
      <c r="AG584" s="1" t="s">
        <v>469</v>
      </c>
      <c r="AH584" s="1">
        <v>21697</v>
      </c>
      <c r="AI584" s="1">
        <v>100</v>
      </c>
      <c r="AJ584" s="1">
        <v>140.74</v>
      </c>
      <c r="AL584" s="1">
        <f>AK584+AJ584</f>
        <v>140.74</v>
      </c>
      <c r="AO584" s="1">
        <f>AL584+AM584</f>
        <v>140.74</v>
      </c>
      <c r="AP584" s="1">
        <v>20</v>
      </c>
      <c r="AV584" s="10">
        <f>((AO584*((100-GX584)/100)+GY584))*(AA584+AS584+AU584+AB584)-(AP584*(AA584+AS584-AC584+AB584)*AD584/100)</f>
        <v>38.7292768</v>
      </c>
      <c r="AW584" s="1">
        <f>(AV584)*N584</f>
        <v>38.7292768</v>
      </c>
      <c r="BK584" s="1">
        <v>2</v>
      </c>
      <c r="BL584" s="1">
        <v>600</v>
      </c>
      <c r="BM584" s="1" t="s">
        <v>212</v>
      </c>
      <c r="BN584" s="2">
        <f>BL584/HE584</f>
        <v>8.33333333333333</v>
      </c>
      <c r="BO584" s="2">
        <v>450</v>
      </c>
      <c r="BP584" s="1">
        <f>BN584+BI584</f>
        <v>8.33333333333333</v>
      </c>
      <c r="BQ584" s="1">
        <f>BP584*N584</f>
        <v>8.33333333333333</v>
      </c>
      <c r="BS584" s="1"/>
      <c r="EQ584" s="1">
        <f t="shared" si="267"/>
        <v>0</v>
      </c>
      <c r="ER584" s="1">
        <f>EQ584*N584</f>
        <v>0</v>
      </c>
      <c r="ES584" s="1">
        <f>IF(ISERROR(SEARCH("FALSE",BV584)),BU584,0)+IF(ISERROR(SEARCH("FALSE",CA584)),BZ584,0)+IF(ISERROR(SEARCH("FALSE",CF584)),CE584,0)+IF(ISERROR(SEARCH("FALSE",CK584)),CJ584,0)+IF(ISERROR(SEARCH("FALSE",CP584)),CO584,0)+IF(ISERROR(SEARCH("FALSE",CU584)),CT584,0)+IF(ISERROR(SEARCH("FALSE",CZ584)),CY584,0)+IF(ISERROR(SEARCH("FALSE",DE584)),DD584,0)+IF(ISERROR(SEARCH("FALSE",DJ584)),DI584,0)+IF(ISERROR(SEARCH("FALSE",DO584)),DN584,0)+IF(ISERROR(SEARCH("FALSE",DT584)),DS584,0)+IF(ISERROR(SEARCH("FALSE",DY584)),DX584,0)+IF(ISERROR(SEARCH("FALSE",ED584)),EC584,0)+IF(ISERROR(SEARCH("FALSE",EI584)),EH584,0)+IF(ISERROR(SEARCH("FALSE",EN584)),EM584,0)*N584</f>
        <v>0</v>
      </c>
      <c r="ET584" s="12">
        <f>ES584+ER584+BP584</f>
        <v>8.33333333333333</v>
      </c>
      <c r="FP584" s="1" t="s">
        <v>213</v>
      </c>
      <c r="FQ584" s="1">
        <v>1.25</v>
      </c>
      <c r="FR584" s="12">
        <f t="shared" si="269"/>
        <v>47.0626101333333</v>
      </c>
      <c r="FS584" s="12">
        <f>FR584*FQ584/100</f>
        <v>0.588282626666667</v>
      </c>
      <c r="GE584" s="1" t="s">
        <v>214</v>
      </c>
      <c r="GF584" s="1" t="s">
        <v>213</v>
      </c>
      <c r="GG584" s="1">
        <v>11</v>
      </c>
      <c r="GH584" s="12">
        <f>AW584+ET584-ES584+FD584+FG584</f>
        <v>47.0626101333333</v>
      </c>
      <c r="GI584" s="1">
        <f>GH584*(GG584/100)</f>
        <v>5.17688711466667</v>
      </c>
      <c r="GJ584" s="1" t="s">
        <v>215</v>
      </c>
      <c r="GM584" s="1">
        <v>0.17</v>
      </c>
      <c r="GO584" s="1">
        <v>0.216666666666667</v>
      </c>
      <c r="GP584" s="1">
        <v>0.11</v>
      </c>
      <c r="HB584" s="1">
        <v>2</v>
      </c>
      <c r="HC584" s="1">
        <v>90</v>
      </c>
      <c r="HD584" s="1">
        <v>90</v>
      </c>
      <c r="HE584" s="1">
        <f>(3600/HC584)*HD584*HB584/100</f>
        <v>72</v>
      </c>
      <c r="HF584" s="10">
        <f>AW584+AZ584+ET584+FD584+FG584+FK584+FS584-FY584+GD584+FT584+GI584+GM584+GN584+GO584+GP584+GR584+GS584-GU584</f>
        <v>53.3244465413334</v>
      </c>
      <c r="HG584" s="13">
        <v>45293</v>
      </c>
    </row>
    <row r="585" spans="1:215">
      <c r="A585" t="str">
        <f t="shared" si="268"/>
        <v>HOSKE22303921677</v>
      </c>
      <c r="B585" s="1">
        <v>584</v>
      </c>
      <c r="C585" s="1" t="s">
        <v>200</v>
      </c>
      <c r="D585" s="1">
        <v>0</v>
      </c>
      <c r="E585" s="1" t="s">
        <v>247</v>
      </c>
      <c r="F585" s="1" t="s">
        <v>202</v>
      </c>
      <c r="H585" s="1" t="s">
        <v>1078</v>
      </c>
      <c r="I585" s="1" t="s">
        <v>1079</v>
      </c>
      <c r="M585" s="1" t="s">
        <v>205</v>
      </c>
      <c r="N585" s="1">
        <v>1</v>
      </c>
      <c r="O585" s="1" t="s">
        <v>276</v>
      </c>
      <c r="Q585" s="1" t="s">
        <v>219</v>
      </c>
      <c r="R585" t="s">
        <v>208</v>
      </c>
      <c r="S585" s="1" t="s">
        <v>277</v>
      </c>
      <c r="T585" s="1" t="s">
        <v>210</v>
      </c>
      <c r="V585" s="1" t="b">
        <v>0</v>
      </c>
      <c r="AA585" s="1">
        <v>0.276</v>
      </c>
      <c r="AC585" s="1">
        <v>0.268</v>
      </c>
      <c r="AD585" s="1">
        <v>100</v>
      </c>
      <c r="AF585" s="8">
        <v>0.00800000000000001</v>
      </c>
      <c r="AG585" s="1" t="s">
        <v>278</v>
      </c>
      <c r="AH585" s="1">
        <v>21677</v>
      </c>
      <c r="AI585" s="1">
        <v>100</v>
      </c>
      <c r="AJ585" s="1">
        <v>115.67</v>
      </c>
      <c r="AL585" s="1">
        <f>AK585+AJ585</f>
        <v>115.67</v>
      </c>
      <c r="AO585" s="1">
        <f>AL585+AM585</f>
        <v>115.67</v>
      </c>
      <c r="AP585" s="1">
        <v>20</v>
      </c>
      <c r="AV585" s="10">
        <f>((AO585*((100-GX585)/100)+GY585))*(AA585+AS585+AU585+AB585)-(AP585*(AA585+AS585-AC585+AB585)*AD585/100)</f>
        <v>31.76492</v>
      </c>
      <c r="AW585" s="1">
        <f>(AV585)*N585</f>
        <v>31.76492</v>
      </c>
      <c r="AZ585" s="1">
        <f>BA585+BE585</f>
        <v>0.2</v>
      </c>
      <c r="BA585" s="1">
        <f>AZ586*N586</f>
        <v>0.2</v>
      </c>
      <c r="BK585" s="1">
        <v>1</v>
      </c>
      <c r="BL585" s="1">
        <v>450</v>
      </c>
      <c r="BM585" s="1" t="s">
        <v>212</v>
      </c>
      <c r="BN585" s="2">
        <f>BL585/HE585</f>
        <v>8.81578947368421</v>
      </c>
      <c r="BO585" s="2">
        <v>360</v>
      </c>
      <c r="BP585" s="1">
        <f>BN585+BI585</f>
        <v>8.81578947368421</v>
      </c>
      <c r="BQ585" s="1">
        <f>BP585*N585</f>
        <v>8.81578947368421</v>
      </c>
      <c r="BS585" s="1"/>
      <c r="EQ585" s="1">
        <f t="shared" si="267"/>
        <v>0</v>
      </c>
      <c r="ER585" s="1">
        <f>EQ585*N585</f>
        <v>0</v>
      </c>
      <c r="ES585" s="1">
        <f>IF(ISERROR(SEARCH("FALSE",BV585)),BU585,0)+IF(ISERROR(SEARCH("FALSE",CA585)),BZ585,0)+IF(ISERROR(SEARCH("FALSE",CF585)),CE585,0)+IF(ISERROR(SEARCH("FALSE",CK585)),CJ585,0)+IF(ISERROR(SEARCH("FALSE",CP585)),CO585,0)+IF(ISERROR(SEARCH("FALSE",CU585)),CT585,0)+IF(ISERROR(SEARCH("FALSE",CZ585)),CY585,0)+IF(ISERROR(SEARCH("FALSE",DE585)),DD585,0)+IF(ISERROR(SEARCH("FALSE",DJ585)),DI585,0)+IF(ISERROR(SEARCH("FALSE",DO585)),DN585,0)+IF(ISERROR(SEARCH("FALSE",DT585)),DS585,0)+IF(ISERROR(SEARCH("FALSE",DY585)),DX585,0)+IF(ISERROR(SEARCH("FALSE",ED585)),EC585,0)+IF(ISERROR(SEARCH("FALSE",EI585)),EH585,0)+IF(ISERROR(SEARCH("FALSE",EN585)),EM585,0)*N585</f>
        <v>0</v>
      </c>
      <c r="ET585" s="12">
        <f>ES585+ER585+BP585</f>
        <v>8.81578947368421</v>
      </c>
      <c r="FP585" s="1" t="s">
        <v>213</v>
      </c>
      <c r="FQ585" s="1">
        <v>1.25</v>
      </c>
      <c r="FR585" s="12">
        <f t="shared" si="269"/>
        <v>40.5807094736842</v>
      </c>
      <c r="FS585" s="12">
        <f>FR585*FQ585/100</f>
        <v>0.507258868421053</v>
      </c>
      <c r="GE585" s="1" t="s">
        <v>214</v>
      </c>
      <c r="GF585" s="1" t="s">
        <v>213</v>
      </c>
      <c r="GG585" s="1">
        <v>11</v>
      </c>
      <c r="GH585" s="12">
        <f>AW585+ET585-ES585+FD585+FG585</f>
        <v>40.5807094736842</v>
      </c>
      <c r="GI585" s="1">
        <f>GH585*(GG585/100)</f>
        <v>4.46387804210526</v>
      </c>
      <c r="GJ585" s="1" t="s">
        <v>215</v>
      </c>
      <c r="GM585" s="1">
        <v>0.18</v>
      </c>
      <c r="GO585" s="1">
        <v>2.2</v>
      </c>
      <c r="GP585" s="1">
        <v>0.4</v>
      </c>
      <c r="HB585" s="1">
        <v>1</v>
      </c>
      <c r="HC585" s="1">
        <v>67</v>
      </c>
      <c r="HD585" s="1">
        <v>95</v>
      </c>
      <c r="HE585" s="1">
        <f>(3600/HC585)*HD585*HB585/100</f>
        <v>51.044776119403</v>
      </c>
      <c r="HF585" s="10">
        <f>AW585+AZ585+ET585+FD585+FG585+FK585+FS585-FY585+GD585+FT585+GI585+GM585+GN585+GO585+GP585+GR585+GS585-GU585</f>
        <v>48.5318463842105</v>
      </c>
      <c r="HG585" s="13">
        <v>45384</v>
      </c>
    </row>
    <row r="586" spans="1:215">
      <c r="A586" t="str">
        <f t="shared" si="268"/>
        <v>HOSKE223039_121677</v>
      </c>
      <c r="B586" s="1">
        <v>585</v>
      </c>
      <c r="C586" s="1" t="s">
        <v>200</v>
      </c>
      <c r="E586" s="1" t="s">
        <v>247</v>
      </c>
      <c r="F586" s="1" t="s">
        <v>222</v>
      </c>
      <c r="H586" s="1" t="s">
        <v>1080</v>
      </c>
      <c r="I586" s="1" t="s">
        <v>1080</v>
      </c>
      <c r="N586" s="1">
        <v>1</v>
      </c>
      <c r="R586"/>
      <c r="AF586" s="8"/>
      <c r="AG586" s="1" t="s">
        <v>278</v>
      </c>
      <c r="AH586" s="1">
        <v>21677</v>
      </c>
      <c r="AV586" s="10"/>
      <c r="AX586" s="1" t="s">
        <v>205</v>
      </c>
      <c r="AY586" s="1" t="s">
        <v>225</v>
      </c>
      <c r="AZ586" s="1">
        <v>0.2</v>
      </c>
      <c r="BN586" s="2"/>
      <c r="BS586" s="1"/>
      <c r="ET586" s="12"/>
      <c r="FR586" s="12"/>
      <c r="FS586" s="12"/>
      <c r="GH586" s="12"/>
      <c r="HF586" s="10"/>
      <c r="HG586" s="13">
        <v>45384</v>
      </c>
    </row>
    <row r="587" spans="1:215">
      <c r="A587" t="str">
        <f t="shared" si="268"/>
        <v>HOSKE22304921677</v>
      </c>
      <c r="B587" s="1">
        <v>586</v>
      </c>
      <c r="C587" s="1" t="s">
        <v>200</v>
      </c>
      <c r="D587" s="1">
        <v>0</v>
      </c>
      <c r="E587" s="1" t="s">
        <v>247</v>
      </c>
      <c r="F587" s="1" t="s">
        <v>202</v>
      </c>
      <c r="H587" s="1" t="s">
        <v>1081</v>
      </c>
      <c r="I587" s="1" t="s">
        <v>1082</v>
      </c>
      <c r="M587" s="1" t="s">
        <v>205</v>
      </c>
      <c r="N587" s="1">
        <v>1</v>
      </c>
      <c r="O587" s="1" t="s">
        <v>276</v>
      </c>
      <c r="Q587" s="1" t="s">
        <v>219</v>
      </c>
      <c r="R587" t="s">
        <v>208</v>
      </c>
      <c r="S587" s="1" t="s">
        <v>277</v>
      </c>
      <c r="T587" s="1" t="s">
        <v>210</v>
      </c>
      <c r="V587" s="1" t="b">
        <v>0</v>
      </c>
      <c r="AA587" s="1">
        <v>0.278</v>
      </c>
      <c r="AC587" s="1">
        <v>0.27</v>
      </c>
      <c r="AD587" s="1">
        <v>100</v>
      </c>
      <c r="AF587" s="8">
        <v>0.00800000000000001</v>
      </c>
      <c r="AG587" s="1" t="s">
        <v>278</v>
      </c>
      <c r="AH587" s="1">
        <v>21677</v>
      </c>
      <c r="AI587" s="1">
        <v>100</v>
      </c>
      <c r="AJ587" s="1">
        <v>115.67</v>
      </c>
      <c r="AL587" s="1">
        <f>AK587+AJ587</f>
        <v>115.67</v>
      </c>
      <c r="AO587" s="1">
        <f>AL587+AM587</f>
        <v>115.67</v>
      </c>
      <c r="AP587" s="1">
        <v>20</v>
      </c>
      <c r="AV587" s="10">
        <f>((AO587*((100-GX587)/100)+GY587))*(AA587+AS587+AU587+AB587)-(AP587*(AA587+AS587-AC587+AB587)*AD587/100)</f>
        <v>31.99626</v>
      </c>
      <c r="AW587" s="1">
        <f>(AV587)*N587</f>
        <v>31.99626</v>
      </c>
      <c r="AZ587" s="1">
        <f>BA587+BE587</f>
        <v>0.2</v>
      </c>
      <c r="BA587" s="1">
        <f>AZ588*N588</f>
        <v>0.2</v>
      </c>
      <c r="BK587" s="1">
        <v>1</v>
      </c>
      <c r="BL587" s="1">
        <v>562.5</v>
      </c>
      <c r="BM587" s="1" t="s">
        <v>212</v>
      </c>
      <c r="BN587" s="2">
        <f>BL587/HE587</f>
        <v>10.6907894736842</v>
      </c>
      <c r="BO587" s="2">
        <v>450</v>
      </c>
      <c r="BP587" s="1">
        <f>BN587+BI587</f>
        <v>10.6907894736842</v>
      </c>
      <c r="BQ587" s="1">
        <f>BP587*N587</f>
        <v>10.6907894736842</v>
      </c>
      <c r="BS587" s="1"/>
      <c r="EQ587" s="1">
        <f t="shared" si="267"/>
        <v>0</v>
      </c>
      <c r="ER587" s="1">
        <f>EQ587*N587</f>
        <v>0</v>
      </c>
      <c r="ES587" s="1">
        <f>IF(ISERROR(SEARCH("FALSE",BV587)),BU587,0)+IF(ISERROR(SEARCH("FALSE",CA587)),BZ587,0)+IF(ISERROR(SEARCH("FALSE",CF587)),CE587,0)+IF(ISERROR(SEARCH("FALSE",CK587)),CJ587,0)+IF(ISERROR(SEARCH("FALSE",CP587)),CO587,0)+IF(ISERROR(SEARCH("FALSE",CU587)),CT587,0)+IF(ISERROR(SEARCH("FALSE",CZ587)),CY587,0)+IF(ISERROR(SEARCH("FALSE",DE587)),DD587,0)+IF(ISERROR(SEARCH("FALSE",DJ587)),DI587,0)+IF(ISERROR(SEARCH("FALSE",DO587)),DN587,0)+IF(ISERROR(SEARCH("FALSE",DT587)),DS587,0)+IF(ISERROR(SEARCH("FALSE",DY587)),DX587,0)+IF(ISERROR(SEARCH("FALSE",ED587)),EC587,0)+IF(ISERROR(SEARCH("FALSE",EI587)),EH587,0)+IF(ISERROR(SEARCH("FALSE",EN587)),EM587,0)*N587</f>
        <v>0</v>
      </c>
      <c r="ET587" s="12">
        <f>ES587+ER587+BP587</f>
        <v>10.6907894736842</v>
      </c>
      <c r="FP587" s="1" t="s">
        <v>213</v>
      </c>
      <c r="FQ587" s="1">
        <v>1.25</v>
      </c>
      <c r="FR587" s="12">
        <f t="shared" si="269"/>
        <v>42.6870494736842</v>
      </c>
      <c r="FS587" s="12">
        <f>FR587*FQ587/100</f>
        <v>0.533588118421053</v>
      </c>
      <c r="GE587" s="1" t="s">
        <v>214</v>
      </c>
      <c r="GF587" s="1" t="s">
        <v>213</v>
      </c>
      <c r="GG587" s="1">
        <v>11</v>
      </c>
      <c r="GH587" s="12">
        <f>AW587+ET587-ES587+FD587+FG587</f>
        <v>42.6870494736842</v>
      </c>
      <c r="GI587" s="1">
        <f>GH587*(GG587/100)</f>
        <v>4.69557544210526</v>
      </c>
      <c r="GJ587" s="1" t="s">
        <v>215</v>
      </c>
      <c r="GM587" s="1">
        <v>0.213815789473684</v>
      </c>
      <c r="GO587" s="1">
        <v>2.29166666666667</v>
      </c>
      <c r="GP587" s="1">
        <v>0.5</v>
      </c>
      <c r="HB587" s="1">
        <v>1</v>
      </c>
      <c r="HC587" s="1">
        <v>65</v>
      </c>
      <c r="HD587" s="1">
        <v>95</v>
      </c>
      <c r="HE587" s="1">
        <f>(3600/HC587)*HD587*HB587/100</f>
        <v>52.6153846153846</v>
      </c>
      <c r="HF587" s="10">
        <f>AW587+AZ587+ET587+FD587+FG587+FK587+FS587-FY587+GD587+FT587+GI587+GM587+GN587+GO587+GP587+GR587+GS587-GU587</f>
        <v>51.1216954903509</v>
      </c>
      <c r="HG587" s="13">
        <v>44928</v>
      </c>
    </row>
    <row r="588" spans="1:215">
      <c r="A588" t="str">
        <f t="shared" si="268"/>
        <v>HOSKE223049_121677</v>
      </c>
      <c r="B588" s="1">
        <v>587</v>
      </c>
      <c r="C588" s="1" t="s">
        <v>200</v>
      </c>
      <c r="E588" s="1" t="s">
        <v>247</v>
      </c>
      <c r="F588" s="1" t="s">
        <v>222</v>
      </c>
      <c r="H588" s="1" t="s">
        <v>1083</v>
      </c>
      <c r="I588" s="1" t="s">
        <v>1083</v>
      </c>
      <c r="N588" s="1">
        <v>1</v>
      </c>
      <c r="R588"/>
      <c r="AF588" s="8"/>
      <c r="AG588" s="1" t="s">
        <v>278</v>
      </c>
      <c r="AH588" s="1">
        <v>21677</v>
      </c>
      <c r="AV588" s="10"/>
      <c r="AX588" s="1" t="s">
        <v>205</v>
      </c>
      <c r="AY588" s="1" t="s">
        <v>225</v>
      </c>
      <c r="AZ588" s="1">
        <v>0.2</v>
      </c>
      <c r="BN588" s="2"/>
      <c r="BS588" s="1"/>
      <c r="ET588" s="12"/>
      <c r="FR588" s="12"/>
      <c r="FS588" s="12"/>
      <c r="GH588" s="12"/>
      <c r="HF588" s="10"/>
      <c r="HG588" s="13">
        <v>44928</v>
      </c>
    </row>
    <row r="589" spans="1:215">
      <c r="A589" t="str">
        <f t="shared" si="268"/>
        <v>HOSKE22313021697</v>
      </c>
      <c r="B589" s="1">
        <v>588</v>
      </c>
      <c r="C589" s="1" t="s">
        <v>200</v>
      </c>
      <c r="D589" s="1">
        <v>0</v>
      </c>
      <c r="E589" s="1" t="s">
        <v>247</v>
      </c>
      <c r="F589" s="1" t="s">
        <v>202</v>
      </c>
      <c r="H589" s="1" t="s">
        <v>1084</v>
      </c>
      <c r="I589" s="1" t="s">
        <v>1061</v>
      </c>
      <c r="M589" s="1" t="s">
        <v>205</v>
      </c>
      <c r="N589" s="1">
        <v>1</v>
      </c>
      <c r="O589" s="17" t="s">
        <v>510</v>
      </c>
      <c r="P589" s="18"/>
      <c r="Q589" s="1" t="s">
        <v>238</v>
      </c>
      <c r="R589" t="s">
        <v>208</v>
      </c>
      <c r="S589" s="19" t="s">
        <v>511</v>
      </c>
      <c r="T589" s="1" t="s">
        <v>210</v>
      </c>
      <c r="V589" s="1" t="b">
        <v>0</v>
      </c>
      <c r="AA589" s="1">
        <v>1.15</v>
      </c>
      <c r="AC589" s="1">
        <v>1.14</v>
      </c>
      <c r="AD589" s="1">
        <v>100</v>
      </c>
      <c r="AF589" s="8">
        <v>0.01</v>
      </c>
      <c r="AG589" s="1" t="s">
        <v>469</v>
      </c>
      <c r="AH589" s="1">
        <v>21697</v>
      </c>
      <c r="AI589" s="1">
        <v>100</v>
      </c>
      <c r="AJ589" s="1">
        <v>172</v>
      </c>
      <c r="AL589" s="1">
        <f t="shared" ref="AL589:AL594" si="270">AK589+AJ589</f>
        <v>172</v>
      </c>
      <c r="AO589" s="1">
        <f t="shared" ref="AO589:AO594" si="271">AL589+AM589</f>
        <v>172</v>
      </c>
      <c r="AP589" s="1">
        <v>20</v>
      </c>
      <c r="AV589" s="10">
        <f t="shared" ref="AV589:AV594" si="272">((AO589*((100-GX589)/100)+GY589))*(AA589+AS589+AU589+AB589)-(AP589*(AA589+AS589-AC589+AB589)*AD589/100)</f>
        <v>197.6</v>
      </c>
      <c r="AW589" s="1">
        <f t="shared" ref="AW589:AW594" si="273">(AV589)*N589</f>
        <v>197.6</v>
      </c>
      <c r="BK589" s="1">
        <v>1</v>
      </c>
      <c r="BL589" s="1">
        <v>733.333333333333</v>
      </c>
      <c r="BM589" s="1" t="s">
        <v>212</v>
      </c>
      <c r="BN589" s="2">
        <f t="shared" ref="BN589:BN594" si="274">BL589/HE589</f>
        <v>21.5020576131687</v>
      </c>
      <c r="BO589" s="2">
        <v>550</v>
      </c>
      <c r="BP589" s="1">
        <f t="shared" ref="BP589:BP594" si="275">BN589+BI589</f>
        <v>21.5020576131687</v>
      </c>
      <c r="BQ589" s="1">
        <f t="shared" ref="BQ589:BQ594" si="276">BP589*N589</f>
        <v>21.5020576131687</v>
      </c>
      <c r="BS589" s="1"/>
      <c r="EQ589" s="1">
        <f t="shared" si="267"/>
        <v>0</v>
      </c>
      <c r="ER589" s="1">
        <f t="shared" ref="ER589:ER594" si="277">EQ589*N589</f>
        <v>0</v>
      </c>
      <c r="ES589" s="1">
        <f t="shared" ref="ES589:ES594" si="278">IF(ISERROR(SEARCH("FALSE",BV589)),BU589,0)+IF(ISERROR(SEARCH("FALSE",CA589)),BZ589,0)+IF(ISERROR(SEARCH("FALSE",CF589)),CE589,0)+IF(ISERROR(SEARCH("FALSE",CK589)),CJ589,0)+IF(ISERROR(SEARCH("FALSE",CP589)),CO589,0)+IF(ISERROR(SEARCH("FALSE",CU589)),CT589,0)+IF(ISERROR(SEARCH("FALSE",CZ589)),CY589,0)+IF(ISERROR(SEARCH("FALSE",DE589)),DD589,0)+IF(ISERROR(SEARCH("FALSE",DJ589)),DI589,0)+IF(ISERROR(SEARCH("FALSE",DO589)),DN589,0)+IF(ISERROR(SEARCH("FALSE",DT589)),DS589,0)+IF(ISERROR(SEARCH("FALSE",DY589)),DX589,0)+IF(ISERROR(SEARCH("FALSE",ED589)),EC589,0)+IF(ISERROR(SEARCH("FALSE",EI589)),EH589,0)+IF(ISERROR(SEARCH("FALSE",EN589)),EM589,0)*N589</f>
        <v>0</v>
      </c>
      <c r="ET589" s="12">
        <f t="shared" ref="ET589:ET594" si="279">ES589+ER589+BP589</f>
        <v>21.5020576131687</v>
      </c>
      <c r="FP589" s="1" t="s">
        <v>213</v>
      </c>
      <c r="FQ589" s="1">
        <v>1.25</v>
      </c>
      <c r="FR589" s="12">
        <f t="shared" si="269"/>
        <v>219.102057613169</v>
      </c>
      <c r="FS589" s="12">
        <f t="shared" ref="FS589:FS594" si="280">FR589*FQ589/100</f>
        <v>2.73877572016461</v>
      </c>
      <c r="GE589" s="1" t="s">
        <v>214</v>
      </c>
      <c r="GF589" s="1" t="s">
        <v>213</v>
      </c>
      <c r="GG589" s="1">
        <v>11</v>
      </c>
      <c r="GH589" s="12">
        <f t="shared" ref="GH589:GH594" si="281">AW589+ET589-ES589+FD589+FG589</f>
        <v>219.102057613169</v>
      </c>
      <c r="GI589" s="1">
        <f t="shared" ref="GI589:GI594" si="282">GH589*(GG589/100)</f>
        <v>24.1012263374486</v>
      </c>
      <c r="GJ589" s="1" t="s">
        <v>215</v>
      </c>
      <c r="GM589" s="1">
        <v>0.44</v>
      </c>
      <c r="GO589" s="1">
        <v>0.641666666666667</v>
      </c>
      <c r="GP589" s="1">
        <v>0.59</v>
      </c>
      <c r="HB589" s="1">
        <v>1</v>
      </c>
      <c r="HC589" s="1">
        <v>95</v>
      </c>
      <c r="HD589" s="1">
        <v>90</v>
      </c>
      <c r="HE589" s="1">
        <f t="shared" ref="HE589:HE594" si="283">(3600/HC589)*HD589*HB589/100</f>
        <v>34.1052631578947</v>
      </c>
      <c r="HF589" s="10">
        <f t="shared" ref="HF589:HF594" si="284">AW589+AZ589+ET589+FD589+FG589+FK589+FS589-FY589+GD589+FT589+GI589+GM589+GN589+GO589+GP589+GR589+GS589-GU589</f>
        <v>247.613726337449</v>
      </c>
      <c r="HG589" s="13">
        <v>44928</v>
      </c>
    </row>
    <row r="590" spans="1:215">
      <c r="A590" t="str">
        <f t="shared" si="268"/>
        <v>HOSKE22324021697</v>
      </c>
      <c r="B590" s="1">
        <v>589</v>
      </c>
      <c r="C590" s="1" t="s">
        <v>200</v>
      </c>
      <c r="D590" s="1">
        <v>0</v>
      </c>
      <c r="E590" s="1" t="s">
        <v>247</v>
      </c>
      <c r="F590" s="1" t="s">
        <v>202</v>
      </c>
      <c r="H590" s="1" t="s">
        <v>1085</v>
      </c>
      <c r="I590" s="1" t="s">
        <v>630</v>
      </c>
      <c r="M590" s="1" t="s">
        <v>205</v>
      </c>
      <c r="N590" s="1">
        <v>1</v>
      </c>
      <c r="O590" s="17" t="s">
        <v>402</v>
      </c>
      <c r="P590" s="18"/>
      <c r="Q590" s="1" t="s">
        <v>207</v>
      </c>
      <c r="R590" t="s">
        <v>208</v>
      </c>
      <c r="S590" s="19" t="s">
        <v>403</v>
      </c>
      <c r="T590" s="1" t="s">
        <v>210</v>
      </c>
      <c r="V590" s="1" t="b">
        <v>0</v>
      </c>
      <c r="AA590" s="1">
        <v>0.00225</v>
      </c>
      <c r="AC590" s="1">
        <v>0.001</v>
      </c>
      <c r="AD590" s="1">
        <v>100</v>
      </c>
      <c r="AF590" s="8">
        <v>0.00125</v>
      </c>
      <c r="AG590" s="1" t="s">
        <v>469</v>
      </c>
      <c r="AH590" s="1">
        <v>21697</v>
      </c>
      <c r="AI590" s="1">
        <v>100</v>
      </c>
      <c r="AJ590" s="1">
        <v>263.41</v>
      </c>
      <c r="AL590" s="1">
        <f t="shared" si="270"/>
        <v>263.41</v>
      </c>
      <c r="AO590" s="1">
        <f t="shared" si="271"/>
        <v>263.41</v>
      </c>
      <c r="AP590" s="1">
        <v>20</v>
      </c>
      <c r="AV590" s="10">
        <f t="shared" si="272"/>
        <v>0.5676725</v>
      </c>
      <c r="AW590" s="1">
        <f t="shared" si="273"/>
        <v>0.5676725</v>
      </c>
      <c r="BK590" s="1">
        <v>8</v>
      </c>
      <c r="BL590" s="1">
        <v>160</v>
      </c>
      <c r="BM590" s="1" t="s">
        <v>212</v>
      </c>
      <c r="BN590" s="2">
        <f t="shared" si="274"/>
        <v>0.401234567901235</v>
      </c>
      <c r="BO590" s="2">
        <v>0</v>
      </c>
      <c r="BP590" s="1">
        <f t="shared" si="275"/>
        <v>0.401234567901235</v>
      </c>
      <c r="BQ590" s="1">
        <f t="shared" si="276"/>
        <v>0.401234567901235</v>
      </c>
      <c r="BS590" s="1"/>
      <c r="EQ590" s="1">
        <f t="shared" si="267"/>
        <v>0</v>
      </c>
      <c r="ER590" s="1">
        <f t="shared" si="277"/>
        <v>0</v>
      </c>
      <c r="ES590" s="1">
        <f t="shared" si="278"/>
        <v>0</v>
      </c>
      <c r="ET590" s="12">
        <f t="shared" si="279"/>
        <v>0.401234567901235</v>
      </c>
      <c r="FP590" s="1" t="s">
        <v>213</v>
      </c>
      <c r="FQ590" s="1">
        <v>1.25</v>
      </c>
      <c r="FR590" s="12">
        <f t="shared" si="269"/>
        <v>0.968907067901235</v>
      </c>
      <c r="FS590" s="12">
        <f t="shared" si="280"/>
        <v>0.0121113383487654</v>
      </c>
      <c r="GE590" s="1" t="s">
        <v>214</v>
      </c>
      <c r="GF590" s="1" t="s">
        <v>213</v>
      </c>
      <c r="GG590" s="1">
        <v>11</v>
      </c>
      <c r="GH590" s="12">
        <f t="shared" si="281"/>
        <v>0.968907067901235</v>
      </c>
      <c r="GI590" s="1">
        <f t="shared" si="282"/>
        <v>0.106579777469136</v>
      </c>
      <c r="GJ590" s="1" t="s">
        <v>215</v>
      </c>
      <c r="GM590" s="1">
        <v>0.01</v>
      </c>
      <c r="GO590" s="1">
        <v>0.01</v>
      </c>
      <c r="GP590" s="1">
        <v>0.01</v>
      </c>
      <c r="HB590" s="1">
        <v>8</v>
      </c>
      <c r="HC590" s="1">
        <v>65</v>
      </c>
      <c r="HD590" s="1">
        <v>90</v>
      </c>
      <c r="HE590" s="1">
        <f t="shared" si="283"/>
        <v>398.769230769231</v>
      </c>
      <c r="HF590" s="10">
        <f t="shared" si="284"/>
        <v>1.11759818371914</v>
      </c>
      <c r="HG590" s="13">
        <v>44928</v>
      </c>
    </row>
    <row r="591" spans="1:215">
      <c r="A591" t="str">
        <f t="shared" si="268"/>
        <v>HOSKE24055021697</v>
      </c>
      <c r="B591" s="1">
        <v>590</v>
      </c>
      <c r="C591" s="1" t="s">
        <v>200</v>
      </c>
      <c r="D591" s="1">
        <v>0</v>
      </c>
      <c r="E591" s="1" t="s">
        <v>247</v>
      </c>
      <c r="F591" s="1" t="s">
        <v>202</v>
      </c>
      <c r="H591" s="1" t="s">
        <v>1086</v>
      </c>
      <c r="I591" s="1" t="s">
        <v>1087</v>
      </c>
      <c r="M591" s="1" t="s">
        <v>205</v>
      </c>
      <c r="N591" s="1">
        <v>1</v>
      </c>
      <c r="O591" s="17" t="s">
        <v>638</v>
      </c>
      <c r="P591" s="17"/>
      <c r="Q591" s="19" t="s">
        <v>639</v>
      </c>
      <c r="R591" t="s">
        <v>208</v>
      </c>
      <c r="S591" s="19" t="s">
        <v>639</v>
      </c>
      <c r="T591" s="1" t="s">
        <v>210</v>
      </c>
      <c r="V591" s="1" t="b">
        <v>0</v>
      </c>
      <c r="AA591" s="1">
        <v>0.0513</v>
      </c>
      <c r="AC591" s="1">
        <v>0.0463</v>
      </c>
      <c r="AD591" s="1">
        <v>100</v>
      </c>
      <c r="AF591" s="8">
        <v>0.005</v>
      </c>
      <c r="AG591" s="1" t="s">
        <v>469</v>
      </c>
      <c r="AH591" s="1">
        <v>21697</v>
      </c>
      <c r="AI591" s="1">
        <v>100</v>
      </c>
      <c r="AJ591" s="1">
        <v>395</v>
      </c>
      <c r="AL591" s="1">
        <f t="shared" si="270"/>
        <v>395</v>
      </c>
      <c r="AO591" s="1">
        <f t="shared" si="271"/>
        <v>395</v>
      </c>
      <c r="AP591" s="1">
        <v>20</v>
      </c>
      <c r="AV591" s="10">
        <f t="shared" si="272"/>
        <v>20.1635</v>
      </c>
      <c r="AW591" s="1">
        <f t="shared" si="273"/>
        <v>20.1635</v>
      </c>
      <c r="BK591" s="1">
        <v>2</v>
      </c>
      <c r="BL591" s="1">
        <v>346.666666666667</v>
      </c>
      <c r="BM591" s="1" t="s">
        <v>212</v>
      </c>
      <c r="BN591" s="2">
        <f t="shared" si="274"/>
        <v>4.81481481481481</v>
      </c>
      <c r="BO591" s="2">
        <v>260</v>
      </c>
      <c r="BP591" s="1">
        <f t="shared" si="275"/>
        <v>4.81481481481481</v>
      </c>
      <c r="BQ591" s="1">
        <f t="shared" si="276"/>
        <v>4.81481481481481</v>
      </c>
      <c r="BS591" s="1"/>
      <c r="EQ591" s="1">
        <f t="shared" si="267"/>
        <v>0</v>
      </c>
      <c r="ER591" s="1">
        <f t="shared" si="277"/>
        <v>0</v>
      </c>
      <c r="ES591" s="1">
        <f t="shared" si="278"/>
        <v>0</v>
      </c>
      <c r="ET591" s="12">
        <f t="shared" si="279"/>
        <v>4.81481481481481</v>
      </c>
      <c r="FP591" s="1" t="s">
        <v>213</v>
      </c>
      <c r="FQ591" s="1">
        <v>1.25</v>
      </c>
      <c r="FR591" s="12">
        <f t="shared" si="269"/>
        <v>24.9783148148148</v>
      </c>
      <c r="FS591" s="12">
        <f t="shared" si="280"/>
        <v>0.312228935185185</v>
      </c>
      <c r="GE591" s="1" t="s">
        <v>214</v>
      </c>
      <c r="GF591" s="1" t="s">
        <v>213</v>
      </c>
      <c r="GG591" s="1">
        <v>11</v>
      </c>
      <c r="GH591" s="12">
        <f t="shared" si="281"/>
        <v>24.9783148148148</v>
      </c>
      <c r="GI591" s="1">
        <f t="shared" si="282"/>
        <v>2.74761462962963</v>
      </c>
      <c r="GJ591" s="1" t="s">
        <v>215</v>
      </c>
      <c r="GM591" s="1">
        <v>0.1</v>
      </c>
      <c r="GO591" s="1">
        <v>0.11</v>
      </c>
      <c r="GP591" s="1">
        <v>0.09</v>
      </c>
      <c r="GQ591" s="1" t="s">
        <v>280</v>
      </c>
      <c r="GR591" s="1">
        <v>0.0399999999999991</v>
      </c>
      <c r="HB591" s="1">
        <v>2</v>
      </c>
      <c r="HC591" s="1">
        <v>90</v>
      </c>
      <c r="HD591" s="1">
        <v>90</v>
      </c>
      <c r="HE591" s="1">
        <f t="shared" si="283"/>
        <v>72</v>
      </c>
      <c r="HF591" s="10">
        <f t="shared" si="284"/>
        <v>28.3781583796296</v>
      </c>
      <c r="HG591" s="13">
        <v>44563</v>
      </c>
    </row>
    <row r="592" spans="1:215">
      <c r="A592" t="str">
        <f t="shared" si="268"/>
        <v>HOSKE24218021697</v>
      </c>
      <c r="B592" s="1">
        <v>591</v>
      </c>
      <c r="C592" s="1" t="s">
        <v>200</v>
      </c>
      <c r="D592" s="1">
        <v>0</v>
      </c>
      <c r="E592" s="1" t="s">
        <v>247</v>
      </c>
      <c r="F592" s="1" t="s">
        <v>202</v>
      </c>
      <c r="H592" s="1" t="s">
        <v>1088</v>
      </c>
      <c r="I592" s="1" t="s">
        <v>1087</v>
      </c>
      <c r="M592" s="1" t="s">
        <v>205</v>
      </c>
      <c r="N592" s="1">
        <v>1</v>
      </c>
      <c r="O592" s="17" t="s">
        <v>638</v>
      </c>
      <c r="P592" s="17"/>
      <c r="Q592" s="19" t="s">
        <v>639</v>
      </c>
      <c r="R592" t="s">
        <v>208</v>
      </c>
      <c r="S592" s="19" t="s">
        <v>639</v>
      </c>
      <c r="T592" s="1" t="s">
        <v>210</v>
      </c>
      <c r="V592" s="1" t="b">
        <v>0</v>
      </c>
      <c r="AA592" s="1">
        <v>0.0705</v>
      </c>
      <c r="AC592" s="1">
        <v>0.0625</v>
      </c>
      <c r="AD592" s="1">
        <v>100</v>
      </c>
      <c r="AF592" s="8">
        <v>0.00800000000000001</v>
      </c>
      <c r="AG592" s="1" t="s">
        <v>469</v>
      </c>
      <c r="AH592" s="1">
        <v>21697</v>
      </c>
      <c r="AI592" s="1">
        <v>100</v>
      </c>
      <c r="AJ592" s="1">
        <v>432</v>
      </c>
      <c r="AL592" s="1">
        <f t="shared" si="270"/>
        <v>432</v>
      </c>
      <c r="AO592" s="1">
        <f t="shared" si="271"/>
        <v>432</v>
      </c>
      <c r="AP592" s="1">
        <v>20</v>
      </c>
      <c r="AV592" s="10">
        <f t="shared" si="272"/>
        <v>30.296</v>
      </c>
      <c r="AW592" s="1">
        <f t="shared" si="273"/>
        <v>30.296</v>
      </c>
      <c r="BK592" s="1">
        <v>2</v>
      </c>
      <c r="BL592" s="1">
        <v>346.666666666667</v>
      </c>
      <c r="BM592" s="1" t="s">
        <v>212</v>
      </c>
      <c r="BN592" s="2">
        <f t="shared" si="274"/>
        <v>5.08230452674897</v>
      </c>
      <c r="BO592" s="2">
        <v>260</v>
      </c>
      <c r="BP592" s="1">
        <f t="shared" si="275"/>
        <v>5.08230452674897</v>
      </c>
      <c r="BQ592" s="1">
        <f t="shared" si="276"/>
        <v>5.08230452674897</v>
      </c>
      <c r="BS592" s="1"/>
      <c r="EQ592" s="1">
        <f t="shared" si="267"/>
        <v>0</v>
      </c>
      <c r="ER592" s="1">
        <f t="shared" si="277"/>
        <v>0</v>
      </c>
      <c r="ES592" s="1">
        <f t="shared" si="278"/>
        <v>0</v>
      </c>
      <c r="ET592" s="12">
        <f t="shared" si="279"/>
        <v>5.08230452674897</v>
      </c>
      <c r="FP592" s="1" t="s">
        <v>213</v>
      </c>
      <c r="FQ592" s="1">
        <v>1.25</v>
      </c>
      <c r="FR592" s="12">
        <f t="shared" si="269"/>
        <v>35.378304526749</v>
      </c>
      <c r="FS592" s="12">
        <f t="shared" si="280"/>
        <v>0.442228806584362</v>
      </c>
      <c r="GE592" s="1" t="s">
        <v>214</v>
      </c>
      <c r="GF592" s="1" t="s">
        <v>213</v>
      </c>
      <c r="GG592" s="1">
        <v>11</v>
      </c>
      <c r="GH592" s="12">
        <f t="shared" si="281"/>
        <v>35.378304526749</v>
      </c>
      <c r="GI592" s="1">
        <f t="shared" si="282"/>
        <v>3.89161349794239</v>
      </c>
      <c r="GJ592" s="1" t="s">
        <v>215</v>
      </c>
      <c r="GM592" s="1">
        <v>0.101646090534979</v>
      </c>
      <c r="GO592" s="1">
        <v>0.05</v>
      </c>
      <c r="GP592" s="1">
        <v>0.04</v>
      </c>
      <c r="GQ592" s="1" t="s">
        <v>280</v>
      </c>
      <c r="GR592" s="1">
        <v>0.0200000000000031</v>
      </c>
      <c r="HB592" s="1">
        <v>2</v>
      </c>
      <c r="HC592" s="1">
        <v>95</v>
      </c>
      <c r="HD592" s="1">
        <v>90</v>
      </c>
      <c r="HE592" s="1">
        <f t="shared" si="283"/>
        <v>68.2105263157895</v>
      </c>
      <c r="HF592" s="10">
        <f t="shared" si="284"/>
        <v>39.9237929218107</v>
      </c>
      <c r="HG592" s="13">
        <v>44928</v>
      </c>
    </row>
    <row r="593" spans="1:215">
      <c r="A593" t="str">
        <f t="shared" si="268"/>
        <v>MYSRKL22001021691</v>
      </c>
      <c r="B593" s="1">
        <v>592</v>
      </c>
      <c r="C593" s="1" t="s">
        <v>200</v>
      </c>
      <c r="D593" s="1">
        <v>0</v>
      </c>
      <c r="E593" s="1" t="s">
        <v>317</v>
      </c>
      <c r="F593" s="1" t="s">
        <v>202</v>
      </c>
      <c r="H593" s="1" t="s">
        <v>649</v>
      </c>
      <c r="I593" s="1" t="s">
        <v>650</v>
      </c>
      <c r="M593" s="1" t="s">
        <v>205</v>
      </c>
      <c r="N593" s="1">
        <v>1</v>
      </c>
      <c r="O593" s="1" t="s">
        <v>265</v>
      </c>
      <c r="Q593" s="1" t="s">
        <v>219</v>
      </c>
      <c r="R593" t="s">
        <v>208</v>
      </c>
      <c r="S593" s="1" t="s">
        <v>266</v>
      </c>
      <c r="T593" s="1" t="s">
        <v>210</v>
      </c>
      <c r="V593" s="1" t="b">
        <v>0</v>
      </c>
      <c r="AA593" s="1">
        <v>0.2505</v>
      </c>
      <c r="AC593" s="1">
        <v>0.248</v>
      </c>
      <c r="AD593" s="1">
        <v>100</v>
      </c>
      <c r="AF593" s="8">
        <v>0.0025</v>
      </c>
      <c r="AG593" s="1" t="s">
        <v>679</v>
      </c>
      <c r="AH593" s="1">
        <v>21691</v>
      </c>
      <c r="AI593" s="1">
        <v>100</v>
      </c>
      <c r="AJ593" s="1">
        <v>85.45</v>
      </c>
      <c r="AL593" s="1">
        <f t="shared" si="270"/>
        <v>85.45</v>
      </c>
      <c r="AO593" s="1">
        <f t="shared" si="271"/>
        <v>85.45</v>
      </c>
      <c r="AP593" s="1">
        <v>20</v>
      </c>
      <c r="AV593" s="10">
        <f t="shared" si="272"/>
        <v>21.355225</v>
      </c>
      <c r="AW593" s="1">
        <f t="shared" si="273"/>
        <v>21.355225</v>
      </c>
      <c r="BK593" s="1">
        <v>1</v>
      </c>
      <c r="BL593" s="1">
        <v>625</v>
      </c>
      <c r="BM593" s="1" t="s">
        <v>212</v>
      </c>
      <c r="BN593" s="2">
        <f t="shared" si="274"/>
        <v>10.124269005848</v>
      </c>
      <c r="BO593" s="2">
        <v>500</v>
      </c>
      <c r="BP593" s="1">
        <f t="shared" si="275"/>
        <v>10.124269005848</v>
      </c>
      <c r="BQ593" s="1">
        <f t="shared" si="276"/>
        <v>10.124269005848</v>
      </c>
      <c r="BS593" s="1"/>
      <c r="EQ593" s="1">
        <f t="shared" si="267"/>
        <v>0</v>
      </c>
      <c r="ER593" s="1">
        <f t="shared" si="277"/>
        <v>0</v>
      </c>
      <c r="ES593" s="1">
        <f t="shared" si="278"/>
        <v>0</v>
      </c>
      <c r="ET593" s="12">
        <f t="shared" si="279"/>
        <v>10.124269005848</v>
      </c>
      <c r="FP593" s="1" t="s">
        <v>213</v>
      </c>
      <c r="FQ593" s="1">
        <v>1.25</v>
      </c>
      <c r="FR593" s="12">
        <f t="shared" si="269"/>
        <v>31.479494005848</v>
      </c>
      <c r="FS593" s="12">
        <f t="shared" si="280"/>
        <v>0.393493675073099</v>
      </c>
      <c r="GE593" s="1" t="s">
        <v>214</v>
      </c>
      <c r="GF593" s="1" t="s">
        <v>213</v>
      </c>
      <c r="GG593" s="1">
        <v>11</v>
      </c>
      <c r="GH593" s="12">
        <f t="shared" si="281"/>
        <v>31.479494005848</v>
      </c>
      <c r="GI593" s="1">
        <f t="shared" si="282"/>
        <v>3.46274434064327</v>
      </c>
      <c r="GJ593" s="1" t="s">
        <v>215</v>
      </c>
      <c r="GM593" s="1">
        <v>0.202485380116959</v>
      </c>
      <c r="GO593" s="1">
        <v>0.290277777777778</v>
      </c>
      <c r="GP593" s="1">
        <v>0.37202380952381</v>
      </c>
      <c r="GQ593" s="1" t="s">
        <v>280</v>
      </c>
      <c r="HB593" s="1">
        <v>1</v>
      </c>
      <c r="HC593" s="1">
        <v>55.4</v>
      </c>
      <c r="HD593" s="1">
        <v>95</v>
      </c>
      <c r="HE593" s="1">
        <f t="shared" si="283"/>
        <v>61.7328519855596</v>
      </c>
      <c r="HF593" s="10">
        <f t="shared" si="284"/>
        <v>36.2005189889829</v>
      </c>
      <c r="HG593" s="13">
        <v>45384</v>
      </c>
    </row>
    <row r="594" spans="1:215">
      <c r="A594" t="str">
        <f t="shared" si="268"/>
        <v>MYSRKL22002921691</v>
      </c>
      <c r="B594" s="1">
        <v>593</v>
      </c>
      <c r="C594" s="1" t="s">
        <v>200</v>
      </c>
      <c r="D594" s="1">
        <v>0</v>
      </c>
      <c r="E594" s="1" t="s">
        <v>317</v>
      </c>
      <c r="F594" s="1" t="s">
        <v>202</v>
      </c>
      <c r="H594" s="1" t="s">
        <v>651</v>
      </c>
      <c r="I594" s="1" t="s">
        <v>652</v>
      </c>
      <c r="M594" s="1" t="s">
        <v>205</v>
      </c>
      <c r="N594" s="1">
        <v>1</v>
      </c>
      <c r="O594" s="17" t="s">
        <v>270</v>
      </c>
      <c r="P594" s="18"/>
      <c r="Q594" s="1" t="s">
        <v>271</v>
      </c>
      <c r="R594" t="s">
        <v>208</v>
      </c>
      <c r="S594" s="1" t="s">
        <v>272</v>
      </c>
      <c r="T594" s="1" t="s">
        <v>210</v>
      </c>
      <c r="V594" s="1" t="b">
        <v>0</v>
      </c>
      <c r="AA594" s="1">
        <v>0.1825</v>
      </c>
      <c r="AC594" s="1">
        <v>0.1795</v>
      </c>
      <c r="AD594" s="1">
        <v>100</v>
      </c>
      <c r="AF594" s="8">
        <v>0.003</v>
      </c>
      <c r="AG594" s="1" t="s">
        <v>679</v>
      </c>
      <c r="AH594" s="1">
        <v>21691</v>
      </c>
      <c r="AI594" s="1">
        <v>100</v>
      </c>
      <c r="AJ594" s="1">
        <v>141.24</v>
      </c>
      <c r="AL594" s="1">
        <f t="shared" si="270"/>
        <v>141.24</v>
      </c>
      <c r="AO594" s="1">
        <f t="shared" si="271"/>
        <v>141.24</v>
      </c>
      <c r="AP594" s="1">
        <v>20</v>
      </c>
      <c r="AV594" s="10">
        <f t="shared" si="272"/>
        <v>25.7163</v>
      </c>
      <c r="AW594" s="1">
        <f t="shared" si="273"/>
        <v>25.7163</v>
      </c>
      <c r="AZ594" s="1">
        <f>BA594+BE594</f>
        <v>2.65275</v>
      </c>
      <c r="BA594" s="1">
        <f>AZ595*N595</f>
        <v>2.62</v>
      </c>
      <c r="BB594" s="1" t="s">
        <v>221</v>
      </c>
      <c r="BC594" s="1">
        <f>BA594</f>
        <v>2.62</v>
      </c>
      <c r="BD594" s="1">
        <v>1.25</v>
      </c>
      <c r="BE594" s="1">
        <f>BA594*(BD594/100)</f>
        <v>0.03275</v>
      </c>
      <c r="BK594" s="1">
        <v>1</v>
      </c>
      <c r="BL594" s="1">
        <v>562.5</v>
      </c>
      <c r="BM594" s="1" t="s">
        <v>212</v>
      </c>
      <c r="BN594" s="2">
        <f t="shared" si="274"/>
        <v>11.5131578947368</v>
      </c>
      <c r="BO594" s="2">
        <v>450</v>
      </c>
      <c r="BP594" s="1">
        <f t="shared" si="275"/>
        <v>11.5131578947368</v>
      </c>
      <c r="BQ594" s="1">
        <f t="shared" si="276"/>
        <v>11.5131578947368</v>
      </c>
      <c r="BS594" s="1"/>
      <c r="EQ594" s="1">
        <f t="shared" si="267"/>
        <v>0</v>
      </c>
      <c r="ER594" s="1">
        <f t="shared" si="277"/>
        <v>0</v>
      </c>
      <c r="ES594" s="1">
        <f t="shared" si="278"/>
        <v>0</v>
      </c>
      <c r="ET594" s="12">
        <f t="shared" si="279"/>
        <v>11.5131578947368</v>
      </c>
      <c r="FP594" s="1" t="s">
        <v>213</v>
      </c>
      <c r="FQ594" s="1">
        <v>1.25</v>
      </c>
      <c r="FR594" s="12">
        <f t="shared" si="269"/>
        <v>37.2294578947368</v>
      </c>
      <c r="FS594" s="12">
        <f t="shared" si="280"/>
        <v>0.465368223684211</v>
      </c>
      <c r="GE594" s="1" t="s">
        <v>214</v>
      </c>
      <c r="GF594" s="1" t="s">
        <v>213</v>
      </c>
      <c r="GG594" s="1">
        <v>11</v>
      </c>
      <c r="GH594" s="12">
        <f t="shared" si="281"/>
        <v>37.2294578947368</v>
      </c>
      <c r="GI594" s="1">
        <f t="shared" si="282"/>
        <v>4.09524036842105</v>
      </c>
      <c r="GJ594" s="1" t="s">
        <v>215</v>
      </c>
      <c r="GM594" s="1">
        <v>0.230263157894737</v>
      </c>
      <c r="GO594" s="1">
        <v>0.891666666666667</v>
      </c>
      <c r="GP594" s="1">
        <v>0.1</v>
      </c>
      <c r="HB594" s="1">
        <v>1</v>
      </c>
      <c r="HC594" s="1">
        <v>70</v>
      </c>
      <c r="HD594" s="1">
        <v>95</v>
      </c>
      <c r="HE594" s="1">
        <f t="shared" si="283"/>
        <v>48.8571428571429</v>
      </c>
      <c r="HF594" s="10">
        <f t="shared" si="284"/>
        <v>45.6647463114035</v>
      </c>
      <c r="HG594" s="13">
        <v>44198</v>
      </c>
    </row>
    <row r="595" spans="1:215">
      <c r="A595" t="str">
        <f t="shared" si="268"/>
        <v>MYSRKL220029_121691</v>
      </c>
      <c r="B595" s="1">
        <v>594</v>
      </c>
      <c r="C595" s="1" t="s">
        <v>200</v>
      </c>
      <c r="E595" s="1" t="s">
        <v>317</v>
      </c>
      <c r="F595" s="1" t="s">
        <v>222</v>
      </c>
      <c r="H595" s="1" t="s">
        <v>653</v>
      </c>
      <c r="I595" s="1" t="s">
        <v>653</v>
      </c>
      <c r="N595" s="1">
        <v>2</v>
      </c>
      <c r="O595" s="18"/>
      <c r="P595" s="18"/>
      <c r="R595"/>
      <c r="AF595" s="8"/>
      <c r="AG595" s="1" t="s">
        <v>679</v>
      </c>
      <c r="AH595" s="1">
        <v>21691</v>
      </c>
      <c r="AV595" s="10"/>
      <c r="AX595" s="1" t="s">
        <v>205</v>
      </c>
      <c r="AY595" s="1" t="s">
        <v>225</v>
      </c>
      <c r="AZ595" s="1">
        <v>1.31</v>
      </c>
      <c r="BN595" s="2"/>
      <c r="BS595" s="1"/>
      <c r="ET595" s="12"/>
      <c r="FR595" s="12"/>
      <c r="FS595" s="12"/>
      <c r="GH595" s="12"/>
      <c r="HF595" s="10"/>
      <c r="HG595" s="13">
        <v>44198</v>
      </c>
    </row>
    <row r="596" spans="1:215">
      <c r="A596" t="str">
        <f t="shared" si="268"/>
        <v>MYSRKL22003021590</v>
      </c>
      <c r="B596" s="1">
        <v>595</v>
      </c>
      <c r="C596" s="1" t="s">
        <v>200</v>
      </c>
      <c r="D596" s="1">
        <v>0</v>
      </c>
      <c r="E596" s="1" t="s">
        <v>317</v>
      </c>
      <c r="F596" s="1" t="s">
        <v>202</v>
      </c>
      <c r="H596" s="1" t="s">
        <v>654</v>
      </c>
      <c r="I596" s="1" t="s">
        <v>365</v>
      </c>
      <c r="M596" s="1" t="s">
        <v>205</v>
      </c>
      <c r="N596" s="1">
        <v>1</v>
      </c>
      <c r="O596" s="17" t="s">
        <v>455</v>
      </c>
      <c r="P596" s="18"/>
      <c r="Q596" s="1" t="s">
        <v>457</v>
      </c>
      <c r="R596" t="s">
        <v>208</v>
      </c>
      <c r="S596" s="1" t="s">
        <v>456</v>
      </c>
      <c r="T596" s="1" t="s">
        <v>210</v>
      </c>
      <c r="V596" s="1" t="b">
        <v>0</v>
      </c>
      <c r="AA596" s="1">
        <v>0.116</v>
      </c>
      <c r="AC596" s="1">
        <v>0.112</v>
      </c>
      <c r="AD596" s="1">
        <v>100</v>
      </c>
      <c r="AF596" s="8">
        <v>0.004</v>
      </c>
      <c r="AG596" s="1" t="s">
        <v>464</v>
      </c>
      <c r="AH596" s="1">
        <v>21590</v>
      </c>
      <c r="AI596" s="1">
        <v>100</v>
      </c>
      <c r="AJ596" s="1">
        <v>355</v>
      </c>
      <c r="AL596" s="1">
        <f>AK596+AJ596</f>
        <v>355</v>
      </c>
      <c r="AO596" s="1">
        <f>AL596+AM596</f>
        <v>355</v>
      </c>
      <c r="AP596" s="1">
        <v>20</v>
      </c>
      <c r="AV596" s="10">
        <f>((AO596*((100-GX596)/100)+GY596))*(AA596+AS596+AU596+AB596)-(AP596*(AA596+AS596-AC596+AB596)*AD596/100)</f>
        <v>41.1</v>
      </c>
      <c r="AW596" s="1">
        <f>(AV596)*N596</f>
        <v>41.1</v>
      </c>
      <c r="BK596" s="1">
        <v>2</v>
      </c>
      <c r="BL596" s="1">
        <v>600</v>
      </c>
      <c r="BM596" s="1" t="s">
        <v>212</v>
      </c>
      <c r="BN596" s="2">
        <f>BL596/HE596</f>
        <v>4.62962962962963</v>
      </c>
      <c r="BO596" s="2">
        <v>450</v>
      </c>
      <c r="BP596" s="1">
        <f>BN596+BI596</f>
        <v>4.62962962962963</v>
      </c>
      <c r="BQ596" s="1">
        <f>BP596*N596</f>
        <v>4.62962962962963</v>
      </c>
      <c r="BS596" s="1"/>
      <c r="EQ596" s="1">
        <f t="shared" si="267"/>
        <v>0</v>
      </c>
      <c r="ER596" s="1">
        <f>EQ596*N596</f>
        <v>0</v>
      </c>
      <c r="ES596" s="1">
        <f>IF(ISERROR(SEARCH("FALSE",BV596)),BU596,0)+IF(ISERROR(SEARCH("FALSE",CA596)),BZ596,0)+IF(ISERROR(SEARCH("FALSE",CF596)),CE596,0)+IF(ISERROR(SEARCH("FALSE",CK596)),CJ596,0)+IF(ISERROR(SEARCH("FALSE",CP596)),CO596,0)+IF(ISERROR(SEARCH("FALSE",CU596)),CT596,0)+IF(ISERROR(SEARCH("FALSE",CZ596)),CY596,0)+IF(ISERROR(SEARCH("FALSE",DE596)),DD596,0)+IF(ISERROR(SEARCH("FALSE",DJ596)),DI596,0)+IF(ISERROR(SEARCH("FALSE",DO596)),DN596,0)+IF(ISERROR(SEARCH("FALSE",DT596)),DS596,0)+IF(ISERROR(SEARCH("FALSE",DY596)),DX596,0)+IF(ISERROR(SEARCH("FALSE",ED596)),EC596,0)+IF(ISERROR(SEARCH("FALSE",EI596)),EH596,0)+IF(ISERROR(SEARCH("FALSE",EN596)),EM596,0)*N596</f>
        <v>0</v>
      </c>
      <c r="ET596" s="12">
        <f>ES596+ER596+BP596</f>
        <v>4.62962962962963</v>
      </c>
      <c r="FP596" s="1" t="s">
        <v>213</v>
      </c>
      <c r="FQ596" s="1">
        <v>1.25</v>
      </c>
      <c r="FR596" s="12">
        <f t="shared" si="269"/>
        <v>45.7296296296296</v>
      </c>
      <c r="FS596" s="12">
        <f>FR596*FQ596/100</f>
        <v>0.57162037037037</v>
      </c>
      <c r="GE596" s="1" t="s">
        <v>214</v>
      </c>
      <c r="GF596" s="1" t="s">
        <v>213</v>
      </c>
      <c r="GG596" s="1">
        <v>11</v>
      </c>
      <c r="GH596" s="12">
        <f>AW596+ET596-ES596+FD596+FG596</f>
        <v>45.7296296296296</v>
      </c>
      <c r="GI596" s="1">
        <f>GH596*(GG596/100)</f>
        <v>5.03025925925926</v>
      </c>
      <c r="GJ596" s="1" t="s">
        <v>215</v>
      </c>
      <c r="GM596" s="1">
        <v>0.0925925925925926</v>
      </c>
      <c r="GO596" s="1">
        <v>1.58</v>
      </c>
      <c r="GP596" s="1">
        <v>0.06265664160401</v>
      </c>
      <c r="HB596" s="1">
        <v>2</v>
      </c>
      <c r="HC596" s="1">
        <v>50</v>
      </c>
      <c r="HD596" s="1">
        <v>90</v>
      </c>
      <c r="HE596" s="1">
        <f>(3600/HC596)*HD596*HB596/100</f>
        <v>129.6</v>
      </c>
      <c r="HF596" s="10">
        <f>AW596+AZ596+ET596+FD596+FG596+FK596+FS596-FY596+GD596+FT596+GI596+GM596+GN596+GO596+GP596+GR596+GS596-GU596</f>
        <v>53.0667584934559</v>
      </c>
      <c r="HG596" s="13">
        <v>44287</v>
      </c>
    </row>
    <row r="597" spans="1:215">
      <c r="A597" t="str">
        <f t="shared" si="268"/>
        <v>MYSRKL22004921691</v>
      </c>
      <c r="B597" s="1">
        <v>596</v>
      </c>
      <c r="C597" s="1" t="s">
        <v>200</v>
      </c>
      <c r="D597" s="1">
        <v>0</v>
      </c>
      <c r="E597" s="1" t="s">
        <v>317</v>
      </c>
      <c r="F597" s="1" t="s">
        <v>202</v>
      </c>
      <c r="H597" s="1" t="s">
        <v>1089</v>
      </c>
      <c r="I597" s="1" t="s">
        <v>1090</v>
      </c>
      <c r="M597" s="1" t="s">
        <v>205</v>
      </c>
      <c r="N597" s="1">
        <v>1</v>
      </c>
      <c r="O597" s="17" t="s">
        <v>270</v>
      </c>
      <c r="P597" s="18"/>
      <c r="Q597" s="1" t="s">
        <v>271</v>
      </c>
      <c r="R597" t="s">
        <v>208</v>
      </c>
      <c r="S597" s="1" t="s">
        <v>272</v>
      </c>
      <c r="T597" s="1" t="s">
        <v>210</v>
      </c>
      <c r="V597" s="1" t="b">
        <v>0</v>
      </c>
      <c r="AA597" s="1">
        <v>0.66</v>
      </c>
      <c r="AC597" s="1">
        <v>0.657</v>
      </c>
      <c r="AD597" s="1">
        <v>100</v>
      </c>
      <c r="AF597" s="8">
        <v>0.003</v>
      </c>
      <c r="AG597" s="1" t="s">
        <v>679</v>
      </c>
      <c r="AH597" s="1">
        <v>21691</v>
      </c>
      <c r="AI597" s="1">
        <v>100</v>
      </c>
      <c r="AJ597" s="1">
        <v>141.24</v>
      </c>
      <c r="AL597" s="1">
        <f>AK597+AJ597</f>
        <v>141.24</v>
      </c>
      <c r="AO597" s="1">
        <f>AL597+AM597</f>
        <v>141.24</v>
      </c>
      <c r="AP597" s="1">
        <v>20</v>
      </c>
      <c r="AV597" s="10">
        <f>((AO597*((100-GX597)/100)+GY597))*(AA597+AS597+AU597+AB597)-(AP597*(AA597+AS597-AC597+AB597)*AD597/100)</f>
        <v>93.1584</v>
      </c>
      <c r="AW597" s="1">
        <f>(AV597)*N597</f>
        <v>93.1584</v>
      </c>
      <c r="BK597" s="1">
        <v>1</v>
      </c>
      <c r="BL597" s="1">
        <v>1000</v>
      </c>
      <c r="BM597" s="1" t="s">
        <v>212</v>
      </c>
      <c r="BN597" s="2">
        <f>BL597/HE597</f>
        <v>21.9298245614035</v>
      </c>
      <c r="BO597" s="2">
        <v>800</v>
      </c>
      <c r="BP597" s="1">
        <f>BN597+BI597</f>
        <v>21.9298245614035</v>
      </c>
      <c r="BQ597" s="1">
        <f>BP597*N597</f>
        <v>21.9298245614035</v>
      </c>
      <c r="BS597" s="1"/>
      <c r="EQ597" s="1">
        <f t="shared" si="267"/>
        <v>0</v>
      </c>
      <c r="ER597" s="1">
        <f>EQ597*N597</f>
        <v>0</v>
      </c>
      <c r="ES597" s="1">
        <f>IF(ISERROR(SEARCH("FALSE",BV597)),BU597,0)+IF(ISERROR(SEARCH("FALSE",CA597)),BZ597,0)+IF(ISERROR(SEARCH("FALSE",CF597)),CE597,0)+IF(ISERROR(SEARCH("FALSE",CK597)),CJ597,0)+IF(ISERROR(SEARCH("FALSE",CP597)),CO597,0)+IF(ISERROR(SEARCH("FALSE",CU597)),CT597,0)+IF(ISERROR(SEARCH("FALSE",CZ597)),CY597,0)+IF(ISERROR(SEARCH("FALSE",DE597)),DD597,0)+IF(ISERROR(SEARCH("FALSE",DJ597)),DI597,0)+IF(ISERROR(SEARCH("FALSE",DO597)),DN597,0)+IF(ISERROR(SEARCH("FALSE",DT597)),DS597,0)+IF(ISERROR(SEARCH("FALSE",DY597)),DX597,0)+IF(ISERROR(SEARCH("FALSE",ED597)),EC597,0)+IF(ISERROR(SEARCH("FALSE",EI597)),EH597,0)+IF(ISERROR(SEARCH("FALSE",EN597)),EM597,0)*N597</f>
        <v>0</v>
      </c>
      <c r="ET597" s="12">
        <f>ES597+ER597+BP597</f>
        <v>21.9298245614035</v>
      </c>
      <c r="FP597" s="1" t="s">
        <v>213</v>
      </c>
      <c r="FQ597" s="1">
        <v>1.25</v>
      </c>
      <c r="FR597" s="12">
        <f t="shared" si="269"/>
        <v>115.088224561404</v>
      </c>
      <c r="FS597" s="12">
        <f>FR597*FQ597/100</f>
        <v>1.43860280701754</v>
      </c>
      <c r="GE597" s="1" t="s">
        <v>214</v>
      </c>
      <c r="GF597" s="1" t="s">
        <v>213</v>
      </c>
      <c r="GG597" s="1">
        <v>11</v>
      </c>
      <c r="GH597" s="12">
        <f>AW597+ET597-ES597+FD597+FG597</f>
        <v>115.088224561404</v>
      </c>
      <c r="GI597" s="1">
        <f>GH597*(GG597/100)</f>
        <v>12.6597047017544</v>
      </c>
      <c r="GJ597" s="1" t="s">
        <v>215</v>
      </c>
      <c r="GM597" s="1">
        <v>0.43859649122807</v>
      </c>
      <c r="GO597" s="1">
        <v>6.04166666666667</v>
      </c>
      <c r="GP597" s="1">
        <v>2.5</v>
      </c>
      <c r="HB597" s="1">
        <v>1</v>
      </c>
      <c r="HC597" s="1">
        <v>75</v>
      </c>
      <c r="HD597" s="1">
        <v>95</v>
      </c>
      <c r="HE597" s="1">
        <f>(3600/HC597)*HD597*HB597/100</f>
        <v>45.6</v>
      </c>
      <c r="HF597" s="10">
        <f>AW597+AZ597+ET597+FD597+FG597+FK597+FS597-FY597+GD597+FT597+GI597+GM597+GN597+GO597+GP597+GR597+GS597-GU597</f>
        <v>138.16679522807</v>
      </c>
      <c r="HG597" s="13">
        <v>44198</v>
      </c>
    </row>
    <row r="598" spans="1:215">
      <c r="A598" t="str">
        <f t="shared" si="268"/>
        <v>MYSRKL22005021691</v>
      </c>
      <c r="B598" s="1">
        <v>597</v>
      </c>
      <c r="C598" s="1" t="s">
        <v>200</v>
      </c>
      <c r="D598" s="1">
        <v>0</v>
      </c>
      <c r="E598" s="1" t="s">
        <v>317</v>
      </c>
      <c r="F598" s="1" t="s">
        <v>202</v>
      </c>
      <c r="H598" s="1" t="s">
        <v>1091</v>
      </c>
      <c r="I598" s="1" t="s">
        <v>1092</v>
      </c>
      <c r="M598" s="1" t="s">
        <v>205</v>
      </c>
      <c r="N598" s="1">
        <v>1</v>
      </c>
      <c r="O598" s="1" t="s">
        <v>265</v>
      </c>
      <c r="Q598" s="1" t="s">
        <v>219</v>
      </c>
      <c r="R598" t="s">
        <v>208</v>
      </c>
      <c r="S598" s="1" t="s">
        <v>266</v>
      </c>
      <c r="T598" s="1" t="s">
        <v>210</v>
      </c>
      <c r="V598" s="1" t="b">
        <v>0</v>
      </c>
      <c r="AA598" s="1">
        <v>0.126</v>
      </c>
      <c r="AC598" s="1">
        <v>0.122</v>
      </c>
      <c r="AD598" s="1">
        <v>100</v>
      </c>
      <c r="AF598" s="8">
        <v>0.004</v>
      </c>
      <c r="AG598" s="1" t="s">
        <v>679</v>
      </c>
      <c r="AH598" s="1">
        <v>21691</v>
      </c>
      <c r="AI598" s="1">
        <v>100</v>
      </c>
      <c r="AJ598" s="1">
        <v>85.45</v>
      </c>
      <c r="AL598" s="1">
        <f>AK598+AJ598</f>
        <v>85.45</v>
      </c>
      <c r="AO598" s="1">
        <f>AL598+AM598</f>
        <v>85.45</v>
      </c>
      <c r="AP598" s="1">
        <v>20</v>
      </c>
      <c r="AV598" s="10">
        <f>((AO598*((100-GX598)/100)+GY598))*(AA598+AS598+AU598+AB598)-(AP598*(AA598+AS598-AC598+AB598)*AD598/100)</f>
        <v>10.6867</v>
      </c>
      <c r="AW598" s="1">
        <f>(AV598)*N598</f>
        <v>10.6867</v>
      </c>
      <c r="BK598" s="1">
        <v>1</v>
      </c>
      <c r="BL598" s="1">
        <v>500</v>
      </c>
      <c r="BM598" s="1" t="s">
        <v>212</v>
      </c>
      <c r="BN598" s="2">
        <f>BL598/HE598</f>
        <v>7.30994152046784</v>
      </c>
      <c r="BO598" s="2">
        <v>400</v>
      </c>
      <c r="BP598" s="1">
        <f>BN598+BI598</f>
        <v>7.30994152046784</v>
      </c>
      <c r="BQ598" s="1">
        <f>BP598*N598</f>
        <v>7.30994152046784</v>
      </c>
      <c r="BS598" s="1"/>
      <c r="EQ598" s="1">
        <f t="shared" si="267"/>
        <v>0</v>
      </c>
      <c r="ER598" s="1">
        <f>EQ598*N598</f>
        <v>0</v>
      </c>
      <c r="ES598" s="1">
        <f>IF(ISERROR(SEARCH("FALSE",BV598)),BU598,0)+IF(ISERROR(SEARCH("FALSE",CA598)),BZ598,0)+IF(ISERROR(SEARCH("FALSE",CF598)),CE598,0)+IF(ISERROR(SEARCH("FALSE",CK598)),CJ598,0)+IF(ISERROR(SEARCH("FALSE",CP598)),CO598,0)+IF(ISERROR(SEARCH("FALSE",CU598)),CT598,0)+IF(ISERROR(SEARCH("FALSE",CZ598)),CY598,0)+IF(ISERROR(SEARCH("FALSE",DE598)),DD598,0)+IF(ISERROR(SEARCH("FALSE",DJ598)),DI598,0)+IF(ISERROR(SEARCH("FALSE",DO598)),DN598,0)+IF(ISERROR(SEARCH("FALSE",DT598)),DS598,0)+IF(ISERROR(SEARCH("FALSE",DY598)),DX598,0)+IF(ISERROR(SEARCH("FALSE",ED598)),EC598,0)+IF(ISERROR(SEARCH("FALSE",EI598)),EH598,0)+IF(ISERROR(SEARCH("FALSE",EN598)),EM598,0)*N598</f>
        <v>0</v>
      </c>
      <c r="ET598" s="12">
        <f>ES598+ER598+BP598</f>
        <v>7.30994152046784</v>
      </c>
      <c r="FP598" s="1" t="s">
        <v>213</v>
      </c>
      <c r="FQ598" s="1">
        <v>1.25</v>
      </c>
      <c r="FR598" s="12">
        <f t="shared" si="269"/>
        <v>17.9966415204678</v>
      </c>
      <c r="FS598" s="12">
        <f>FR598*FQ598/100</f>
        <v>0.224958019005848</v>
      </c>
      <c r="GE598" s="1" t="s">
        <v>214</v>
      </c>
      <c r="GF598" s="1" t="s">
        <v>213</v>
      </c>
      <c r="GG598" s="1">
        <v>11</v>
      </c>
      <c r="GH598" s="12">
        <f>AW598+ET598-ES598+FD598+FG598</f>
        <v>17.9966415204678</v>
      </c>
      <c r="GI598" s="1">
        <f>GH598*(GG598/100)</f>
        <v>1.97963056725146</v>
      </c>
      <c r="GJ598" s="1" t="s">
        <v>215</v>
      </c>
      <c r="GM598" s="1">
        <v>0.146198830409357</v>
      </c>
      <c r="GO598" s="1">
        <v>0.0611111111111111</v>
      </c>
      <c r="GP598" s="1">
        <v>0.08</v>
      </c>
      <c r="GQ598" s="1" t="s">
        <v>280</v>
      </c>
      <c r="HB598" s="1">
        <v>1</v>
      </c>
      <c r="HC598" s="1">
        <v>50</v>
      </c>
      <c r="HD598" s="1">
        <v>95</v>
      </c>
      <c r="HE598" s="1">
        <f>(3600/HC598)*HD598*HB598/100</f>
        <v>68.4</v>
      </c>
      <c r="HF598" s="10">
        <f>AW598+AZ598+ET598+FD598+FG598+FK598+FS598-FY598+GD598+FT598+GI598+GM598+GN598+GO598+GP598+GR598+GS598-GU598</f>
        <v>20.4885400482456</v>
      </c>
      <c r="HG598" s="13">
        <v>45384</v>
      </c>
    </row>
    <row r="599" spans="1:215">
      <c r="A599" t="str">
        <f t="shared" si="268"/>
        <v>MYSRKL22006021691</v>
      </c>
      <c r="B599" s="1">
        <v>598</v>
      </c>
      <c r="C599" s="1" t="s">
        <v>200</v>
      </c>
      <c r="D599" s="1">
        <v>0</v>
      </c>
      <c r="E599" s="1" t="s">
        <v>317</v>
      </c>
      <c r="F599" s="1" t="s">
        <v>202</v>
      </c>
      <c r="H599" s="1" t="s">
        <v>1093</v>
      </c>
      <c r="I599" s="1" t="s">
        <v>908</v>
      </c>
      <c r="M599" s="1" t="s">
        <v>205</v>
      </c>
      <c r="N599" s="1">
        <v>1</v>
      </c>
      <c r="O599" s="17" t="s">
        <v>455</v>
      </c>
      <c r="P599" s="18"/>
      <c r="Q599" s="1" t="s">
        <v>457</v>
      </c>
      <c r="R599" t="s">
        <v>208</v>
      </c>
      <c r="S599" s="1" t="s">
        <v>456</v>
      </c>
      <c r="T599" s="1" t="s">
        <v>210</v>
      </c>
      <c r="V599" s="1" t="b">
        <v>0</v>
      </c>
      <c r="AA599" s="1">
        <v>0.245</v>
      </c>
      <c r="AC599" s="1">
        <v>0.237</v>
      </c>
      <c r="AD599" s="1">
        <v>100</v>
      </c>
      <c r="AF599" s="8">
        <v>0.00800000000000001</v>
      </c>
      <c r="AG599" s="1" t="s">
        <v>679</v>
      </c>
      <c r="AH599" s="1">
        <v>21691</v>
      </c>
      <c r="AI599" s="1">
        <v>100</v>
      </c>
      <c r="AJ599" s="1">
        <v>355</v>
      </c>
      <c r="AL599" s="1">
        <f>AK599+AJ599</f>
        <v>355</v>
      </c>
      <c r="AO599" s="1">
        <f>AL599+AM599</f>
        <v>355</v>
      </c>
      <c r="AP599" s="1">
        <v>20</v>
      </c>
      <c r="AV599" s="10">
        <f>((AO599*((100-GX599)/100)+GY599))*(AA599+AS599+AU599+AB599)-(AP599*(AA599+AS599-AC599+AB599)*AD599/100)</f>
        <v>86.815</v>
      </c>
      <c r="AW599" s="1">
        <f>(AV599)*N599</f>
        <v>86.815</v>
      </c>
      <c r="AZ599" s="1">
        <f>BA599+BE599</f>
        <v>3.8475</v>
      </c>
      <c r="BA599" s="1">
        <f>AZ600*N600</f>
        <v>3.8</v>
      </c>
      <c r="BB599" s="1" t="s">
        <v>221</v>
      </c>
      <c r="BC599" s="1">
        <f>BA599</f>
        <v>3.8</v>
      </c>
      <c r="BD599" s="1">
        <v>1.25</v>
      </c>
      <c r="BE599" s="1">
        <f>BA599*(BD599/100)</f>
        <v>0.0475</v>
      </c>
      <c r="BK599" s="1">
        <v>1</v>
      </c>
      <c r="BL599" s="1">
        <v>812.5</v>
      </c>
      <c r="BM599" s="1" t="s">
        <v>212</v>
      </c>
      <c r="BN599" s="2">
        <f>BL599/HE599</f>
        <v>15.4422514619883</v>
      </c>
      <c r="BO599" s="2">
        <v>650</v>
      </c>
      <c r="BP599" s="1">
        <f>BN599+BI599</f>
        <v>15.4422514619883</v>
      </c>
      <c r="BQ599" s="1">
        <f>BP599*N599</f>
        <v>15.4422514619883</v>
      </c>
      <c r="BS599" s="1"/>
      <c r="EQ599" s="1">
        <f t="shared" si="267"/>
        <v>0</v>
      </c>
      <c r="ER599" s="1">
        <f>EQ599*N599</f>
        <v>0</v>
      </c>
      <c r="ES599" s="1">
        <f>IF(ISERROR(SEARCH("FALSE",BV599)),BU599,0)+IF(ISERROR(SEARCH("FALSE",CA599)),BZ599,0)+IF(ISERROR(SEARCH("FALSE",CF599)),CE599,0)+IF(ISERROR(SEARCH("FALSE",CK599)),CJ599,0)+IF(ISERROR(SEARCH("FALSE",CP599)),CO599,0)+IF(ISERROR(SEARCH("FALSE",CU599)),CT599,0)+IF(ISERROR(SEARCH("FALSE",CZ599)),CY599,0)+IF(ISERROR(SEARCH("FALSE",DE599)),DD599,0)+IF(ISERROR(SEARCH("FALSE",DJ599)),DI599,0)+IF(ISERROR(SEARCH("FALSE",DO599)),DN599,0)+IF(ISERROR(SEARCH("FALSE",DT599)),DS599,0)+IF(ISERROR(SEARCH("FALSE",DY599)),DX599,0)+IF(ISERROR(SEARCH("FALSE",ED599)),EC599,0)+IF(ISERROR(SEARCH("FALSE",EI599)),EH599,0)+IF(ISERROR(SEARCH("FALSE",EN599)),EM599,0)*N599</f>
        <v>0</v>
      </c>
      <c r="ET599" s="12">
        <f>ES599+ER599+BP599</f>
        <v>15.4422514619883</v>
      </c>
      <c r="FP599" s="1" t="s">
        <v>213</v>
      </c>
      <c r="FQ599" s="1">
        <v>1.25</v>
      </c>
      <c r="FR599" s="12">
        <f t="shared" si="269"/>
        <v>102.257251461988</v>
      </c>
      <c r="FS599" s="12">
        <f>FR599*FQ599/100</f>
        <v>1.27821564327485</v>
      </c>
      <c r="GE599" s="1" t="s">
        <v>214</v>
      </c>
      <c r="GF599" s="1" t="s">
        <v>213</v>
      </c>
      <c r="GG599" s="1">
        <v>11</v>
      </c>
      <c r="GH599" s="12">
        <f>AW599+ET599-ES599+FD599+FG599</f>
        <v>102.257251461988</v>
      </c>
      <c r="GI599" s="1">
        <f>GH599*(GG599/100)</f>
        <v>11.2482976608187</v>
      </c>
      <c r="GJ599" s="1" t="s">
        <v>215</v>
      </c>
      <c r="GM599" s="1">
        <v>0.308845029239766</v>
      </c>
      <c r="GO599" s="1">
        <v>1.18333333333333</v>
      </c>
      <c r="GP599" s="1">
        <v>0.24</v>
      </c>
      <c r="HB599" s="1">
        <v>1</v>
      </c>
      <c r="HC599" s="1">
        <v>65</v>
      </c>
      <c r="HD599" s="1">
        <v>95</v>
      </c>
      <c r="HE599" s="1">
        <f>(3600/HC599)*HD599*HB599/100</f>
        <v>52.6153846153846</v>
      </c>
      <c r="HF599" s="10">
        <f>AW599+AZ599+ET599+FD599+FG599+FK599+FS599-FY599+GD599+FT599+GI599+GM599+GN599+GO599+GP599+GR599+GS599-GU599</f>
        <v>120.363443128655</v>
      </c>
      <c r="HG599" s="13">
        <v>45384</v>
      </c>
    </row>
    <row r="600" spans="1:215">
      <c r="A600" t="str">
        <f t="shared" si="268"/>
        <v>MYSRKL220060_121691</v>
      </c>
      <c r="B600" s="1">
        <v>599</v>
      </c>
      <c r="C600" s="1" t="s">
        <v>200</v>
      </c>
      <c r="E600" s="1" t="s">
        <v>317</v>
      </c>
      <c r="F600" s="1" t="s">
        <v>222</v>
      </c>
      <c r="H600" s="1" t="s">
        <v>1094</v>
      </c>
      <c r="I600" s="1" t="s">
        <v>1094</v>
      </c>
      <c r="N600" s="1">
        <v>2</v>
      </c>
      <c r="O600"/>
      <c r="P600"/>
      <c r="R600"/>
      <c r="AF600" s="8"/>
      <c r="AG600" s="1" t="s">
        <v>679</v>
      </c>
      <c r="AH600" s="1">
        <v>21691</v>
      </c>
      <c r="AV600" s="10"/>
      <c r="AX600" s="1" t="s">
        <v>205</v>
      </c>
      <c r="AY600" s="1" t="s">
        <v>225</v>
      </c>
      <c r="AZ600" s="1">
        <v>1.9</v>
      </c>
      <c r="BN600" s="2"/>
      <c r="BS600" s="1"/>
      <c r="ET600" s="12"/>
      <c r="FR600" s="12"/>
      <c r="FS600" s="12"/>
      <c r="GH600" s="12"/>
      <c r="HF600" s="10"/>
      <c r="HG600" s="13">
        <v>45384</v>
      </c>
    </row>
    <row r="601" spans="1:215">
      <c r="A601" t="str">
        <f t="shared" si="268"/>
        <v>MYSRKL22007921691</v>
      </c>
      <c r="B601" s="1">
        <v>600</v>
      </c>
      <c r="C601" s="1" t="s">
        <v>200</v>
      </c>
      <c r="D601" s="1">
        <v>0</v>
      </c>
      <c r="E601" s="1" t="s">
        <v>317</v>
      </c>
      <c r="F601" s="1" t="s">
        <v>202</v>
      </c>
      <c r="H601" s="1" t="s">
        <v>1095</v>
      </c>
      <c r="I601" s="1" t="s">
        <v>1096</v>
      </c>
      <c r="M601" s="1" t="s">
        <v>205</v>
      </c>
      <c r="N601" s="1">
        <v>1</v>
      </c>
      <c r="O601" s="17" t="s">
        <v>270</v>
      </c>
      <c r="P601" s="18"/>
      <c r="Q601" s="1" t="s">
        <v>271</v>
      </c>
      <c r="R601" t="s">
        <v>208</v>
      </c>
      <c r="S601" s="1" t="s">
        <v>272</v>
      </c>
      <c r="T601" s="1" t="s">
        <v>210</v>
      </c>
      <c r="V601" s="1" t="b">
        <v>0</v>
      </c>
      <c r="AA601" s="1">
        <v>0.294</v>
      </c>
      <c r="AC601" s="1">
        <v>0.292</v>
      </c>
      <c r="AD601" s="1">
        <v>100</v>
      </c>
      <c r="AF601" s="8">
        <v>0.002</v>
      </c>
      <c r="AG601" s="1" t="s">
        <v>679</v>
      </c>
      <c r="AH601" s="1">
        <v>21691</v>
      </c>
      <c r="AI601" s="1">
        <v>100</v>
      </c>
      <c r="AJ601" s="1">
        <v>141.24</v>
      </c>
      <c r="AL601" s="1">
        <f>AK601+AJ601</f>
        <v>141.24</v>
      </c>
      <c r="AO601" s="1">
        <f>AL601+AM601</f>
        <v>141.24</v>
      </c>
      <c r="AP601" s="1">
        <v>20</v>
      </c>
      <c r="AV601" s="10">
        <f>((AO601*((100-GX601)/100)+GY601))*(AA601+AS601+AU601+AB601)-(AP601*(AA601+AS601-AC601+AB601)*AD601/100)</f>
        <v>41.48456</v>
      </c>
      <c r="AW601" s="1">
        <f>(AV601)*N601</f>
        <v>41.48456</v>
      </c>
      <c r="AZ601" s="1">
        <f>BA601+BE601</f>
        <v>3.391875</v>
      </c>
      <c r="BA601" s="1">
        <f>AZ602*N602</f>
        <v>3.35</v>
      </c>
      <c r="BB601" s="1" t="s">
        <v>221</v>
      </c>
      <c r="BC601" s="1">
        <f>BA601</f>
        <v>3.35</v>
      </c>
      <c r="BD601" s="1">
        <v>1.25</v>
      </c>
      <c r="BE601" s="1">
        <f>BA601*(BD601/100)</f>
        <v>0.041875</v>
      </c>
      <c r="BK601" s="1">
        <v>2</v>
      </c>
      <c r="BL601" s="1">
        <v>937.5</v>
      </c>
      <c r="BM601" s="1" t="s">
        <v>212</v>
      </c>
      <c r="BN601" s="2">
        <f>BL601/HE601</f>
        <v>10.2796052631579</v>
      </c>
      <c r="BO601" s="2">
        <v>750</v>
      </c>
      <c r="BP601" s="1">
        <f>BN601+BI601</f>
        <v>10.2796052631579</v>
      </c>
      <c r="BQ601" s="1">
        <f>BP601*N601</f>
        <v>10.2796052631579</v>
      </c>
      <c r="BR601" s="1">
        <v>1</v>
      </c>
      <c r="BS601" s="1">
        <v>0.5</v>
      </c>
      <c r="BT601" s="1" t="s">
        <v>225</v>
      </c>
      <c r="BU601" s="1">
        <f>BR601*BS601</f>
        <v>0.5</v>
      </c>
      <c r="BV601" s="1" t="b">
        <v>0</v>
      </c>
      <c r="EQ601" s="1">
        <f t="shared" si="267"/>
        <v>0.5</v>
      </c>
      <c r="ER601" s="1">
        <f>EQ601*N601</f>
        <v>0.5</v>
      </c>
      <c r="ES601" s="1">
        <f>IF(ISERROR(SEARCH("FALSE",BV601)),BU601,0)+IF(ISERROR(SEARCH("FALSE",CA601)),BZ601,0)+IF(ISERROR(SEARCH("FALSE",CF601)),CE601,0)+IF(ISERROR(SEARCH("FALSE",CK601)),CJ601,0)+IF(ISERROR(SEARCH("FALSE",CP601)),CO601,0)+IF(ISERROR(SEARCH("FALSE",CU601)),CT601,0)+IF(ISERROR(SEARCH("FALSE",CZ601)),CY601,0)+IF(ISERROR(SEARCH("FALSE",DE601)),DD601,0)+IF(ISERROR(SEARCH("FALSE",DJ601)),DI601,0)+IF(ISERROR(SEARCH("FALSE",DO601)),DN601,0)+IF(ISERROR(SEARCH("FALSE",DT601)),DS601,0)+IF(ISERROR(SEARCH("FALSE",DY601)),DX601,0)+IF(ISERROR(SEARCH("FALSE",ED601)),EC601,0)+IF(ISERROR(SEARCH("FALSE",EI601)),EH601,0)+IF(ISERROR(SEARCH("FALSE",EN601)),EM601,0)*N601</f>
        <v>0</v>
      </c>
      <c r="ET601" s="12">
        <f>ES601+ER601+BP601</f>
        <v>10.7796052631579</v>
      </c>
      <c r="FP601" s="1" t="s">
        <v>213</v>
      </c>
      <c r="FQ601" s="1">
        <v>1.25</v>
      </c>
      <c r="FR601" s="12">
        <f t="shared" si="269"/>
        <v>52.2641652631579</v>
      </c>
      <c r="FS601" s="12">
        <f>FR601*FQ601/100</f>
        <v>0.653302065789474</v>
      </c>
      <c r="GE601" s="1" t="s">
        <v>214</v>
      </c>
      <c r="GF601" s="1" t="s">
        <v>213</v>
      </c>
      <c r="GG601" s="1">
        <v>11</v>
      </c>
      <c r="GH601" s="12">
        <f>AW601+ET601-ES601+FD601+FG601</f>
        <v>52.2641652631579</v>
      </c>
      <c r="GI601" s="1">
        <f>GH601*(GG601/100)</f>
        <v>5.74905817894737</v>
      </c>
      <c r="GJ601" s="1" t="s">
        <v>215</v>
      </c>
      <c r="GM601" s="1">
        <v>0.205592105263158</v>
      </c>
      <c r="GO601" s="1">
        <v>1.575</v>
      </c>
      <c r="GP601" s="1">
        <v>0.333333333333333</v>
      </c>
      <c r="HB601" s="1">
        <v>2</v>
      </c>
      <c r="HC601" s="1">
        <v>75</v>
      </c>
      <c r="HD601" s="1">
        <v>95</v>
      </c>
      <c r="HE601" s="1">
        <f>(3600/HC601)*HD601*HB601/100</f>
        <v>91.2</v>
      </c>
      <c r="HF601" s="10">
        <f>AW601+AZ601+ET601+FD601+FG601+FK601+FS601-FY601+GD601+FT601+GI601+GM601+GN601+GO601+GP601+GR601+GS601-GU601</f>
        <v>64.1723259464912</v>
      </c>
      <c r="HG601" s="13">
        <v>44198</v>
      </c>
    </row>
    <row r="602" spans="1:215">
      <c r="A602" t="str">
        <f t="shared" si="268"/>
        <v>MYSRKL220079_121691</v>
      </c>
      <c r="B602" s="1">
        <v>601</v>
      </c>
      <c r="C602" s="1" t="s">
        <v>200</v>
      </c>
      <c r="E602" s="1" t="s">
        <v>317</v>
      </c>
      <c r="F602" s="1" t="s">
        <v>222</v>
      </c>
      <c r="H602" s="1" t="s">
        <v>1097</v>
      </c>
      <c r="I602" s="1" t="s">
        <v>1097</v>
      </c>
      <c r="N602" s="1">
        <v>1</v>
      </c>
      <c r="O602" s="17"/>
      <c r="P602" s="18"/>
      <c r="R602"/>
      <c r="AF602" s="8"/>
      <c r="AG602" s="1" t="s">
        <v>679</v>
      </c>
      <c r="AH602" s="1">
        <v>21691</v>
      </c>
      <c r="AV602" s="10"/>
      <c r="AX602" s="1" t="s">
        <v>205</v>
      </c>
      <c r="AY602" s="1" t="s">
        <v>225</v>
      </c>
      <c r="AZ602" s="1">
        <v>3.35</v>
      </c>
      <c r="BN602" s="2"/>
      <c r="BS602" s="1"/>
      <c r="ET602" s="12"/>
      <c r="FR602" s="12"/>
      <c r="FS602" s="12"/>
      <c r="GH602" s="12"/>
      <c r="HF602" s="10"/>
      <c r="HG602" s="13">
        <v>44198</v>
      </c>
    </row>
    <row r="603" spans="1:215">
      <c r="A603" t="str">
        <f t="shared" si="268"/>
        <v>MYSRKL22008921691</v>
      </c>
      <c r="B603" s="1">
        <v>602</v>
      </c>
      <c r="C603" s="1" t="s">
        <v>200</v>
      </c>
      <c r="D603" s="1">
        <v>0</v>
      </c>
      <c r="E603" s="1" t="s">
        <v>317</v>
      </c>
      <c r="F603" s="1" t="s">
        <v>202</v>
      </c>
      <c r="H603" s="1" t="s">
        <v>1098</v>
      </c>
      <c r="I603" s="1" t="s">
        <v>1099</v>
      </c>
      <c r="M603" s="1" t="s">
        <v>205</v>
      </c>
      <c r="N603" s="1">
        <v>1</v>
      </c>
      <c r="O603" s="17" t="s">
        <v>270</v>
      </c>
      <c r="P603" s="18"/>
      <c r="Q603" s="1" t="s">
        <v>271</v>
      </c>
      <c r="R603" t="s">
        <v>208</v>
      </c>
      <c r="S603" s="1" t="s">
        <v>272</v>
      </c>
      <c r="T603" s="1" t="s">
        <v>210</v>
      </c>
      <c r="V603" s="1" t="b">
        <v>0</v>
      </c>
      <c r="AA603" s="1">
        <v>0.294</v>
      </c>
      <c r="AC603" s="1">
        <v>0.292</v>
      </c>
      <c r="AD603" s="1">
        <v>100</v>
      </c>
      <c r="AF603" s="8">
        <v>0.002</v>
      </c>
      <c r="AG603" s="1" t="s">
        <v>679</v>
      </c>
      <c r="AH603" s="1">
        <v>21691</v>
      </c>
      <c r="AI603" s="1">
        <v>100</v>
      </c>
      <c r="AJ603" s="1">
        <v>141.24</v>
      </c>
      <c r="AL603" s="1">
        <f>AK603+AJ603</f>
        <v>141.24</v>
      </c>
      <c r="AO603" s="1">
        <f>AL603+AM603</f>
        <v>141.24</v>
      </c>
      <c r="AP603" s="1">
        <v>20</v>
      </c>
      <c r="AV603" s="10">
        <f>((AO603*((100-GX603)/100)+GY603))*(AA603+AS603+AU603+AB603)-(AP603*(AA603+AS603-AC603+AB603)*AD603/100)</f>
        <v>41.48456</v>
      </c>
      <c r="AW603" s="1">
        <f>(AV603)*N603</f>
        <v>41.48456</v>
      </c>
      <c r="AZ603" s="1">
        <f>BA603+BE603</f>
        <v>3.391875</v>
      </c>
      <c r="BA603" s="1">
        <f>AZ604*N604</f>
        <v>3.35</v>
      </c>
      <c r="BB603" s="1" t="s">
        <v>221</v>
      </c>
      <c r="BC603" s="1">
        <f>BA603</f>
        <v>3.35</v>
      </c>
      <c r="BD603" s="1">
        <v>1.25</v>
      </c>
      <c r="BE603" s="1">
        <f>BA603*(BD603/100)</f>
        <v>0.041875</v>
      </c>
      <c r="BK603" s="1">
        <v>2</v>
      </c>
      <c r="BL603" s="1">
        <v>937.5</v>
      </c>
      <c r="BM603" s="1" t="s">
        <v>212</v>
      </c>
      <c r="BN603" s="2">
        <f>BL603/HE603</f>
        <v>10.2796052631579</v>
      </c>
      <c r="BO603" s="2">
        <v>750</v>
      </c>
      <c r="BP603" s="1">
        <f>BN603+BI603</f>
        <v>10.2796052631579</v>
      </c>
      <c r="BQ603" s="1">
        <f>BP603*N603</f>
        <v>10.2796052631579</v>
      </c>
      <c r="BR603" s="1">
        <v>1</v>
      </c>
      <c r="BS603" s="1">
        <v>0.5</v>
      </c>
      <c r="BT603" s="1" t="s">
        <v>225</v>
      </c>
      <c r="BU603" s="1">
        <f>BR603*BS603</f>
        <v>0.5</v>
      </c>
      <c r="BV603" s="1" t="b">
        <v>0</v>
      </c>
      <c r="EQ603" s="1">
        <f t="shared" si="267"/>
        <v>0.5</v>
      </c>
      <c r="ER603" s="1">
        <f>EQ603*N603</f>
        <v>0.5</v>
      </c>
      <c r="ES603" s="1">
        <f>IF(ISERROR(SEARCH("FALSE",BV603)),BU603,0)+IF(ISERROR(SEARCH("FALSE",CA603)),BZ603,0)+IF(ISERROR(SEARCH("FALSE",CF603)),CE603,0)+IF(ISERROR(SEARCH("FALSE",CK603)),CJ603,0)+IF(ISERROR(SEARCH("FALSE",CP603)),CO603,0)+IF(ISERROR(SEARCH("FALSE",CU603)),CT603,0)+IF(ISERROR(SEARCH("FALSE",CZ603)),CY603,0)+IF(ISERROR(SEARCH("FALSE",DE603)),DD603,0)+IF(ISERROR(SEARCH("FALSE",DJ603)),DI603,0)+IF(ISERROR(SEARCH("FALSE",DO603)),DN603,0)+IF(ISERROR(SEARCH("FALSE",DT603)),DS603,0)+IF(ISERROR(SEARCH("FALSE",DY603)),DX603,0)+IF(ISERROR(SEARCH("FALSE",ED603)),EC603,0)+IF(ISERROR(SEARCH("FALSE",EI603)),EH603,0)+IF(ISERROR(SEARCH("FALSE",EN603)),EM603,0)*N603</f>
        <v>0</v>
      </c>
      <c r="ET603" s="12">
        <f>ES603+ER603+BP603</f>
        <v>10.7796052631579</v>
      </c>
      <c r="FP603" s="1" t="s">
        <v>213</v>
      </c>
      <c r="FQ603" s="1">
        <v>1.25</v>
      </c>
      <c r="FR603" s="12">
        <f t="shared" si="269"/>
        <v>52.2641652631579</v>
      </c>
      <c r="FS603" s="12">
        <f>FR603*FQ603/100</f>
        <v>0.653302065789474</v>
      </c>
      <c r="GE603" s="1" t="s">
        <v>214</v>
      </c>
      <c r="GF603" s="1" t="s">
        <v>213</v>
      </c>
      <c r="GG603" s="1">
        <v>11</v>
      </c>
      <c r="GH603" s="12">
        <f>AW603+ET603-ES603+FD603+FG603</f>
        <v>52.2641652631579</v>
      </c>
      <c r="GI603" s="1">
        <f>GH603*(GG603/100)</f>
        <v>5.74905817894737</v>
      </c>
      <c r="GJ603" s="1" t="s">
        <v>215</v>
      </c>
      <c r="GM603" s="1">
        <v>0.205592105263158</v>
      </c>
      <c r="GO603" s="1">
        <v>1.575</v>
      </c>
      <c r="GP603" s="1">
        <v>0.333333333333333</v>
      </c>
      <c r="HB603" s="1">
        <v>2</v>
      </c>
      <c r="HC603" s="1">
        <v>75</v>
      </c>
      <c r="HD603" s="1">
        <v>95</v>
      </c>
      <c r="HE603" s="1">
        <f>(3600/HC603)*HD603*HB603/100</f>
        <v>91.2</v>
      </c>
      <c r="HF603" s="10">
        <f>AW603+AZ603+ET603+FD603+FG603+FK603+FS603-FY603+GD603+FT603+GI603+GM603+GN603+GO603+GP603+GR603+GS603-GU603</f>
        <v>64.1723259464912</v>
      </c>
      <c r="HG603" s="13">
        <v>44198</v>
      </c>
    </row>
    <row r="604" spans="1:215">
      <c r="A604" t="str">
        <f t="shared" si="268"/>
        <v>MYSRKL220089_121691</v>
      </c>
      <c r="B604" s="1">
        <v>603</v>
      </c>
      <c r="C604" s="1" t="s">
        <v>200</v>
      </c>
      <c r="E604" s="1" t="s">
        <v>317</v>
      </c>
      <c r="F604" s="1" t="s">
        <v>222</v>
      </c>
      <c r="H604" s="1" t="s">
        <v>1100</v>
      </c>
      <c r="I604" s="1" t="s">
        <v>1100</v>
      </c>
      <c r="N604" s="1">
        <v>1</v>
      </c>
      <c r="O604" s="17"/>
      <c r="P604" s="18"/>
      <c r="R604"/>
      <c r="AF604" s="8"/>
      <c r="AG604" s="1" t="s">
        <v>679</v>
      </c>
      <c r="AH604" s="1">
        <v>21691</v>
      </c>
      <c r="AV604" s="10"/>
      <c r="AX604" s="1" t="s">
        <v>205</v>
      </c>
      <c r="AY604" s="1" t="s">
        <v>225</v>
      </c>
      <c r="AZ604" s="1">
        <v>3.35</v>
      </c>
      <c r="BN604" s="2"/>
      <c r="BS604" s="1"/>
      <c r="ET604" s="12"/>
      <c r="FR604" s="12"/>
      <c r="FS604" s="12"/>
      <c r="GH604" s="12"/>
      <c r="HF604" s="10"/>
      <c r="HG604" s="13">
        <v>44198</v>
      </c>
    </row>
    <row r="605" spans="1:215">
      <c r="A605" t="str">
        <f t="shared" si="268"/>
        <v>MYSRKL22009921691</v>
      </c>
      <c r="B605" s="1">
        <v>604</v>
      </c>
      <c r="C605" s="1" t="s">
        <v>200</v>
      </c>
      <c r="D605" s="1">
        <v>0</v>
      </c>
      <c r="E605" s="1" t="s">
        <v>317</v>
      </c>
      <c r="F605" s="1" t="s">
        <v>202</v>
      </c>
      <c r="H605" s="1" t="s">
        <v>1101</v>
      </c>
      <c r="I605" s="1" t="s">
        <v>1102</v>
      </c>
      <c r="M605" s="1" t="s">
        <v>205</v>
      </c>
      <c r="N605" s="1">
        <v>1</v>
      </c>
      <c r="O605" s="22" t="s">
        <v>265</v>
      </c>
      <c r="P605" s="23"/>
      <c r="Q605" s="1" t="s">
        <v>219</v>
      </c>
      <c r="R605" t="s">
        <v>208</v>
      </c>
      <c r="S605" s="19" t="s">
        <v>266</v>
      </c>
      <c r="T605" s="1" t="s">
        <v>210</v>
      </c>
      <c r="V605" s="1" t="b">
        <v>0</v>
      </c>
      <c r="AA605" s="1">
        <v>0.0255</v>
      </c>
      <c r="AC605" s="1">
        <v>0.024</v>
      </c>
      <c r="AD605" s="1">
        <v>100</v>
      </c>
      <c r="AF605" s="8">
        <v>0.0015</v>
      </c>
      <c r="AG605" s="1" t="s">
        <v>679</v>
      </c>
      <c r="AH605" s="1">
        <v>21691</v>
      </c>
      <c r="AI605" s="1">
        <v>100</v>
      </c>
      <c r="AJ605" s="1">
        <v>101.06</v>
      </c>
      <c r="AL605" s="1">
        <f t="shared" ref="AL605:AL624" si="285">AK605+AJ605</f>
        <v>101.06</v>
      </c>
      <c r="AO605" s="1">
        <f t="shared" ref="AO605:AO624" si="286">AL605+AM605</f>
        <v>101.06</v>
      </c>
      <c r="AP605" s="1">
        <v>20</v>
      </c>
      <c r="AV605" s="10">
        <f t="shared" ref="AV605:AV624" si="287">((AO605*((100-GX605)/100)+GY605))*(AA605+AS605+AU605+AB605)-(AP605*(AA605+AS605-AC605+AB605)*AD605/100)</f>
        <v>2.54703</v>
      </c>
      <c r="AW605" s="1">
        <f t="shared" ref="AW605:AW624" si="288">(AV605)*N605</f>
        <v>2.54703</v>
      </c>
      <c r="BK605" s="1">
        <v>2</v>
      </c>
      <c r="BL605" s="1">
        <v>250</v>
      </c>
      <c r="BM605" s="1" t="s">
        <v>212</v>
      </c>
      <c r="BN605" s="2">
        <f t="shared" ref="BN605:BN624" si="289">BL605/HE605</f>
        <v>2.01023391812865</v>
      </c>
      <c r="BO605" s="2">
        <v>200</v>
      </c>
      <c r="BP605" s="1">
        <f t="shared" ref="BP605:BP624" si="290">BN605+BI605</f>
        <v>2.01023391812865</v>
      </c>
      <c r="BQ605" s="1">
        <f t="shared" ref="BQ605:BQ624" si="291">BP605*N605</f>
        <v>2.01023391812865</v>
      </c>
      <c r="BS605" s="1"/>
      <c r="EQ605" s="1">
        <f t="shared" si="267"/>
        <v>0</v>
      </c>
      <c r="ER605" s="1">
        <f t="shared" ref="ER605:ER624" si="292">EQ605*N605</f>
        <v>0</v>
      </c>
      <c r="ES605" s="1">
        <f t="shared" ref="ES605:ES624" si="293">IF(ISERROR(SEARCH("FALSE",BV605)),BU605,0)+IF(ISERROR(SEARCH("FALSE",CA605)),BZ605,0)+IF(ISERROR(SEARCH("FALSE",CF605)),CE605,0)+IF(ISERROR(SEARCH("FALSE",CK605)),CJ605,0)+IF(ISERROR(SEARCH("FALSE",CP605)),CO605,0)+IF(ISERROR(SEARCH("FALSE",CU605)),CT605,0)+IF(ISERROR(SEARCH("FALSE",CZ605)),CY605,0)+IF(ISERROR(SEARCH("FALSE",DE605)),DD605,0)+IF(ISERROR(SEARCH("FALSE",DJ605)),DI605,0)+IF(ISERROR(SEARCH("FALSE",DO605)),DN605,0)+IF(ISERROR(SEARCH("FALSE",DT605)),DS605,0)+IF(ISERROR(SEARCH("FALSE",DY605)),DX605,0)+IF(ISERROR(SEARCH("FALSE",ED605)),EC605,0)+IF(ISERROR(SEARCH("FALSE",EI605)),EH605,0)+IF(ISERROR(SEARCH("FALSE",EN605)),EM605,0)*N605</f>
        <v>0</v>
      </c>
      <c r="ET605" s="12">
        <f t="shared" ref="ET605:ET624" si="294">ES605+ER605+BP605</f>
        <v>2.01023391812865</v>
      </c>
      <c r="FP605" s="1" t="s">
        <v>213</v>
      </c>
      <c r="FQ605" s="1">
        <v>1.25</v>
      </c>
      <c r="FR605" s="12">
        <f t="shared" si="269"/>
        <v>4.55726391812865</v>
      </c>
      <c r="FS605" s="12">
        <f t="shared" ref="FS605:FS624" si="295">FR605*FQ605/100</f>
        <v>0.0569657989766082</v>
      </c>
      <c r="GE605" s="1" t="s">
        <v>214</v>
      </c>
      <c r="GF605" s="1" t="s">
        <v>213</v>
      </c>
      <c r="GG605" s="1">
        <v>11</v>
      </c>
      <c r="GH605" s="12">
        <f t="shared" ref="GH605:GH624" si="296">AW605+ET605-ES605+FD605+FG605</f>
        <v>4.55726391812865</v>
      </c>
      <c r="GI605" s="1">
        <f t="shared" ref="GI605:GI624" si="297">GH605*(GG605/100)</f>
        <v>0.501299030994152</v>
      </c>
      <c r="GJ605" s="1" t="s">
        <v>215</v>
      </c>
      <c r="GM605" s="1">
        <v>0.0402046783625731</v>
      </c>
      <c r="GO605" s="1">
        <v>0.183333333333333</v>
      </c>
      <c r="GP605" s="1">
        <v>0.2</v>
      </c>
      <c r="HB605" s="1">
        <v>2</v>
      </c>
      <c r="HC605" s="1">
        <v>55</v>
      </c>
      <c r="HD605" s="1">
        <v>95</v>
      </c>
      <c r="HE605" s="1">
        <f t="shared" ref="HE605:HE624" si="298">(3600/HC605)*HD605*HB605/100</f>
        <v>124.363636363636</v>
      </c>
      <c r="HF605" s="10">
        <f t="shared" ref="HF605:HF624" si="299">AW605+AZ605+ET605+FD605+FG605+FK605+FS605-FY605+GD605+FT605+GI605+GM605+GN605+GO605+GP605+GR605+GS605-GU605</f>
        <v>5.53906675979532</v>
      </c>
      <c r="HG605" s="13">
        <v>44198</v>
      </c>
    </row>
    <row r="606" spans="1:215">
      <c r="A606" t="str">
        <f t="shared" si="268"/>
        <v>MYSRKL22010921691</v>
      </c>
      <c r="B606" s="1">
        <v>605</v>
      </c>
      <c r="C606" s="1" t="s">
        <v>200</v>
      </c>
      <c r="D606" s="1">
        <v>0</v>
      </c>
      <c r="E606" s="1" t="s">
        <v>317</v>
      </c>
      <c r="F606" s="1" t="s">
        <v>202</v>
      </c>
      <c r="H606" s="1" t="s">
        <v>655</v>
      </c>
      <c r="I606" s="1" t="s">
        <v>656</v>
      </c>
      <c r="M606" s="1" t="s">
        <v>205</v>
      </c>
      <c r="N606" s="1">
        <v>1</v>
      </c>
      <c r="O606" t="s">
        <v>933</v>
      </c>
      <c r="P606"/>
      <c r="Q606" s="1" t="s">
        <v>219</v>
      </c>
      <c r="R606" t="s">
        <v>208</v>
      </c>
      <c r="S606" s="19" t="s">
        <v>251</v>
      </c>
      <c r="T606" s="1" t="s">
        <v>210</v>
      </c>
      <c r="V606" s="1" t="b">
        <v>0</v>
      </c>
      <c r="AA606" s="1">
        <v>0.462</v>
      </c>
      <c r="AC606" s="1">
        <v>0.46</v>
      </c>
      <c r="AD606" s="1">
        <v>100</v>
      </c>
      <c r="AF606" s="8">
        <v>0.002</v>
      </c>
      <c r="AG606" s="1" t="s">
        <v>679</v>
      </c>
      <c r="AH606" s="1">
        <v>21691</v>
      </c>
      <c r="AI606" s="1">
        <v>100</v>
      </c>
      <c r="AJ606" s="1">
        <v>92.6</v>
      </c>
      <c r="AL606" s="1">
        <f t="shared" si="285"/>
        <v>92.6</v>
      </c>
      <c r="AO606" s="1">
        <f t="shared" si="286"/>
        <v>92.6</v>
      </c>
      <c r="AP606" s="1">
        <v>20</v>
      </c>
      <c r="AV606" s="10">
        <f t="shared" si="287"/>
        <v>42.7412</v>
      </c>
      <c r="AW606" s="1">
        <f t="shared" si="288"/>
        <v>42.7412</v>
      </c>
      <c r="BK606" s="1">
        <v>1</v>
      </c>
      <c r="BL606" s="1">
        <v>875</v>
      </c>
      <c r="BM606" s="1" t="s">
        <v>212</v>
      </c>
      <c r="BN606" s="2">
        <f t="shared" si="289"/>
        <v>18.4210526315789</v>
      </c>
      <c r="BO606" s="2">
        <v>700</v>
      </c>
      <c r="BP606" s="1">
        <f t="shared" si="290"/>
        <v>18.4210526315789</v>
      </c>
      <c r="BQ606" s="1">
        <f t="shared" si="291"/>
        <v>18.4210526315789</v>
      </c>
      <c r="BS606" s="1"/>
      <c r="EQ606" s="1">
        <f t="shared" si="267"/>
        <v>0</v>
      </c>
      <c r="ER606" s="1">
        <f t="shared" si="292"/>
        <v>0</v>
      </c>
      <c r="ES606" s="1">
        <f t="shared" si="293"/>
        <v>0</v>
      </c>
      <c r="ET606" s="12">
        <f t="shared" si="294"/>
        <v>18.4210526315789</v>
      </c>
      <c r="FP606" s="1" t="s">
        <v>213</v>
      </c>
      <c r="FQ606" s="1">
        <v>1.25</v>
      </c>
      <c r="FR606" s="12">
        <f t="shared" si="269"/>
        <v>61.162252631579</v>
      </c>
      <c r="FS606" s="12">
        <f t="shared" si="295"/>
        <v>0.764528157894737</v>
      </c>
      <c r="GE606" s="1" t="s">
        <v>214</v>
      </c>
      <c r="GF606" s="1" t="s">
        <v>213</v>
      </c>
      <c r="GG606" s="1">
        <v>11</v>
      </c>
      <c r="GH606" s="12">
        <f t="shared" si="296"/>
        <v>61.162252631579</v>
      </c>
      <c r="GI606" s="1">
        <f t="shared" si="297"/>
        <v>6.72784778947368</v>
      </c>
      <c r="GJ606" s="1" t="s">
        <v>215</v>
      </c>
      <c r="GM606" s="1">
        <v>0.368421052631579</v>
      </c>
      <c r="GO606" s="1">
        <v>0.614166666666667</v>
      </c>
      <c r="GP606" s="1">
        <v>0.666666666666667</v>
      </c>
      <c r="HB606" s="1">
        <v>1</v>
      </c>
      <c r="HC606" s="1">
        <v>72</v>
      </c>
      <c r="HD606" s="1">
        <v>95</v>
      </c>
      <c r="HE606" s="1">
        <f t="shared" si="298"/>
        <v>47.5</v>
      </c>
      <c r="HF606" s="10">
        <f t="shared" si="299"/>
        <v>70.3038829649123</v>
      </c>
      <c r="HG606" s="13">
        <v>44198</v>
      </c>
    </row>
    <row r="607" spans="1:215">
      <c r="A607" t="str">
        <f t="shared" si="268"/>
        <v>MYSRKL22011921691</v>
      </c>
      <c r="B607" s="1">
        <v>606</v>
      </c>
      <c r="C607" s="1" t="s">
        <v>200</v>
      </c>
      <c r="D607" s="1">
        <v>0</v>
      </c>
      <c r="E607" s="1" t="s">
        <v>317</v>
      </c>
      <c r="F607" s="1" t="s">
        <v>202</v>
      </c>
      <c r="H607" s="1" t="s">
        <v>657</v>
      </c>
      <c r="I607" s="1" t="s">
        <v>658</v>
      </c>
      <c r="M607" s="1" t="s">
        <v>205</v>
      </c>
      <c r="N607" s="1">
        <v>1</v>
      </c>
      <c r="O607" s="1" t="s">
        <v>270</v>
      </c>
      <c r="Q607" s="1" t="s">
        <v>271</v>
      </c>
      <c r="R607" t="s">
        <v>208</v>
      </c>
      <c r="S607" s="1" t="s">
        <v>272</v>
      </c>
      <c r="T607" s="1" t="s">
        <v>210</v>
      </c>
      <c r="V607" s="1" t="b">
        <v>0</v>
      </c>
      <c r="AA607" s="1">
        <v>0.1475</v>
      </c>
      <c r="AC607" s="1">
        <v>0.14</v>
      </c>
      <c r="AD607" s="1">
        <v>100</v>
      </c>
      <c r="AF607" s="8">
        <v>0.00750000000000001</v>
      </c>
      <c r="AG607" s="1" t="s">
        <v>679</v>
      </c>
      <c r="AH607" s="1">
        <v>21691</v>
      </c>
      <c r="AI607" s="1">
        <v>100</v>
      </c>
      <c r="AJ607" s="1">
        <v>126.68</v>
      </c>
      <c r="AL607" s="1">
        <f t="shared" si="285"/>
        <v>126.68</v>
      </c>
      <c r="AO607" s="1">
        <f t="shared" si="286"/>
        <v>126.68</v>
      </c>
      <c r="AP607" s="1">
        <v>20</v>
      </c>
      <c r="AV607" s="10">
        <f t="shared" si="287"/>
        <v>18.5353</v>
      </c>
      <c r="AW607" s="1">
        <f t="shared" si="288"/>
        <v>18.5353</v>
      </c>
      <c r="BK607" s="1">
        <v>2</v>
      </c>
      <c r="BL607" s="1">
        <v>625</v>
      </c>
      <c r="BM607" s="1" t="s">
        <v>212</v>
      </c>
      <c r="BN607" s="2">
        <f t="shared" si="289"/>
        <v>5.48245614035088</v>
      </c>
      <c r="BO607" s="2">
        <v>500</v>
      </c>
      <c r="BP607" s="1">
        <f t="shared" si="290"/>
        <v>5.48245614035088</v>
      </c>
      <c r="BQ607" s="1">
        <f t="shared" si="291"/>
        <v>5.48245614035088</v>
      </c>
      <c r="BS607" s="1"/>
      <c r="EQ607" s="1">
        <f t="shared" si="267"/>
        <v>0</v>
      </c>
      <c r="ER607" s="1">
        <f t="shared" si="292"/>
        <v>0</v>
      </c>
      <c r="ES607" s="1">
        <f t="shared" si="293"/>
        <v>0</v>
      </c>
      <c r="ET607" s="12">
        <f t="shared" si="294"/>
        <v>5.48245614035088</v>
      </c>
      <c r="FP607" s="1" t="s">
        <v>213</v>
      </c>
      <c r="FQ607" s="1">
        <v>1.25</v>
      </c>
      <c r="FR607" s="12">
        <f t="shared" si="269"/>
        <v>24.0177561403509</v>
      </c>
      <c r="FS607" s="12">
        <f t="shared" si="295"/>
        <v>0.300221951754386</v>
      </c>
      <c r="GE607" s="1" t="s">
        <v>214</v>
      </c>
      <c r="GF607" s="1" t="s">
        <v>213</v>
      </c>
      <c r="GG607" s="1">
        <v>11</v>
      </c>
      <c r="GH607" s="12">
        <f t="shared" si="296"/>
        <v>24.0177561403509</v>
      </c>
      <c r="GI607" s="1">
        <f t="shared" si="297"/>
        <v>2.6419531754386</v>
      </c>
      <c r="GJ607" s="1" t="s">
        <v>215</v>
      </c>
      <c r="GM607" s="1">
        <v>0.109649122807018</v>
      </c>
      <c r="GO607" s="1">
        <v>1.14166666666667</v>
      </c>
      <c r="GP607" s="1">
        <v>0.119047619047619</v>
      </c>
      <c r="HB607" s="1">
        <v>2</v>
      </c>
      <c r="HC607" s="1">
        <v>60</v>
      </c>
      <c r="HD607" s="1">
        <v>95</v>
      </c>
      <c r="HE607" s="1">
        <f t="shared" si="298"/>
        <v>114</v>
      </c>
      <c r="HF607" s="10">
        <f t="shared" si="299"/>
        <v>28.3302946760652</v>
      </c>
      <c r="HG607" s="13">
        <v>45384</v>
      </c>
    </row>
    <row r="608" spans="1:215">
      <c r="A608" t="str">
        <f t="shared" si="268"/>
        <v>MYSRKL22012921691</v>
      </c>
      <c r="B608" s="1">
        <v>607</v>
      </c>
      <c r="C608" s="1" t="s">
        <v>200</v>
      </c>
      <c r="D608" s="1">
        <v>0</v>
      </c>
      <c r="E608" s="1" t="s">
        <v>317</v>
      </c>
      <c r="F608" s="1" t="s">
        <v>202</v>
      </c>
      <c r="H608" s="1" t="s">
        <v>659</v>
      </c>
      <c r="I608" s="1" t="s">
        <v>660</v>
      </c>
      <c r="M608" s="1" t="s">
        <v>205</v>
      </c>
      <c r="N608" s="1">
        <v>1</v>
      </c>
      <c r="O608" s="1" t="s">
        <v>270</v>
      </c>
      <c r="Q608" s="1" t="s">
        <v>271</v>
      </c>
      <c r="R608" t="s">
        <v>208</v>
      </c>
      <c r="S608" s="1" t="s">
        <v>272</v>
      </c>
      <c r="T608" s="1" t="s">
        <v>210</v>
      </c>
      <c r="V608" s="1" t="b">
        <v>0</v>
      </c>
      <c r="AA608" s="1">
        <v>0.1475</v>
      </c>
      <c r="AC608" s="1">
        <v>0.14</v>
      </c>
      <c r="AD608" s="1">
        <v>100</v>
      </c>
      <c r="AF608" s="8">
        <v>0.00750000000000001</v>
      </c>
      <c r="AG608" s="1" t="s">
        <v>679</v>
      </c>
      <c r="AH608" s="1">
        <v>21691</v>
      </c>
      <c r="AI608" s="1">
        <v>100</v>
      </c>
      <c r="AJ608" s="1">
        <v>126.68</v>
      </c>
      <c r="AL608" s="1">
        <f t="shared" si="285"/>
        <v>126.68</v>
      </c>
      <c r="AO608" s="1">
        <f t="shared" si="286"/>
        <v>126.68</v>
      </c>
      <c r="AP608" s="1">
        <v>20</v>
      </c>
      <c r="AV608" s="10">
        <f t="shared" si="287"/>
        <v>18.5353</v>
      </c>
      <c r="AW608" s="1">
        <f t="shared" si="288"/>
        <v>18.5353</v>
      </c>
      <c r="BK608" s="1">
        <v>2</v>
      </c>
      <c r="BL608" s="1">
        <v>625</v>
      </c>
      <c r="BM608" s="1" t="s">
        <v>212</v>
      </c>
      <c r="BN608" s="2">
        <f t="shared" si="289"/>
        <v>5.48245614035088</v>
      </c>
      <c r="BO608" s="2">
        <v>500</v>
      </c>
      <c r="BP608" s="1">
        <f t="shared" si="290"/>
        <v>5.48245614035088</v>
      </c>
      <c r="BQ608" s="1">
        <f t="shared" si="291"/>
        <v>5.48245614035088</v>
      </c>
      <c r="BS608" s="1"/>
      <c r="EQ608" s="1">
        <f t="shared" si="267"/>
        <v>0</v>
      </c>
      <c r="ER608" s="1">
        <f t="shared" si="292"/>
        <v>0</v>
      </c>
      <c r="ES608" s="1">
        <f t="shared" si="293"/>
        <v>0</v>
      </c>
      <c r="ET608" s="12">
        <f t="shared" si="294"/>
        <v>5.48245614035088</v>
      </c>
      <c r="FP608" s="1" t="s">
        <v>213</v>
      </c>
      <c r="FQ608" s="1">
        <v>1.25</v>
      </c>
      <c r="FR608" s="12">
        <f t="shared" si="269"/>
        <v>24.0177561403509</v>
      </c>
      <c r="FS608" s="12">
        <f t="shared" si="295"/>
        <v>0.300221951754386</v>
      </c>
      <c r="GE608" s="1" t="s">
        <v>214</v>
      </c>
      <c r="GF608" s="1" t="s">
        <v>213</v>
      </c>
      <c r="GG608" s="1">
        <v>11</v>
      </c>
      <c r="GH608" s="12">
        <f t="shared" si="296"/>
        <v>24.0177561403509</v>
      </c>
      <c r="GI608" s="1">
        <f t="shared" si="297"/>
        <v>2.6419531754386</v>
      </c>
      <c r="GJ608" s="1" t="s">
        <v>215</v>
      </c>
      <c r="GM608" s="1">
        <v>0.109649122807018</v>
      </c>
      <c r="GO608" s="1">
        <v>1.14166666666667</v>
      </c>
      <c r="GP608" s="1">
        <v>0.119047619047619</v>
      </c>
      <c r="HB608" s="1">
        <v>2</v>
      </c>
      <c r="HC608" s="1">
        <v>60</v>
      </c>
      <c r="HD608" s="1">
        <v>95</v>
      </c>
      <c r="HE608" s="1">
        <f t="shared" si="298"/>
        <v>114</v>
      </c>
      <c r="HF608" s="10">
        <f t="shared" si="299"/>
        <v>28.3302946760652</v>
      </c>
      <c r="HG608" s="13">
        <v>45384</v>
      </c>
    </row>
    <row r="609" spans="1:215">
      <c r="A609" t="str">
        <f t="shared" si="268"/>
        <v>MYSRKL22013921691</v>
      </c>
      <c r="B609" s="1">
        <v>608</v>
      </c>
      <c r="C609" s="1" t="s">
        <v>200</v>
      </c>
      <c r="D609" s="1">
        <v>0</v>
      </c>
      <c r="E609" s="1" t="s">
        <v>317</v>
      </c>
      <c r="F609" s="1" t="s">
        <v>202</v>
      </c>
      <c r="H609" s="1" t="s">
        <v>1103</v>
      </c>
      <c r="I609" s="1" t="s">
        <v>374</v>
      </c>
      <c r="M609" s="1" t="s">
        <v>205</v>
      </c>
      <c r="N609" s="1">
        <v>1</v>
      </c>
      <c r="O609" s="1" t="s">
        <v>265</v>
      </c>
      <c r="Q609" s="1" t="s">
        <v>219</v>
      </c>
      <c r="R609" t="s">
        <v>208</v>
      </c>
      <c r="S609" s="1" t="s">
        <v>266</v>
      </c>
      <c r="T609" s="1" t="s">
        <v>210</v>
      </c>
      <c r="V609" s="1" t="b">
        <v>0</v>
      </c>
      <c r="AA609" s="1">
        <v>0.326</v>
      </c>
      <c r="AC609" s="1">
        <v>0.321</v>
      </c>
      <c r="AD609" s="1">
        <v>100</v>
      </c>
      <c r="AF609" s="8">
        <v>0.005</v>
      </c>
      <c r="AG609" s="1" t="s">
        <v>679</v>
      </c>
      <c r="AH609" s="1">
        <v>21691</v>
      </c>
      <c r="AI609" s="1">
        <v>100</v>
      </c>
      <c r="AJ609" s="1">
        <v>85.45</v>
      </c>
      <c r="AL609" s="1">
        <f t="shared" si="285"/>
        <v>85.45</v>
      </c>
      <c r="AO609" s="1">
        <f t="shared" si="286"/>
        <v>85.45</v>
      </c>
      <c r="AP609" s="1">
        <v>20</v>
      </c>
      <c r="AV609" s="10">
        <f t="shared" si="287"/>
        <v>27.7567</v>
      </c>
      <c r="AW609" s="1">
        <f t="shared" si="288"/>
        <v>27.7567</v>
      </c>
      <c r="BK609" s="1">
        <v>1</v>
      </c>
      <c r="BL609" s="1">
        <v>562.5</v>
      </c>
      <c r="BM609" s="1" t="s">
        <v>212</v>
      </c>
      <c r="BN609" s="2">
        <f t="shared" si="289"/>
        <v>9.13651315789474</v>
      </c>
      <c r="BO609" s="2">
        <v>450</v>
      </c>
      <c r="BP609" s="1">
        <f t="shared" si="290"/>
        <v>9.13651315789474</v>
      </c>
      <c r="BQ609" s="1">
        <f t="shared" si="291"/>
        <v>9.13651315789474</v>
      </c>
      <c r="BS609" s="1"/>
      <c r="EQ609" s="1">
        <f t="shared" si="267"/>
        <v>0</v>
      </c>
      <c r="ER609" s="1">
        <f t="shared" si="292"/>
        <v>0</v>
      </c>
      <c r="ES609" s="1">
        <f t="shared" si="293"/>
        <v>0</v>
      </c>
      <c r="ET609" s="12">
        <f t="shared" si="294"/>
        <v>9.13651315789474</v>
      </c>
      <c r="FP609" s="1" t="s">
        <v>213</v>
      </c>
      <c r="FQ609" s="1">
        <v>1.25</v>
      </c>
      <c r="FR609" s="12">
        <f t="shared" si="269"/>
        <v>36.8932131578947</v>
      </c>
      <c r="FS609" s="12">
        <f t="shared" si="295"/>
        <v>0.461165164473684</v>
      </c>
      <c r="GE609" s="1" t="s">
        <v>214</v>
      </c>
      <c r="GF609" s="1" t="s">
        <v>213</v>
      </c>
      <c r="GG609" s="1">
        <v>11</v>
      </c>
      <c r="GH609" s="12">
        <f t="shared" si="296"/>
        <v>36.8932131578947</v>
      </c>
      <c r="GI609" s="1">
        <f t="shared" si="297"/>
        <v>4.05825344736842</v>
      </c>
      <c r="GJ609" s="1" t="s">
        <v>215</v>
      </c>
      <c r="GM609" s="1">
        <v>0.1828</v>
      </c>
      <c r="GO609" s="1">
        <v>0.305555555555556</v>
      </c>
      <c r="GP609" s="1">
        <v>0.396825396825397</v>
      </c>
      <c r="GQ609" s="1" t="s">
        <v>280</v>
      </c>
      <c r="HB609" s="1">
        <v>1</v>
      </c>
      <c r="HC609" s="1">
        <v>55.55</v>
      </c>
      <c r="HD609" s="1">
        <v>95</v>
      </c>
      <c r="HE609" s="1">
        <f t="shared" si="298"/>
        <v>61.5661566156616</v>
      </c>
      <c r="HF609" s="10">
        <f t="shared" si="299"/>
        <v>42.2978127221178</v>
      </c>
      <c r="HG609" s="13">
        <v>45384</v>
      </c>
    </row>
    <row r="610" spans="1:215">
      <c r="A610" t="str">
        <f t="shared" si="268"/>
        <v>MYSRKL22014021691</v>
      </c>
      <c r="B610" s="1">
        <v>609</v>
      </c>
      <c r="C610" s="1" t="s">
        <v>200</v>
      </c>
      <c r="D610" s="1">
        <v>0</v>
      </c>
      <c r="E610" s="1" t="s">
        <v>317</v>
      </c>
      <c r="F610" s="1" t="s">
        <v>202</v>
      </c>
      <c r="H610" s="1" t="s">
        <v>1104</v>
      </c>
      <c r="I610" s="1" t="s">
        <v>1105</v>
      </c>
      <c r="M610" s="1" t="s">
        <v>205</v>
      </c>
      <c r="N610" s="1">
        <v>1</v>
      </c>
      <c r="O610" s="1" t="s">
        <v>265</v>
      </c>
      <c r="Q610" s="1" t="s">
        <v>219</v>
      </c>
      <c r="R610" t="s">
        <v>208</v>
      </c>
      <c r="S610" s="1" t="s">
        <v>266</v>
      </c>
      <c r="T610" s="1" t="s">
        <v>210</v>
      </c>
      <c r="V610" s="1" t="b">
        <v>0</v>
      </c>
      <c r="AA610" s="1">
        <v>0.013</v>
      </c>
      <c r="AC610" s="1">
        <v>0.01</v>
      </c>
      <c r="AD610" s="1">
        <v>100</v>
      </c>
      <c r="AF610" s="8">
        <v>0.003</v>
      </c>
      <c r="AG610" s="1" t="s">
        <v>679</v>
      </c>
      <c r="AH610" s="1">
        <v>21691</v>
      </c>
      <c r="AI610" s="1">
        <v>100</v>
      </c>
      <c r="AJ610" s="1">
        <v>85.45</v>
      </c>
      <c r="AL610" s="1">
        <f t="shared" si="285"/>
        <v>85.45</v>
      </c>
      <c r="AO610" s="1">
        <f t="shared" si="286"/>
        <v>85.45</v>
      </c>
      <c r="AP610" s="1">
        <v>20</v>
      </c>
      <c r="AV610" s="10">
        <f t="shared" si="287"/>
        <v>1.05085</v>
      </c>
      <c r="AW610" s="1">
        <f t="shared" si="288"/>
        <v>1.05085</v>
      </c>
      <c r="BK610" s="1">
        <v>2</v>
      </c>
      <c r="BL610" s="1">
        <v>325</v>
      </c>
      <c r="BM610" s="1" t="s">
        <v>212</v>
      </c>
      <c r="BN610" s="2">
        <f t="shared" si="289"/>
        <v>2.61330409356725</v>
      </c>
      <c r="BO610" s="2">
        <v>260</v>
      </c>
      <c r="BP610" s="1">
        <f t="shared" si="290"/>
        <v>2.61330409356725</v>
      </c>
      <c r="BQ610" s="1">
        <f t="shared" si="291"/>
        <v>2.61330409356725</v>
      </c>
      <c r="BS610" s="1"/>
      <c r="EQ610" s="1">
        <f t="shared" si="267"/>
        <v>0</v>
      </c>
      <c r="ER610" s="1">
        <f t="shared" si="292"/>
        <v>0</v>
      </c>
      <c r="ES610" s="1">
        <f t="shared" si="293"/>
        <v>0</v>
      </c>
      <c r="ET610" s="12">
        <f t="shared" si="294"/>
        <v>2.61330409356725</v>
      </c>
      <c r="FP610" s="1" t="s">
        <v>213</v>
      </c>
      <c r="FQ610" s="1">
        <v>1.25</v>
      </c>
      <c r="FR610" s="12">
        <f t="shared" si="269"/>
        <v>3.66415409356725</v>
      </c>
      <c r="FS610" s="12">
        <f t="shared" si="295"/>
        <v>0.0458019261695906</v>
      </c>
      <c r="GE610" s="1" t="s">
        <v>214</v>
      </c>
      <c r="GF610" s="1" t="s">
        <v>213</v>
      </c>
      <c r="GG610" s="1">
        <v>11</v>
      </c>
      <c r="GH610" s="12">
        <f t="shared" si="296"/>
        <v>3.66415409356725</v>
      </c>
      <c r="GI610" s="1">
        <f t="shared" si="297"/>
        <v>0.403056950292398</v>
      </c>
      <c r="GJ610" s="1" t="s">
        <v>215</v>
      </c>
      <c r="GM610" s="1">
        <v>0.052266081871345</v>
      </c>
      <c r="GO610" s="1">
        <v>0.0180555555555556</v>
      </c>
      <c r="GP610" s="1">
        <v>0.0238095238095238</v>
      </c>
      <c r="GQ610" s="1" t="s">
        <v>280</v>
      </c>
      <c r="HB610" s="1">
        <v>2</v>
      </c>
      <c r="HC610" s="1">
        <v>55</v>
      </c>
      <c r="HD610" s="1">
        <v>95</v>
      </c>
      <c r="HE610" s="1">
        <f t="shared" si="298"/>
        <v>124.363636363636</v>
      </c>
      <c r="HF610" s="10">
        <f t="shared" si="299"/>
        <v>4.20714413126566</v>
      </c>
      <c r="HG610" s="13">
        <v>45384</v>
      </c>
    </row>
    <row r="611" spans="1:215">
      <c r="A611" t="str">
        <f t="shared" si="268"/>
        <v>MYSRKL22015021691</v>
      </c>
      <c r="B611" s="1">
        <v>610</v>
      </c>
      <c r="C611" s="1" t="s">
        <v>200</v>
      </c>
      <c r="D611" s="1">
        <v>0</v>
      </c>
      <c r="E611" s="1" t="s">
        <v>317</v>
      </c>
      <c r="F611" s="1" t="s">
        <v>202</v>
      </c>
      <c r="H611" s="1" t="s">
        <v>1106</v>
      </c>
      <c r="I611" s="1" t="s">
        <v>1107</v>
      </c>
      <c r="M611" s="1" t="s">
        <v>205</v>
      </c>
      <c r="N611" s="1">
        <v>1</v>
      </c>
      <c r="O611" s="1" t="s">
        <v>265</v>
      </c>
      <c r="Q611" s="1" t="s">
        <v>219</v>
      </c>
      <c r="R611" t="s">
        <v>208</v>
      </c>
      <c r="S611" s="1" t="s">
        <v>266</v>
      </c>
      <c r="T611" s="1" t="s">
        <v>210</v>
      </c>
      <c r="V611" s="1" t="b">
        <v>0</v>
      </c>
      <c r="AA611" s="1">
        <v>0.013</v>
      </c>
      <c r="AC611" s="1">
        <v>0.01</v>
      </c>
      <c r="AD611" s="1">
        <v>100</v>
      </c>
      <c r="AF611" s="8">
        <v>0.003</v>
      </c>
      <c r="AG611" s="1" t="s">
        <v>679</v>
      </c>
      <c r="AH611" s="1">
        <v>21691</v>
      </c>
      <c r="AI611" s="1">
        <v>100</v>
      </c>
      <c r="AJ611" s="1">
        <v>85.45</v>
      </c>
      <c r="AL611" s="1">
        <f t="shared" si="285"/>
        <v>85.45</v>
      </c>
      <c r="AO611" s="1">
        <f t="shared" si="286"/>
        <v>85.45</v>
      </c>
      <c r="AP611" s="1">
        <v>20</v>
      </c>
      <c r="AV611" s="10">
        <f t="shared" si="287"/>
        <v>1.05085</v>
      </c>
      <c r="AW611" s="1">
        <f t="shared" si="288"/>
        <v>1.05085</v>
      </c>
      <c r="BK611" s="1">
        <v>2</v>
      </c>
      <c r="BL611" s="1">
        <v>325</v>
      </c>
      <c r="BM611" s="1" t="s">
        <v>212</v>
      </c>
      <c r="BN611" s="2">
        <f t="shared" si="289"/>
        <v>2.61330409356725</v>
      </c>
      <c r="BO611" s="2">
        <v>260</v>
      </c>
      <c r="BP611" s="1">
        <f t="shared" si="290"/>
        <v>2.61330409356725</v>
      </c>
      <c r="BQ611" s="1">
        <f t="shared" si="291"/>
        <v>2.61330409356725</v>
      </c>
      <c r="BS611" s="1"/>
      <c r="EQ611" s="1">
        <f t="shared" si="267"/>
        <v>0</v>
      </c>
      <c r="ER611" s="1">
        <f t="shared" si="292"/>
        <v>0</v>
      </c>
      <c r="ES611" s="1">
        <f t="shared" si="293"/>
        <v>0</v>
      </c>
      <c r="ET611" s="12">
        <f t="shared" si="294"/>
        <v>2.61330409356725</v>
      </c>
      <c r="FP611" s="1" t="s">
        <v>213</v>
      </c>
      <c r="FQ611" s="1">
        <v>1.25</v>
      </c>
      <c r="FR611" s="12">
        <f t="shared" si="269"/>
        <v>3.66415409356725</v>
      </c>
      <c r="FS611" s="12">
        <f t="shared" si="295"/>
        <v>0.0458019261695906</v>
      </c>
      <c r="GE611" s="1" t="s">
        <v>214</v>
      </c>
      <c r="GF611" s="1" t="s">
        <v>213</v>
      </c>
      <c r="GG611" s="1">
        <v>11</v>
      </c>
      <c r="GH611" s="12">
        <f t="shared" si="296"/>
        <v>3.66415409356725</v>
      </c>
      <c r="GI611" s="1">
        <f t="shared" si="297"/>
        <v>0.403056950292398</v>
      </c>
      <c r="GJ611" s="1" t="s">
        <v>215</v>
      </c>
      <c r="GM611" s="1">
        <v>0.052266081871345</v>
      </c>
      <c r="GO611" s="1">
        <v>0.0180555555555556</v>
      </c>
      <c r="GP611" s="1">
        <v>0.0238095238095238</v>
      </c>
      <c r="GQ611" s="1" t="s">
        <v>280</v>
      </c>
      <c r="HB611" s="1">
        <v>2</v>
      </c>
      <c r="HC611" s="1">
        <v>55</v>
      </c>
      <c r="HD611" s="1">
        <v>95</v>
      </c>
      <c r="HE611" s="1">
        <f t="shared" si="298"/>
        <v>124.363636363636</v>
      </c>
      <c r="HF611" s="10">
        <f t="shared" si="299"/>
        <v>4.20714413126566</v>
      </c>
      <c r="HG611" s="13">
        <v>45384</v>
      </c>
    </row>
    <row r="612" spans="1:215">
      <c r="A612" t="str">
        <f t="shared" si="268"/>
        <v>MYSRKL22017021590</v>
      </c>
      <c r="B612" s="1">
        <v>611</v>
      </c>
      <c r="C612" s="1" t="s">
        <v>200</v>
      </c>
      <c r="D612" s="1">
        <v>0</v>
      </c>
      <c r="E612" s="1" t="s">
        <v>317</v>
      </c>
      <c r="F612" s="1" t="s">
        <v>202</v>
      </c>
      <c r="H612" s="1" t="s">
        <v>661</v>
      </c>
      <c r="I612" s="1" t="s">
        <v>353</v>
      </c>
      <c r="M612" s="1" t="s">
        <v>205</v>
      </c>
      <c r="N612" s="1">
        <v>1</v>
      </c>
      <c r="O612" s="1" t="s">
        <v>265</v>
      </c>
      <c r="Q612" s="1" t="s">
        <v>219</v>
      </c>
      <c r="R612" t="s">
        <v>208</v>
      </c>
      <c r="S612" s="1" t="s">
        <v>266</v>
      </c>
      <c r="T612" s="1" t="s">
        <v>210</v>
      </c>
      <c r="V612" s="1" t="b">
        <v>0</v>
      </c>
      <c r="AA612" s="1">
        <v>0.693</v>
      </c>
      <c r="AC612" s="1">
        <v>0.693</v>
      </c>
      <c r="AD612" s="1">
        <v>100</v>
      </c>
      <c r="AF612" s="8">
        <v>0</v>
      </c>
      <c r="AG612" s="1" t="s">
        <v>464</v>
      </c>
      <c r="AH612" s="1">
        <v>21590</v>
      </c>
      <c r="AI612" s="1">
        <v>100</v>
      </c>
      <c r="AJ612" s="1">
        <v>107.45</v>
      </c>
      <c r="AL612" s="1">
        <f t="shared" si="285"/>
        <v>107.45</v>
      </c>
      <c r="AO612" s="1">
        <f t="shared" si="286"/>
        <v>107.45</v>
      </c>
      <c r="AP612" s="1">
        <v>20</v>
      </c>
      <c r="AV612" s="10">
        <f t="shared" si="287"/>
        <v>74.46285</v>
      </c>
      <c r="AW612" s="1">
        <f t="shared" si="288"/>
        <v>74.46285</v>
      </c>
      <c r="BK612" s="1">
        <v>1</v>
      </c>
      <c r="BL612" s="1">
        <v>1000</v>
      </c>
      <c r="BM612" s="1" t="s">
        <v>212</v>
      </c>
      <c r="BN612" s="2">
        <f t="shared" si="289"/>
        <v>18.8271604938272</v>
      </c>
      <c r="BO612" s="2">
        <v>750</v>
      </c>
      <c r="BP612" s="1">
        <f t="shared" si="290"/>
        <v>18.8271604938272</v>
      </c>
      <c r="BQ612" s="1">
        <f t="shared" si="291"/>
        <v>18.8271604938272</v>
      </c>
      <c r="BS612" s="1"/>
      <c r="EQ612" s="1">
        <f t="shared" si="267"/>
        <v>0</v>
      </c>
      <c r="ER612" s="1">
        <f t="shared" si="292"/>
        <v>0</v>
      </c>
      <c r="ES612" s="1">
        <f t="shared" si="293"/>
        <v>0</v>
      </c>
      <c r="ET612" s="12">
        <f t="shared" si="294"/>
        <v>18.8271604938272</v>
      </c>
      <c r="FP612" s="1" t="s">
        <v>213</v>
      </c>
      <c r="FQ612" s="1">
        <v>1.25</v>
      </c>
      <c r="FR612" s="12">
        <f t="shared" si="269"/>
        <v>93.2900104938272</v>
      </c>
      <c r="FS612" s="12">
        <f t="shared" si="295"/>
        <v>1.16612513117284</v>
      </c>
      <c r="GE612" s="1" t="s">
        <v>214</v>
      </c>
      <c r="GF612" s="1" t="s">
        <v>213</v>
      </c>
      <c r="GG612" s="1">
        <v>11</v>
      </c>
      <c r="GH612" s="12">
        <f t="shared" si="296"/>
        <v>93.2900104938272</v>
      </c>
      <c r="GI612" s="1">
        <f t="shared" si="297"/>
        <v>10.261901154321</v>
      </c>
      <c r="GJ612" s="1" t="s">
        <v>215</v>
      </c>
      <c r="GM612" s="1">
        <v>0.376543209876543</v>
      </c>
      <c r="GO612" s="1">
        <v>1.54</v>
      </c>
      <c r="GP612" s="1">
        <v>1.46198830409357</v>
      </c>
      <c r="HB612" s="1">
        <v>1</v>
      </c>
      <c r="HC612" s="1">
        <v>61</v>
      </c>
      <c r="HD612" s="1">
        <v>90</v>
      </c>
      <c r="HE612" s="1">
        <f t="shared" si="298"/>
        <v>53.1147540983607</v>
      </c>
      <c r="HF612" s="10">
        <f t="shared" si="299"/>
        <v>108.096568293291</v>
      </c>
      <c r="HG612" s="13">
        <v>44287</v>
      </c>
    </row>
    <row r="613" spans="1:215">
      <c r="A613" t="str">
        <f t="shared" si="268"/>
        <v>MYSRKL22022921691</v>
      </c>
      <c r="B613" s="1">
        <v>612</v>
      </c>
      <c r="C613" s="1" t="s">
        <v>200</v>
      </c>
      <c r="D613" s="1">
        <v>0</v>
      </c>
      <c r="E613" s="1" t="s">
        <v>317</v>
      </c>
      <c r="F613" s="1" t="s">
        <v>202</v>
      </c>
      <c r="H613" s="1" t="s">
        <v>1108</v>
      </c>
      <c r="I613" s="1" t="s">
        <v>1109</v>
      </c>
      <c r="M613" s="1" t="s">
        <v>205</v>
      </c>
      <c r="N613" s="1">
        <v>1</v>
      </c>
      <c r="O613" s="1" t="s">
        <v>270</v>
      </c>
      <c r="Q613" s="1" t="s">
        <v>271</v>
      </c>
      <c r="R613" t="s">
        <v>208</v>
      </c>
      <c r="S613" s="1" t="s">
        <v>272</v>
      </c>
      <c r="T613" s="1" t="s">
        <v>210</v>
      </c>
      <c r="V613" s="1" t="b">
        <v>0</v>
      </c>
      <c r="AA613" s="1">
        <v>0.438</v>
      </c>
      <c r="AC613" s="1">
        <v>0.435</v>
      </c>
      <c r="AD613" s="1">
        <v>100</v>
      </c>
      <c r="AF613" s="8">
        <v>0.003</v>
      </c>
      <c r="AG613" s="1" t="s">
        <v>679</v>
      </c>
      <c r="AH613" s="1">
        <v>21691</v>
      </c>
      <c r="AI613" s="1">
        <v>100</v>
      </c>
      <c r="AJ613" s="1">
        <v>141.24</v>
      </c>
      <c r="AL613" s="1">
        <f t="shared" si="285"/>
        <v>141.24</v>
      </c>
      <c r="AO613" s="1">
        <f t="shared" si="286"/>
        <v>141.24</v>
      </c>
      <c r="AP613" s="1">
        <v>20</v>
      </c>
      <c r="AV613" s="10">
        <f t="shared" si="287"/>
        <v>61.80312</v>
      </c>
      <c r="AW613" s="1">
        <f t="shared" si="288"/>
        <v>61.80312</v>
      </c>
      <c r="BK613" s="1">
        <v>1</v>
      </c>
      <c r="BL613" s="1">
        <v>875</v>
      </c>
      <c r="BM613" s="1" t="s">
        <v>212</v>
      </c>
      <c r="BN613" s="2">
        <f t="shared" si="289"/>
        <v>18.4210526315789</v>
      </c>
      <c r="BO613" s="2">
        <v>700</v>
      </c>
      <c r="BP613" s="1">
        <f t="shared" si="290"/>
        <v>18.4210526315789</v>
      </c>
      <c r="BQ613" s="1">
        <f t="shared" si="291"/>
        <v>18.4210526315789</v>
      </c>
      <c r="BS613" s="1"/>
      <c r="EQ613" s="1">
        <f t="shared" si="267"/>
        <v>0</v>
      </c>
      <c r="ER613" s="1">
        <f t="shared" si="292"/>
        <v>0</v>
      </c>
      <c r="ES613" s="1">
        <f t="shared" si="293"/>
        <v>0</v>
      </c>
      <c r="ET613" s="12">
        <f t="shared" si="294"/>
        <v>18.4210526315789</v>
      </c>
      <c r="FP613" s="1" t="s">
        <v>213</v>
      </c>
      <c r="FQ613" s="1">
        <v>1.25</v>
      </c>
      <c r="FR613" s="12">
        <f t="shared" si="269"/>
        <v>80.224172631579</v>
      </c>
      <c r="FS613" s="12">
        <f t="shared" si="295"/>
        <v>1.00280215789474</v>
      </c>
      <c r="GE613" s="1" t="s">
        <v>214</v>
      </c>
      <c r="GF613" s="1" t="s">
        <v>213</v>
      </c>
      <c r="GG613" s="1">
        <v>11</v>
      </c>
      <c r="GH613" s="12">
        <f t="shared" si="296"/>
        <v>80.224172631579</v>
      </c>
      <c r="GI613" s="1">
        <f t="shared" si="297"/>
        <v>8.82465898947368</v>
      </c>
      <c r="GJ613" s="1" t="s">
        <v>215</v>
      </c>
      <c r="GM613" s="1">
        <v>0.368421052631579</v>
      </c>
      <c r="GO613" s="1">
        <v>3.55</v>
      </c>
      <c r="GP613" s="1">
        <v>0.833333333333333</v>
      </c>
      <c r="HB613" s="1">
        <v>1</v>
      </c>
      <c r="HC613" s="1">
        <v>72</v>
      </c>
      <c r="HD613" s="1">
        <v>95</v>
      </c>
      <c r="HE613" s="1">
        <f t="shared" si="298"/>
        <v>47.5</v>
      </c>
      <c r="HF613" s="10">
        <f t="shared" si="299"/>
        <v>94.8033881649123</v>
      </c>
      <c r="HG613" s="13">
        <v>44198</v>
      </c>
    </row>
    <row r="614" spans="1:215">
      <c r="A614" t="str">
        <f t="shared" si="268"/>
        <v>MYSRKL22023921691</v>
      </c>
      <c r="B614" s="1">
        <v>613</v>
      </c>
      <c r="C614" s="1" t="s">
        <v>200</v>
      </c>
      <c r="D614" s="1">
        <v>0</v>
      </c>
      <c r="E614" s="1" t="s">
        <v>317</v>
      </c>
      <c r="F614" s="1" t="s">
        <v>202</v>
      </c>
      <c r="H614" s="1" t="s">
        <v>1110</v>
      </c>
      <c r="I614" s="1" t="s">
        <v>1111</v>
      </c>
      <c r="M614" s="1" t="s">
        <v>205</v>
      </c>
      <c r="N614" s="1">
        <v>1</v>
      </c>
      <c r="O614" s="1" t="s">
        <v>270</v>
      </c>
      <c r="Q614" s="1" t="s">
        <v>271</v>
      </c>
      <c r="R614" t="s">
        <v>208</v>
      </c>
      <c r="S614" s="1" t="s">
        <v>272</v>
      </c>
      <c r="T614" s="1" t="s">
        <v>210</v>
      </c>
      <c r="V614" s="1" t="b">
        <v>0</v>
      </c>
      <c r="AA614" s="1">
        <v>0.1435</v>
      </c>
      <c r="AC614" s="1">
        <v>0.136</v>
      </c>
      <c r="AD614" s="1">
        <v>100</v>
      </c>
      <c r="AF614" s="8">
        <v>0.00750000000000001</v>
      </c>
      <c r="AG614" s="1" t="s">
        <v>679</v>
      </c>
      <c r="AH614" s="1">
        <v>21691</v>
      </c>
      <c r="AI614" s="1">
        <v>100</v>
      </c>
      <c r="AJ614" s="1">
        <v>126.68</v>
      </c>
      <c r="AL614" s="1">
        <f t="shared" si="285"/>
        <v>126.68</v>
      </c>
      <c r="AO614" s="1">
        <f t="shared" si="286"/>
        <v>126.68</v>
      </c>
      <c r="AP614" s="1">
        <v>20</v>
      </c>
      <c r="AV614" s="10">
        <f t="shared" si="287"/>
        <v>18.02858</v>
      </c>
      <c r="AW614" s="1">
        <f t="shared" si="288"/>
        <v>18.02858</v>
      </c>
      <c r="BK614" s="1">
        <v>2</v>
      </c>
      <c r="BL614" s="1">
        <v>562.5</v>
      </c>
      <c r="BM614" s="1" t="s">
        <v>212</v>
      </c>
      <c r="BN614" s="2">
        <f t="shared" si="289"/>
        <v>4.93421052631579</v>
      </c>
      <c r="BO614" s="2">
        <v>450</v>
      </c>
      <c r="BP614" s="1">
        <f t="shared" si="290"/>
        <v>4.93421052631579</v>
      </c>
      <c r="BQ614" s="1">
        <f t="shared" si="291"/>
        <v>4.93421052631579</v>
      </c>
      <c r="BS614" s="1"/>
      <c r="EQ614" s="1">
        <f t="shared" si="267"/>
        <v>0</v>
      </c>
      <c r="ER614" s="1">
        <f t="shared" si="292"/>
        <v>0</v>
      </c>
      <c r="ES614" s="1">
        <f t="shared" si="293"/>
        <v>0</v>
      </c>
      <c r="ET614" s="12">
        <f t="shared" si="294"/>
        <v>4.93421052631579</v>
      </c>
      <c r="FP614" s="1" t="s">
        <v>213</v>
      </c>
      <c r="FQ614" s="1">
        <v>1.25</v>
      </c>
      <c r="FR614" s="12">
        <f t="shared" si="269"/>
        <v>22.9627905263158</v>
      </c>
      <c r="FS614" s="12">
        <f t="shared" si="295"/>
        <v>0.287034881578947</v>
      </c>
      <c r="GE614" s="1" t="s">
        <v>214</v>
      </c>
      <c r="GF614" s="1" t="s">
        <v>213</v>
      </c>
      <c r="GG614" s="1">
        <v>11</v>
      </c>
      <c r="GH614" s="12">
        <f t="shared" si="296"/>
        <v>22.9627905263158</v>
      </c>
      <c r="GI614" s="1">
        <f t="shared" si="297"/>
        <v>2.52590695789474</v>
      </c>
      <c r="GJ614" s="1" t="s">
        <v>215</v>
      </c>
      <c r="GM614" s="1">
        <v>0.0986842105263158</v>
      </c>
      <c r="GO614" s="1">
        <v>0.956944444444444</v>
      </c>
      <c r="GP614" s="1">
        <v>0.132275132275132</v>
      </c>
      <c r="HB614" s="1">
        <v>2</v>
      </c>
      <c r="HC614" s="1">
        <v>60</v>
      </c>
      <c r="HD614" s="1">
        <v>95</v>
      </c>
      <c r="HE614" s="1">
        <f t="shared" si="298"/>
        <v>114</v>
      </c>
      <c r="HF614" s="10">
        <f t="shared" si="299"/>
        <v>26.9636361530354</v>
      </c>
      <c r="HG614" s="13">
        <v>45384</v>
      </c>
    </row>
    <row r="615" spans="1:215">
      <c r="A615" t="str">
        <f t="shared" si="268"/>
        <v>MYSRKL22024921691</v>
      </c>
      <c r="B615" s="1">
        <v>614</v>
      </c>
      <c r="C615" s="1" t="s">
        <v>200</v>
      </c>
      <c r="D615" s="1">
        <v>0</v>
      </c>
      <c r="E615" s="1" t="s">
        <v>317</v>
      </c>
      <c r="F615" s="1" t="s">
        <v>202</v>
      </c>
      <c r="H615" s="1" t="s">
        <v>1112</v>
      </c>
      <c r="I615" s="1" t="s">
        <v>1113</v>
      </c>
      <c r="M615" s="1" t="s">
        <v>205</v>
      </c>
      <c r="N615" s="1">
        <v>1</v>
      </c>
      <c r="O615" s="1" t="s">
        <v>270</v>
      </c>
      <c r="Q615" s="1" t="s">
        <v>271</v>
      </c>
      <c r="R615" t="s">
        <v>208</v>
      </c>
      <c r="S615" s="1" t="s">
        <v>272</v>
      </c>
      <c r="T615" s="1" t="s">
        <v>210</v>
      </c>
      <c r="V615" s="1" t="b">
        <v>0</v>
      </c>
      <c r="AA615" s="1">
        <v>0.1435</v>
      </c>
      <c r="AC615" s="1">
        <v>0.136</v>
      </c>
      <c r="AD615" s="1">
        <v>100</v>
      </c>
      <c r="AF615" s="8">
        <v>0.00750000000000001</v>
      </c>
      <c r="AG615" s="1" t="s">
        <v>679</v>
      </c>
      <c r="AH615" s="1">
        <v>21691</v>
      </c>
      <c r="AI615" s="1">
        <v>100</v>
      </c>
      <c r="AJ615" s="1">
        <v>126.68</v>
      </c>
      <c r="AL615" s="1">
        <f t="shared" si="285"/>
        <v>126.68</v>
      </c>
      <c r="AO615" s="1">
        <f t="shared" si="286"/>
        <v>126.68</v>
      </c>
      <c r="AP615" s="1">
        <v>20</v>
      </c>
      <c r="AV615" s="10">
        <f t="shared" si="287"/>
        <v>18.02858</v>
      </c>
      <c r="AW615" s="1">
        <f t="shared" si="288"/>
        <v>18.02858</v>
      </c>
      <c r="BK615" s="1">
        <v>2</v>
      </c>
      <c r="BL615" s="1">
        <v>562.5</v>
      </c>
      <c r="BM615" s="1" t="s">
        <v>212</v>
      </c>
      <c r="BN615" s="2">
        <f t="shared" si="289"/>
        <v>4.93421052631579</v>
      </c>
      <c r="BO615" s="2">
        <v>450</v>
      </c>
      <c r="BP615" s="1">
        <f t="shared" si="290"/>
        <v>4.93421052631579</v>
      </c>
      <c r="BQ615" s="1">
        <f t="shared" si="291"/>
        <v>4.93421052631579</v>
      </c>
      <c r="BS615" s="1"/>
      <c r="EQ615" s="1">
        <f t="shared" si="267"/>
        <v>0</v>
      </c>
      <c r="ER615" s="1">
        <f t="shared" si="292"/>
        <v>0</v>
      </c>
      <c r="ES615" s="1">
        <f t="shared" si="293"/>
        <v>0</v>
      </c>
      <c r="ET615" s="12">
        <f t="shared" si="294"/>
        <v>4.93421052631579</v>
      </c>
      <c r="FP615" s="1" t="s">
        <v>213</v>
      </c>
      <c r="FQ615" s="1">
        <v>1.25</v>
      </c>
      <c r="FR615" s="12">
        <f t="shared" si="269"/>
        <v>22.9627905263158</v>
      </c>
      <c r="FS615" s="12">
        <f t="shared" si="295"/>
        <v>0.287034881578947</v>
      </c>
      <c r="GE615" s="1" t="s">
        <v>214</v>
      </c>
      <c r="GF615" s="1" t="s">
        <v>213</v>
      </c>
      <c r="GG615" s="1">
        <v>11</v>
      </c>
      <c r="GH615" s="12">
        <f t="shared" si="296"/>
        <v>22.9627905263158</v>
      </c>
      <c r="GI615" s="1">
        <f t="shared" si="297"/>
        <v>2.52590695789474</v>
      </c>
      <c r="GJ615" s="1" t="s">
        <v>215</v>
      </c>
      <c r="GM615" s="1">
        <v>0.0986842105263158</v>
      </c>
      <c r="GO615" s="1">
        <v>0.956944444444444</v>
      </c>
      <c r="GP615" s="1">
        <v>0.132275132275132</v>
      </c>
      <c r="HB615" s="1">
        <v>2</v>
      </c>
      <c r="HC615" s="1">
        <v>60</v>
      </c>
      <c r="HD615" s="1">
        <v>95</v>
      </c>
      <c r="HE615" s="1">
        <f t="shared" si="298"/>
        <v>114</v>
      </c>
      <c r="HF615" s="10">
        <f t="shared" si="299"/>
        <v>26.9636361530354</v>
      </c>
      <c r="HG615" s="13">
        <v>45384</v>
      </c>
    </row>
    <row r="616" spans="1:215">
      <c r="A616" t="str">
        <f t="shared" si="268"/>
        <v>MYSRKL22025921691</v>
      </c>
      <c r="B616" s="1">
        <v>615</v>
      </c>
      <c r="C616" s="1" t="s">
        <v>200</v>
      </c>
      <c r="D616" s="1">
        <v>0</v>
      </c>
      <c r="E616" s="1" t="s">
        <v>317</v>
      </c>
      <c r="F616" s="1" t="s">
        <v>202</v>
      </c>
      <c r="H616" s="1" t="s">
        <v>1114</v>
      </c>
      <c r="I616" s="1" t="s">
        <v>1115</v>
      </c>
      <c r="M616" s="1" t="s">
        <v>205</v>
      </c>
      <c r="N616" s="1">
        <v>1</v>
      </c>
      <c r="O616" s="1" t="s">
        <v>270</v>
      </c>
      <c r="Q616" s="1" t="s">
        <v>271</v>
      </c>
      <c r="R616" t="s">
        <v>208</v>
      </c>
      <c r="S616" s="1" t="s">
        <v>272</v>
      </c>
      <c r="T616" s="1" t="s">
        <v>210</v>
      </c>
      <c r="V616" s="1" t="b">
        <v>0</v>
      </c>
      <c r="AA616" s="1">
        <v>0.0715</v>
      </c>
      <c r="AC616" s="1">
        <v>0.07</v>
      </c>
      <c r="AD616" s="1">
        <v>100</v>
      </c>
      <c r="AF616" s="8">
        <v>0.0015</v>
      </c>
      <c r="AG616" s="1" t="s">
        <v>679</v>
      </c>
      <c r="AH616" s="1">
        <v>21691</v>
      </c>
      <c r="AI616" s="1">
        <v>100</v>
      </c>
      <c r="AJ616" s="1">
        <v>141.24</v>
      </c>
      <c r="AL616" s="1">
        <f t="shared" si="285"/>
        <v>141.24</v>
      </c>
      <c r="AO616" s="1">
        <f t="shared" si="286"/>
        <v>141.24</v>
      </c>
      <c r="AP616" s="1">
        <v>20</v>
      </c>
      <c r="AV616" s="10">
        <f t="shared" si="287"/>
        <v>10.06866</v>
      </c>
      <c r="AW616" s="1">
        <f t="shared" si="288"/>
        <v>10.06866</v>
      </c>
      <c r="BK616" s="1">
        <v>2</v>
      </c>
      <c r="BL616" s="1">
        <v>375</v>
      </c>
      <c r="BM616" s="1" t="s">
        <v>212</v>
      </c>
      <c r="BN616" s="2">
        <f t="shared" si="289"/>
        <v>3.94736842105263</v>
      </c>
      <c r="BO616" s="2">
        <v>300</v>
      </c>
      <c r="BP616" s="1">
        <f t="shared" si="290"/>
        <v>3.94736842105263</v>
      </c>
      <c r="BQ616" s="1">
        <f t="shared" si="291"/>
        <v>3.94736842105263</v>
      </c>
      <c r="BS616" s="1"/>
      <c r="EQ616" s="1">
        <f t="shared" si="267"/>
        <v>0</v>
      </c>
      <c r="ER616" s="1">
        <f t="shared" si="292"/>
        <v>0</v>
      </c>
      <c r="ES616" s="1">
        <f t="shared" si="293"/>
        <v>0</v>
      </c>
      <c r="ET616" s="12">
        <f t="shared" si="294"/>
        <v>3.94736842105263</v>
      </c>
      <c r="FP616" s="1" t="s">
        <v>213</v>
      </c>
      <c r="FQ616" s="1">
        <v>1.25</v>
      </c>
      <c r="FR616" s="12">
        <f t="shared" si="269"/>
        <v>14.0160284210526</v>
      </c>
      <c r="FS616" s="12">
        <f t="shared" si="295"/>
        <v>0.175200355263158</v>
      </c>
      <c r="GE616" s="1" t="s">
        <v>214</v>
      </c>
      <c r="GF616" s="1" t="s">
        <v>213</v>
      </c>
      <c r="GG616" s="1">
        <v>11</v>
      </c>
      <c r="GH616" s="12">
        <f t="shared" si="296"/>
        <v>14.0160284210526</v>
      </c>
      <c r="GI616" s="1">
        <f t="shared" si="297"/>
        <v>1.54176312631579</v>
      </c>
      <c r="GJ616" s="1" t="s">
        <v>215</v>
      </c>
      <c r="GM616" s="1">
        <v>0.0789473684210526</v>
      </c>
      <c r="GO616" s="1">
        <v>0.345833333333333</v>
      </c>
      <c r="GP616" s="1">
        <v>0.05</v>
      </c>
      <c r="HB616" s="1">
        <v>2</v>
      </c>
      <c r="HC616" s="1">
        <v>72</v>
      </c>
      <c r="HD616" s="1">
        <v>95</v>
      </c>
      <c r="HE616" s="1">
        <f t="shared" si="298"/>
        <v>95</v>
      </c>
      <c r="HF616" s="10">
        <f t="shared" si="299"/>
        <v>16.207772604386</v>
      </c>
      <c r="HG616" s="13">
        <v>44198</v>
      </c>
    </row>
    <row r="617" spans="1:215">
      <c r="A617" t="str">
        <f t="shared" si="268"/>
        <v>MYSRKL22026921691</v>
      </c>
      <c r="B617" s="1">
        <v>616</v>
      </c>
      <c r="C617" s="1" t="s">
        <v>200</v>
      </c>
      <c r="D617" s="1">
        <v>0</v>
      </c>
      <c r="E617" s="1" t="s">
        <v>317</v>
      </c>
      <c r="F617" s="1" t="s">
        <v>202</v>
      </c>
      <c r="H617" s="1" t="s">
        <v>1116</v>
      </c>
      <c r="I617" s="1" t="s">
        <v>1117</v>
      </c>
      <c r="M617" s="1" t="s">
        <v>205</v>
      </c>
      <c r="N617" s="1">
        <v>1</v>
      </c>
      <c r="O617" s="1" t="s">
        <v>270</v>
      </c>
      <c r="Q617" s="1" t="s">
        <v>271</v>
      </c>
      <c r="R617" t="s">
        <v>208</v>
      </c>
      <c r="S617" s="1" t="s">
        <v>272</v>
      </c>
      <c r="T617" s="1" t="s">
        <v>210</v>
      </c>
      <c r="V617" s="1" t="b">
        <v>0</v>
      </c>
      <c r="AA617" s="1">
        <v>0.0715</v>
      </c>
      <c r="AC617" s="1">
        <v>0.07</v>
      </c>
      <c r="AD617" s="1">
        <v>100</v>
      </c>
      <c r="AF617" s="8">
        <v>0.0015</v>
      </c>
      <c r="AG617" s="1" t="s">
        <v>679</v>
      </c>
      <c r="AH617" s="1">
        <v>21691</v>
      </c>
      <c r="AI617" s="1">
        <v>100</v>
      </c>
      <c r="AJ617" s="1">
        <v>141.24</v>
      </c>
      <c r="AL617" s="1">
        <f t="shared" si="285"/>
        <v>141.24</v>
      </c>
      <c r="AO617" s="1">
        <f t="shared" si="286"/>
        <v>141.24</v>
      </c>
      <c r="AP617" s="1">
        <v>20</v>
      </c>
      <c r="AV617" s="10">
        <f t="shared" si="287"/>
        <v>10.06866</v>
      </c>
      <c r="AW617" s="1">
        <f t="shared" si="288"/>
        <v>10.06866</v>
      </c>
      <c r="BK617" s="1">
        <v>2</v>
      </c>
      <c r="BL617" s="1">
        <v>375</v>
      </c>
      <c r="BM617" s="1" t="s">
        <v>212</v>
      </c>
      <c r="BN617" s="2">
        <f t="shared" si="289"/>
        <v>3.94736842105263</v>
      </c>
      <c r="BO617" s="2">
        <v>300</v>
      </c>
      <c r="BP617" s="1">
        <f t="shared" si="290"/>
        <v>3.94736842105263</v>
      </c>
      <c r="BQ617" s="1">
        <f t="shared" si="291"/>
        <v>3.94736842105263</v>
      </c>
      <c r="BS617" s="1"/>
      <c r="EQ617" s="1">
        <f t="shared" si="267"/>
        <v>0</v>
      </c>
      <c r="ER617" s="1">
        <f t="shared" si="292"/>
        <v>0</v>
      </c>
      <c r="ES617" s="1">
        <f t="shared" si="293"/>
        <v>0</v>
      </c>
      <c r="ET617" s="12">
        <f t="shared" si="294"/>
        <v>3.94736842105263</v>
      </c>
      <c r="FP617" s="1" t="s">
        <v>213</v>
      </c>
      <c r="FQ617" s="1">
        <v>1.25</v>
      </c>
      <c r="FR617" s="12">
        <f t="shared" si="269"/>
        <v>14.0160284210526</v>
      </c>
      <c r="FS617" s="12">
        <f t="shared" si="295"/>
        <v>0.175200355263158</v>
      </c>
      <c r="GE617" s="1" t="s">
        <v>214</v>
      </c>
      <c r="GF617" s="1" t="s">
        <v>213</v>
      </c>
      <c r="GG617" s="1">
        <v>11</v>
      </c>
      <c r="GH617" s="12">
        <f t="shared" si="296"/>
        <v>14.0160284210526</v>
      </c>
      <c r="GI617" s="1">
        <f t="shared" si="297"/>
        <v>1.54176312631579</v>
      </c>
      <c r="GJ617" s="1" t="s">
        <v>215</v>
      </c>
      <c r="GM617" s="1">
        <v>0.0789473684210526</v>
      </c>
      <c r="GO617" s="1">
        <v>0.345833333333333</v>
      </c>
      <c r="GP617" s="1">
        <v>0.05</v>
      </c>
      <c r="HB617" s="1">
        <v>2</v>
      </c>
      <c r="HC617" s="1">
        <v>72</v>
      </c>
      <c r="HD617" s="1">
        <v>95</v>
      </c>
      <c r="HE617" s="1">
        <f t="shared" si="298"/>
        <v>95</v>
      </c>
      <c r="HF617" s="10">
        <f t="shared" si="299"/>
        <v>16.207772604386</v>
      </c>
      <c r="HG617" s="13">
        <v>44198</v>
      </c>
    </row>
    <row r="618" spans="1:215">
      <c r="A618" t="str">
        <f t="shared" si="268"/>
        <v>MYSRKL22027921691</v>
      </c>
      <c r="B618" s="1">
        <v>617</v>
      </c>
      <c r="C618" s="1" t="s">
        <v>200</v>
      </c>
      <c r="D618" s="1">
        <v>0</v>
      </c>
      <c r="E618" s="1" t="s">
        <v>317</v>
      </c>
      <c r="F618" s="1" t="s">
        <v>202</v>
      </c>
      <c r="H618" s="1" t="s">
        <v>1118</v>
      </c>
      <c r="I618" s="1" t="s">
        <v>1119</v>
      </c>
      <c r="M618" s="1" t="s">
        <v>205</v>
      </c>
      <c r="N618" s="1">
        <v>1</v>
      </c>
      <c r="O618" s="17" t="s">
        <v>270</v>
      </c>
      <c r="P618" s="18"/>
      <c r="Q618" s="1" t="s">
        <v>271</v>
      </c>
      <c r="R618" t="s">
        <v>208</v>
      </c>
      <c r="S618" s="1" t="s">
        <v>272</v>
      </c>
      <c r="T618" s="1" t="s">
        <v>210</v>
      </c>
      <c r="V618" s="1" t="b">
        <v>0</v>
      </c>
      <c r="AA618" s="1">
        <v>0.394</v>
      </c>
      <c r="AC618" s="1">
        <v>0.392</v>
      </c>
      <c r="AD618" s="1">
        <v>100</v>
      </c>
      <c r="AF618" s="8">
        <v>0.002</v>
      </c>
      <c r="AG618" s="1" t="s">
        <v>679</v>
      </c>
      <c r="AH618" s="1">
        <v>21691</v>
      </c>
      <c r="AI618" s="1">
        <v>100</v>
      </c>
      <c r="AJ618" s="1">
        <v>141.24</v>
      </c>
      <c r="AL618" s="1">
        <f t="shared" si="285"/>
        <v>141.24</v>
      </c>
      <c r="AO618" s="1">
        <f t="shared" si="286"/>
        <v>141.24</v>
      </c>
      <c r="AP618" s="1">
        <v>20</v>
      </c>
      <c r="AV618" s="10">
        <f t="shared" si="287"/>
        <v>55.60856</v>
      </c>
      <c r="AW618" s="1">
        <f t="shared" si="288"/>
        <v>55.60856</v>
      </c>
      <c r="BK618" s="1">
        <v>2</v>
      </c>
      <c r="BL618" s="1">
        <v>1062.5</v>
      </c>
      <c r="BM618" s="1" t="s">
        <v>212</v>
      </c>
      <c r="BN618" s="2">
        <f t="shared" si="289"/>
        <v>11.1842105263158</v>
      </c>
      <c r="BO618" s="2">
        <v>850</v>
      </c>
      <c r="BP618" s="1">
        <f t="shared" si="290"/>
        <v>11.1842105263158</v>
      </c>
      <c r="BQ618" s="1">
        <f t="shared" si="291"/>
        <v>11.1842105263158</v>
      </c>
      <c r="BS618" s="1"/>
      <c r="EQ618" s="1">
        <f t="shared" si="267"/>
        <v>0</v>
      </c>
      <c r="ER618" s="1">
        <f t="shared" si="292"/>
        <v>0</v>
      </c>
      <c r="ES618" s="1">
        <f t="shared" si="293"/>
        <v>0</v>
      </c>
      <c r="ET618" s="12">
        <f t="shared" si="294"/>
        <v>11.1842105263158</v>
      </c>
      <c r="FP618" s="1" t="s">
        <v>213</v>
      </c>
      <c r="FQ618" s="1">
        <v>1.25</v>
      </c>
      <c r="FR618" s="12">
        <f t="shared" si="269"/>
        <v>66.7927705263158</v>
      </c>
      <c r="FS618" s="12">
        <f t="shared" si="295"/>
        <v>0.834909631578947</v>
      </c>
      <c r="GE618" s="1" t="s">
        <v>214</v>
      </c>
      <c r="GF618" s="1" t="s">
        <v>213</v>
      </c>
      <c r="GG618" s="1">
        <v>11</v>
      </c>
      <c r="GH618" s="12">
        <f t="shared" si="296"/>
        <v>66.7927705263158</v>
      </c>
      <c r="GI618" s="1">
        <f t="shared" si="297"/>
        <v>7.34720475789474</v>
      </c>
      <c r="GJ618" s="1" t="s">
        <v>215</v>
      </c>
      <c r="GM618" s="1">
        <v>0.223684210526316</v>
      </c>
      <c r="GO618" s="1">
        <v>2.20833333333333</v>
      </c>
      <c r="GP618" s="1">
        <v>0.5</v>
      </c>
      <c r="HB618" s="1">
        <v>2</v>
      </c>
      <c r="HC618" s="1">
        <v>72</v>
      </c>
      <c r="HD618" s="1">
        <v>95</v>
      </c>
      <c r="HE618" s="1">
        <f t="shared" si="298"/>
        <v>95</v>
      </c>
      <c r="HF618" s="10">
        <f t="shared" si="299"/>
        <v>77.9069024596491</v>
      </c>
      <c r="HG618" s="13">
        <v>44198</v>
      </c>
    </row>
    <row r="619" spans="1:215">
      <c r="A619" t="str">
        <f t="shared" si="268"/>
        <v>MYSRKL22028921691</v>
      </c>
      <c r="B619" s="1">
        <v>618</v>
      </c>
      <c r="C619" s="1" t="s">
        <v>200</v>
      </c>
      <c r="D619" s="1">
        <v>0</v>
      </c>
      <c r="E619" s="1" t="s">
        <v>317</v>
      </c>
      <c r="F619" s="1" t="s">
        <v>202</v>
      </c>
      <c r="H619" s="1" t="s">
        <v>1120</v>
      </c>
      <c r="I619" s="1" t="s">
        <v>1121</v>
      </c>
      <c r="M619" s="1" t="s">
        <v>205</v>
      </c>
      <c r="N619" s="1">
        <v>1</v>
      </c>
      <c r="O619" s="17" t="s">
        <v>270</v>
      </c>
      <c r="P619" s="18"/>
      <c r="Q619" s="1" t="s">
        <v>271</v>
      </c>
      <c r="R619" t="s">
        <v>208</v>
      </c>
      <c r="S619" s="1" t="s">
        <v>272</v>
      </c>
      <c r="T619" s="1" t="s">
        <v>210</v>
      </c>
      <c r="V619" s="1" t="b">
        <v>0</v>
      </c>
      <c r="AA619" s="1">
        <v>0.401</v>
      </c>
      <c r="AC619" s="1">
        <v>0.399</v>
      </c>
      <c r="AD619" s="1">
        <v>100</v>
      </c>
      <c r="AF619" s="8">
        <v>0.002</v>
      </c>
      <c r="AG619" s="1" t="s">
        <v>679</v>
      </c>
      <c r="AH619" s="1">
        <v>21691</v>
      </c>
      <c r="AI619" s="1">
        <v>100</v>
      </c>
      <c r="AJ619" s="1">
        <v>141.24</v>
      </c>
      <c r="AL619" s="1">
        <f t="shared" si="285"/>
        <v>141.24</v>
      </c>
      <c r="AO619" s="1">
        <f t="shared" si="286"/>
        <v>141.24</v>
      </c>
      <c r="AP619" s="1">
        <v>20</v>
      </c>
      <c r="AV619" s="10">
        <f t="shared" si="287"/>
        <v>56.59724</v>
      </c>
      <c r="AW619" s="1">
        <f t="shared" si="288"/>
        <v>56.59724</v>
      </c>
      <c r="BK619" s="1">
        <v>2</v>
      </c>
      <c r="BL619" s="1">
        <v>1062.5</v>
      </c>
      <c r="BM619" s="1" t="s">
        <v>212</v>
      </c>
      <c r="BN619" s="2">
        <f t="shared" si="289"/>
        <v>11.1842105263158</v>
      </c>
      <c r="BO619" s="2">
        <v>850</v>
      </c>
      <c r="BP619" s="1">
        <f t="shared" si="290"/>
        <v>11.1842105263158</v>
      </c>
      <c r="BQ619" s="1">
        <f t="shared" si="291"/>
        <v>11.1842105263158</v>
      </c>
      <c r="BS619" s="1"/>
      <c r="EQ619" s="1">
        <f t="shared" si="267"/>
        <v>0</v>
      </c>
      <c r="ER619" s="1">
        <f t="shared" si="292"/>
        <v>0</v>
      </c>
      <c r="ES619" s="1">
        <f t="shared" si="293"/>
        <v>0</v>
      </c>
      <c r="ET619" s="12">
        <f t="shared" si="294"/>
        <v>11.1842105263158</v>
      </c>
      <c r="FP619" s="1" t="s">
        <v>213</v>
      </c>
      <c r="FQ619" s="1">
        <v>1.25</v>
      </c>
      <c r="FR619" s="12">
        <f t="shared" si="269"/>
        <v>67.7814505263158</v>
      </c>
      <c r="FS619" s="12">
        <f t="shared" si="295"/>
        <v>0.847268131578947</v>
      </c>
      <c r="GE619" s="1" t="s">
        <v>214</v>
      </c>
      <c r="GF619" s="1" t="s">
        <v>213</v>
      </c>
      <c r="GG619" s="1">
        <v>11</v>
      </c>
      <c r="GH619" s="12">
        <f t="shared" si="296"/>
        <v>67.7814505263158</v>
      </c>
      <c r="GI619" s="1">
        <f t="shared" si="297"/>
        <v>7.45595955789474</v>
      </c>
      <c r="GJ619" s="1" t="s">
        <v>215</v>
      </c>
      <c r="GM619" s="1">
        <v>0.223684210526316</v>
      </c>
      <c r="GO619" s="1">
        <v>2.20833333333333</v>
      </c>
      <c r="GP619" s="1">
        <v>0.5</v>
      </c>
      <c r="HB619" s="1">
        <v>2</v>
      </c>
      <c r="HC619" s="1">
        <v>72</v>
      </c>
      <c r="HD619" s="1">
        <v>95</v>
      </c>
      <c r="HE619" s="1">
        <f t="shared" si="298"/>
        <v>95</v>
      </c>
      <c r="HF619" s="10">
        <f t="shared" si="299"/>
        <v>79.0166957596491</v>
      </c>
      <c r="HG619" s="13">
        <v>44198</v>
      </c>
    </row>
    <row r="620" spans="1:215">
      <c r="A620" t="str">
        <f t="shared" si="268"/>
        <v>MYSRKL22032921590</v>
      </c>
      <c r="B620" s="1">
        <v>619</v>
      </c>
      <c r="C620" s="1" t="s">
        <v>200</v>
      </c>
      <c r="D620" s="1">
        <v>0</v>
      </c>
      <c r="E620" s="1" t="s">
        <v>317</v>
      </c>
      <c r="F620" s="1" t="s">
        <v>202</v>
      </c>
      <c r="H620" s="1" t="s">
        <v>1122</v>
      </c>
      <c r="I620" s="1" t="s">
        <v>1123</v>
      </c>
      <c r="M620" s="1" t="s">
        <v>205</v>
      </c>
      <c r="N620" s="1">
        <v>1</v>
      </c>
      <c r="O620" s="17" t="s">
        <v>270</v>
      </c>
      <c r="P620" s="18"/>
      <c r="Q620" s="1" t="s">
        <v>271</v>
      </c>
      <c r="R620" t="s">
        <v>208</v>
      </c>
      <c r="S620" s="1" t="s">
        <v>272</v>
      </c>
      <c r="T620" s="1" t="s">
        <v>210</v>
      </c>
      <c r="V620" s="1" t="b">
        <v>0</v>
      </c>
      <c r="AA620" s="1">
        <v>0.142</v>
      </c>
      <c r="AC620" s="1">
        <v>0.136</v>
      </c>
      <c r="AD620" s="1">
        <v>100</v>
      </c>
      <c r="AF620" s="8">
        <v>0.00600000000000001</v>
      </c>
      <c r="AG620" s="1" t="s">
        <v>464</v>
      </c>
      <c r="AH620" s="1">
        <v>21590</v>
      </c>
      <c r="AI620" s="1">
        <v>100</v>
      </c>
      <c r="AJ620" s="1">
        <v>142.8</v>
      </c>
      <c r="AL620" s="1">
        <f t="shared" si="285"/>
        <v>142.8</v>
      </c>
      <c r="AO620" s="1">
        <f t="shared" si="286"/>
        <v>142.8</v>
      </c>
      <c r="AP620" s="1">
        <v>20</v>
      </c>
      <c r="AV620" s="10">
        <f t="shared" si="287"/>
        <v>20.1576</v>
      </c>
      <c r="AW620" s="1">
        <f t="shared" si="288"/>
        <v>20.1576</v>
      </c>
      <c r="BK620" s="1">
        <v>1</v>
      </c>
      <c r="BL620" s="1">
        <v>333.333333333333</v>
      </c>
      <c r="BM620" s="1" t="s">
        <v>212</v>
      </c>
      <c r="BN620" s="2">
        <f t="shared" si="289"/>
        <v>6.17283950617284</v>
      </c>
      <c r="BO620" s="2">
        <v>250</v>
      </c>
      <c r="BP620" s="1">
        <f t="shared" si="290"/>
        <v>6.17283950617284</v>
      </c>
      <c r="BQ620" s="1">
        <f t="shared" si="291"/>
        <v>6.17283950617284</v>
      </c>
      <c r="BS620" s="1"/>
      <c r="EQ620" s="1">
        <f t="shared" si="267"/>
        <v>0</v>
      </c>
      <c r="ER620" s="1">
        <f t="shared" si="292"/>
        <v>0</v>
      </c>
      <c r="ES620" s="1">
        <f t="shared" si="293"/>
        <v>0</v>
      </c>
      <c r="ET620" s="12">
        <f t="shared" si="294"/>
        <v>6.17283950617284</v>
      </c>
      <c r="FP620" s="1" t="s">
        <v>213</v>
      </c>
      <c r="FQ620" s="1">
        <v>1.25</v>
      </c>
      <c r="FR620" s="12">
        <f t="shared" si="269"/>
        <v>26.3304395061728</v>
      </c>
      <c r="FS620" s="12">
        <f t="shared" si="295"/>
        <v>0.329130493827161</v>
      </c>
      <c r="GE620" s="1" t="s">
        <v>214</v>
      </c>
      <c r="GF620" s="1" t="s">
        <v>213</v>
      </c>
      <c r="GG620" s="1">
        <v>11</v>
      </c>
      <c r="GH620" s="12">
        <f t="shared" si="296"/>
        <v>26.3304395061728</v>
      </c>
      <c r="GI620" s="1">
        <f t="shared" si="297"/>
        <v>2.89634834567901</v>
      </c>
      <c r="GJ620" s="1" t="s">
        <v>215</v>
      </c>
      <c r="GM620" s="1">
        <v>0.123456790123457</v>
      </c>
      <c r="GO620" s="1">
        <v>1.16</v>
      </c>
      <c r="GP620" s="1">
        <v>0.15</v>
      </c>
      <c r="HB620" s="1">
        <v>1</v>
      </c>
      <c r="HC620" s="1">
        <v>60</v>
      </c>
      <c r="HD620" s="1">
        <v>90</v>
      </c>
      <c r="HE620" s="1">
        <f t="shared" si="298"/>
        <v>54</v>
      </c>
      <c r="HF620" s="10">
        <f t="shared" si="299"/>
        <v>30.9893751358025</v>
      </c>
      <c r="HG620" s="13">
        <v>44287</v>
      </c>
    </row>
    <row r="621" spans="1:215">
      <c r="A621" t="str">
        <f t="shared" si="268"/>
        <v>MYSRKL22036021590</v>
      </c>
      <c r="B621" s="1">
        <v>620</v>
      </c>
      <c r="C621" s="1" t="s">
        <v>200</v>
      </c>
      <c r="D621" s="1">
        <v>0</v>
      </c>
      <c r="E621" s="1" t="s">
        <v>317</v>
      </c>
      <c r="F621" s="1" t="s">
        <v>202</v>
      </c>
      <c r="H621" s="1" t="s">
        <v>1124</v>
      </c>
      <c r="I621" s="1" t="s">
        <v>994</v>
      </c>
      <c r="M621" s="1" t="s">
        <v>205</v>
      </c>
      <c r="N621" s="1">
        <v>1</v>
      </c>
      <c r="O621" s="1" t="s">
        <v>337</v>
      </c>
      <c r="Q621" s="1" t="s">
        <v>219</v>
      </c>
      <c r="R621" t="s">
        <v>208</v>
      </c>
      <c r="S621" s="1" t="s">
        <v>338</v>
      </c>
      <c r="T621" s="1" t="s">
        <v>210</v>
      </c>
      <c r="V621" s="1" t="b">
        <v>0</v>
      </c>
      <c r="AA621" s="1">
        <v>1.362</v>
      </c>
      <c r="AC621" s="1">
        <v>1.356</v>
      </c>
      <c r="AD621" s="1">
        <v>100</v>
      </c>
      <c r="AF621" s="8">
        <v>0.00600000000000001</v>
      </c>
      <c r="AG621" s="1" t="s">
        <v>464</v>
      </c>
      <c r="AH621" s="1">
        <v>21590</v>
      </c>
      <c r="AI621" s="1">
        <v>100</v>
      </c>
      <c r="AJ621" s="1">
        <v>109.08</v>
      </c>
      <c r="AL621" s="1">
        <f t="shared" si="285"/>
        <v>109.08</v>
      </c>
      <c r="AO621" s="1">
        <f t="shared" si="286"/>
        <v>109.08</v>
      </c>
      <c r="AP621" s="1">
        <v>20</v>
      </c>
      <c r="AV621" s="10">
        <f t="shared" si="287"/>
        <v>148.44696</v>
      </c>
      <c r="AW621" s="1">
        <f t="shared" si="288"/>
        <v>148.44696</v>
      </c>
      <c r="BK621" s="1">
        <v>1</v>
      </c>
      <c r="BL621" s="1">
        <v>880</v>
      </c>
      <c r="BM621" s="1" t="s">
        <v>212</v>
      </c>
      <c r="BN621" s="2">
        <f t="shared" si="289"/>
        <v>23.9012345679012</v>
      </c>
      <c r="BO621" s="2">
        <v>660</v>
      </c>
      <c r="BP621" s="1">
        <f t="shared" si="290"/>
        <v>23.9012345679012</v>
      </c>
      <c r="BQ621" s="1">
        <f t="shared" si="291"/>
        <v>23.9012345679012</v>
      </c>
      <c r="BS621" s="1"/>
      <c r="EQ621" s="1">
        <f t="shared" si="267"/>
        <v>0</v>
      </c>
      <c r="ER621" s="1">
        <f t="shared" si="292"/>
        <v>0</v>
      </c>
      <c r="ES621" s="1">
        <f t="shared" si="293"/>
        <v>0</v>
      </c>
      <c r="ET621" s="12">
        <f t="shared" si="294"/>
        <v>23.9012345679012</v>
      </c>
      <c r="FP621" s="1" t="s">
        <v>213</v>
      </c>
      <c r="FQ621" s="1">
        <v>1.25</v>
      </c>
      <c r="FR621" s="12">
        <f t="shared" si="269"/>
        <v>172.348194567901</v>
      </c>
      <c r="FS621" s="12">
        <f t="shared" si="295"/>
        <v>2.15435243209877</v>
      </c>
      <c r="GE621" s="1" t="s">
        <v>214</v>
      </c>
      <c r="GF621" s="1" t="s">
        <v>213</v>
      </c>
      <c r="GG621" s="1">
        <v>11</v>
      </c>
      <c r="GH621" s="12">
        <f t="shared" si="296"/>
        <v>172.348194567901</v>
      </c>
      <c r="GI621" s="1">
        <f t="shared" si="297"/>
        <v>18.9583014024691</v>
      </c>
      <c r="GJ621" s="1" t="s">
        <v>215</v>
      </c>
      <c r="GM621" s="1">
        <v>0.478024691358025</v>
      </c>
      <c r="GO621" s="1">
        <v>3.31</v>
      </c>
      <c r="GP621" s="1">
        <v>2.93</v>
      </c>
      <c r="GQ621" s="1" t="s">
        <v>280</v>
      </c>
      <c r="GR621" s="1">
        <v>1.25</v>
      </c>
      <c r="HB621" s="1">
        <v>1</v>
      </c>
      <c r="HC621" s="1">
        <v>88</v>
      </c>
      <c r="HD621" s="1">
        <v>90</v>
      </c>
      <c r="HE621" s="1">
        <f t="shared" si="298"/>
        <v>36.8181818181818</v>
      </c>
      <c r="HF621" s="10">
        <f t="shared" si="299"/>
        <v>201.428873093827</v>
      </c>
      <c r="HG621" s="13">
        <v>45017</v>
      </c>
    </row>
    <row r="622" spans="1:215">
      <c r="A622" t="str">
        <f t="shared" si="268"/>
        <v>MYSRKL22038021590</v>
      </c>
      <c r="B622" s="1">
        <v>621</v>
      </c>
      <c r="C622" s="1" t="s">
        <v>200</v>
      </c>
      <c r="D622" s="1">
        <v>0</v>
      </c>
      <c r="E622" s="1" t="s">
        <v>317</v>
      </c>
      <c r="F622" s="1" t="s">
        <v>202</v>
      </c>
      <c r="H622" s="1" t="s">
        <v>1125</v>
      </c>
      <c r="I622" s="1" t="s">
        <v>1068</v>
      </c>
      <c r="M622" s="1" t="s">
        <v>205</v>
      </c>
      <c r="N622" s="1">
        <v>1</v>
      </c>
      <c r="O622" t="s">
        <v>933</v>
      </c>
      <c r="P622"/>
      <c r="Q622" s="1" t="s">
        <v>219</v>
      </c>
      <c r="R622" t="s">
        <v>208</v>
      </c>
      <c r="S622" s="19" t="s">
        <v>251</v>
      </c>
      <c r="T622" s="1" t="s">
        <v>210</v>
      </c>
      <c r="V622" s="1" t="b">
        <v>0</v>
      </c>
      <c r="AA622" s="1">
        <v>0.136</v>
      </c>
      <c r="AC622" s="1">
        <v>0.131</v>
      </c>
      <c r="AD622" s="1">
        <v>100</v>
      </c>
      <c r="AF622" s="8">
        <v>0.005</v>
      </c>
      <c r="AG622" s="1" t="s">
        <v>464</v>
      </c>
      <c r="AH622" s="1">
        <v>21590</v>
      </c>
      <c r="AI622" s="1">
        <v>100</v>
      </c>
      <c r="AJ622" s="1">
        <v>94.68</v>
      </c>
      <c r="AL622" s="1">
        <f t="shared" si="285"/>
        <v>94.68</v>
      </c>
      <c r="AO622" s="1">
        <f t="shared" si="286"/>
        <v>94.68</v>
      </c>
      <c r="AP622" s="1">
        <v>20</v>
      </c>
      <c r="AV622" s="10">
        <f t="shared" si="287"/>
        <v>12.77648</v>
      </c>
      <c r="AW622" s="1">
        <f t="shared" si="288"/>
        <v>12.77648</v>
      </c>
      <c r="BK622" s="1">
        <v>2</v>
      </c>
      <c r="BL622" s="1">
        <v>333.333333333333</v>
      </c>
      <c r="BM622" s="1" t="s">
        <v>212</v>
      </c>
      <c r="BN622" s="2">
        <f t="shared" si="289"/>
        <v>3.08641975308642</v>
      </c>
      <c r="BO622" s="2">
        <v>250</v>
      </c>
      <c r="BP622" s="1">
        <f t="shared" si="290"/>
        <v>3.08641975308642</v>
      </c>
      <c r="BQ622" s="1">
        <f t="shared" si="291"/>
        <v>3.08641975308642</v>
      </c>
      <c r="BS622" s="1"/>
      <c r="EQ622" s="1">
        <f t="shared" si="267"/>
        <v>0</v>
      </c>
      <c r="ER622" s="1">
        <f t="shared" si="292"/>
        <v>0</v>
      </c>
      <c r="ES622" s="1">
        <f t="shared" si="293"/>
        <v>0</v>
      </c>
      <c r="ET622" s="12">
        <f t="shared" si="294"/>
        <v>3.08641975308642</v>
      </c>
      <c r="FP622" s="1" t="s">
        <v>213</v>
      </c>
      <c r="FQ622" s="1">
        <v>1.25</v>
      </c>
      <c r="FR622" s="12">
        <f t="shared" si="269"/>
        <v>15.8628997530864</v>
      </c>
      <c r="FS622" s="12">
        <f t="shared" si="295"/>
        <v>0.19828624691358</v>
      </c>
      <c r="GE622" s="1" t="s">
        <v>214</v>
      </c>
      <c r="GF622" s="1" t="s">
        <v>213</v>
      </c>
      <c r="GG622" s="1">
        <v>11</v>
      </c>
      <c r="GH622" s="12">
        <f t="shared" si="296"/>
        <v>15.8628997530864</v>
      </c>
      <c r="GI622" s="1">
        <f t="shared" si="297"/>
        <v>1.74491897283951</v>
      </c>
      <c r="GJ622" s="1" t="s">
        <v>215</v>
      </c>
      <c r="GM622" s="1">
        <v>0.0617283950617284</v>
      </c>
      <c r="GO622" s="1">
        <v>0.29</v>
      </c>
      <c r="GP622" s="1">
        <v>0.06</v>
      </c>
      <c r="HB622" s="1">
        <v>2</v>
      </c>
      <c r="HC622" s="1">
        <v>60</v>
      </c>
      <c r="HD622" s="1">
        <v>90</v>
      </c>
      <c r="HE622" s="1">
        <f t="shared" si="298"/>
        <v>108</v>
      </c>
      <c r="HF622" s="10">
        <f t="shared" si="299"/>
        <v>18.2178333679012</v>
      </c>
      <c r="HG622" s="13">
        <v>45017</v>
      </c>
    </row>
    <row r="623" spans="1:215">
      <c r="A623" t="str">
        <f t="shared" si="268"/>
        <v>MYSRKL22046021590</v>
      </c>
      <c r="B623" s="1">
        <v>622</v>
      </c>
      <c r="C623" s="1" t="s">
        <v>200</v>
      </c>
      <c r="D623" s="1">
        <v>0</v>
      </c>
      <c r="E623" s="1" t="s">
        <v>317</v>
      </c>
      <c r="F623" s="1" t="s">
        <v>202</v>
      </c>
      <c r="H623" s="1" t="s">
        <v>664</v>
      </c>
      <c r="I623" s="1" t="s">
        <v>382</v>
      </c>
      <c r="M623" s="1" t="s">
        <v>205</v>
      </c>
      <c r="N623" s="1">
        <v>1</v>
      </c>
      <c r="O623" s="1" t="s">
        <v>243</v>
      </c>
      <c r="Q623" s="1" t="s">
        <v>219</v>
      </c>
      <c r="R623" t="s">
        <v>208</v>
      </c>
      <c r="S623" s="19" t="s">
        <v>244</v>
      </c>
      <c r="T623" s="1" t="s">
        <v>210</v>
      </c>
      <c r="V623" s="1" t="b">
        <v>0</v>
      </c>
      <c r="AA623" s="1">
        <v>0.35</v>
      </c>
      <c r="AC623" s="1">
        <v>0.35</v>
      </c>
      <c r="AD623" s="1">
        <v>100</v>
      </c>
      <c r="AF623" s="8">
        <v>0</v>
      </c>
      <c r="AG623" s="1" t="s">
        <v>464</v>
      </c>
      <c r="AH623" s="1">
        <v>21590</v>
      </c>
      <c r="AI623" s="1">
        <v>100</v>
      </c>
      <c r="AJ623" s="1">
        <v>101.85</v>
      </c>
      <c r="AL623" s="1">
        <f t="shared" si="285"/>
        <v>101.85</v>
      </c>
      <c r="AO623" s="1">
        <f t="shared" si="286"/>
        <v>101.85</v>
      </c>
      <c r="AP623" s="1">
        <v>20</v>
      </c>
      <c r="AV623" s="10">
        <f t="shared" si="287"/>
        <v>35.6475</v>
      </c>
      <c r="AW623" s="1">
        <f t="shared" si="288"/>
        <v>35.6475</v>
      </c>
      <c r="BK623" s="1">
        <v>1</v>
      </c>
      <c r="BL623" s="1">
        <v>600</v>
      </c>
      <c r="BM623" s="1" t="s">
        <v>212</v>
      </c>
      <c r="BN623" s="2">
        <f t="shared" si="289"/>
        <v>11.1111111111111</v>
      </c>
      <c r="BO623" s="2">
        <v>450</v>
      </c>
      <c r="BP623" s="1">
        <f t="shared" si="290"/>
        <v>11.1111111111111</v>
      </c>
      <c r="BQ623" s="1">
        <f t="shared" si="291"/>
        <v>11.1111111111111</v>
      </c>
      <c r="BS623" s="1"/>
      <c r="EQ623" s="1">
        <f t="shared" si="267"/>
        <v>0</v>
      </c>
      <c r="ER623" s="1">
        <f t="shared" si="292"/>
        <v>0</v>
      </c>
      <c r="ES623" s="1">
        <f t="shared" si="293"/>
        <v>0</v>
      </c>
      <c r="ET623" s="12">
        <f t="shared" si="294"/>
        <v>11.1111111111111</v>
      </c>
      <c r="FP623" s="1" t="s">
        <v>213</v>
      </c>
      <c r="FQ623" s="1">
        <v>1.25</v>
      </c>
      <c r="FR623" s="12">
        <f t="shared" si="269"/>
        <v>46.7586111111111</v>
      </c>
      <c r="FS623" s="12">
        <f t="shared" si="295"/>
        <v>0.584482638888889</v>
      </c>
      <c r="GE623" s="1" t="s">
        <v>214</v>
      </c>
      <c r="GF623" s="1" t="s">
        <v>213</v>
      </c>
      <c r="GG623" s="1">
        <v>11</v>
      </c>
      <c r="GH623" s="12">
        <f t="shared" si="296"/>
        <v>46.7586111111111</v>
      </c>
      <c r="GI623" s="1">
        <f t="shared" si="297"/>
        <v>5.14344722222222</v>
      </c>
      <c r="GJ623" s="1" t="s">
        <v>215</v>
      </c>
      <c r="GM623" s="1">
        <v>0.222222222222222</v>
      </c>
      <c r="GO623" s="1">
        <v>0.66</v>
      </c>
      <c r="GP623" s="1">
        <v>0.63</v>
      </c>
      <c r="HB623" s="1">
        <v>1</v>
      </c>
      <c r="HC623" s="1">
        <v>60</v>
      </c>
      <c r="HD623" s="1">
        <v>90</v>
      </c>
      <c r="HE623" s="1">
        <f t="shared" si="298"/>
        <v>54</v>
      </c>
      <c r="HF623" s="10">
        <f t="shared" si="299"/>
        <v>53.9987631944444</v>
      </c>
      <c r="HG623" s="13">
        <v>44287</v>
      </c>
    </row>
    <row r="624" spans="1:215">
      <c r="A624" t="str">
        <f t="shared" si="268"/>
        <v>MYSRKL22047021691</v>
      </c>
      <c r="B624" s="1">
        <v>623</v>
      </c>
      <c r="C624" s="1" t="s">
        <v>200</v>
      </c>
      <c r="D624" s="1">
        <v>0</v>
      </c>
      <c r="E624" s="1" t="s">
        <v>317</v>
      </c>
      <c r="F624" s="1" t="s">
        <v>202</v>
      </c>
      <c r="H624" s="1" t="s">
        <v>665</v>
      </c>
      <c r="I624" s="1" t="s">
        <v>472</v>
      </c>
      <c r="M624" s="1" t="s">
        <v>205</v>
      </c>
      <c r="N624" s="1">
        <v>1</v>
      </c>
      <c r="O624" t="s">
        <v>970</v>
      </c>
      <c r="P624"/>
      <c r="Q624" s="1" t="s">
        <v>219</v>
      </c>
      <c r="R624" t="s">
        <v>208</v>
      </c>
      <c r="S624" s="19" t="s">
        <v>266</v>
      </c>
      <c r="T624" s="1" t="s">
        <v>210</v>
      </c>
      <c r="V624" s="1" t="b">
        <v>0</v>
      </c>
      <c r="AA624" s="1">
        <v>0.222</v>
      </c>
      <c r="AC624" s="1">
        <v>0.222</v>
      </c>
      <c r="AD624" s="1">
        <v>100</v>
      </c>
      <c r="AF624" s="8">
        <v>0</v>
      </c>
      <c r="AG624" s="1" t="s">
        <v>679</v>
      </c>
      <c r="AH624" s="1">
        <v>21691</v>
      </c>
      <c r="AI624" s="1">
        <v>100</v>
      </c>
      <c r="AJ624" s="1">
        <v>85.45</v>
      </c>
      <c r="AL624" s="1">
        <f t="shared" si="285"/>
        <v>85.45</v>
      </c>
      <c r="AO624" s="1">
        <f t="shared" si="286"/>
        <v>85.45</v>
      </c>
      <c r="AP624" s="1">
        <v>20</v>
      </c>
      <c r="AV624" s="10">
        <f t="shared" si="287"/>
        <v>18.9699</v>
      </c>
      <c r="AW624" s="1">
        <f t="shared" si="288"/>
        <v>18.9699</v>
      </c>
      <c r="AZ624" s="1">
        <f>BA624+BE624</f>
        <v>2.106</v>
      </c>
      <c r="BA624" s="1">
        <f>AZ625*N625</f>
        <v>2.08</v>
      </c>
      <c r="BB624" s="1" t="s">
        <v>221</v>
      </c>
      <c r="BC624" s="1">
        <f>BA624</f>
        <v>2.08</v>
      </c>
      <c r="BD624" s="1">
        <v>1.25</v>
      </c>
      <c r="BE624" s="1">
        <f>BA624*(BD624/100)</f>
        <v>0.026</v>
      </c>
      <c r="BK624" s="1">
        <v>1</v>
      </c>
      <c r="BL624" s="1">
        <v>562.5</v>
      </c>
      <c r="BM624" s="1" t="s">
        <v>212</v>
      </c>
      <c r="BN624" s="2">
        <f t="shared" si="289"/>
        <v>9.70394736842105</v>
      </c>
      <c r="BO624" s="2">
        <v>450</v>
      </c>
      <c r="BP624" s="1">
        <f t="shared" si="290"/>
        <v>9.70394736842105</v>
      </c>
      <c r="BQ624" s="1">
        <f t="shared" si="291"/>
        <v>9.70394736842105</v>
      </c>
      <c r="BS624" s="1"/>
      <c r="EQ624" s="1">
        <f t="shared" si="267"/>
        <v>0</v>
      </c>
      <c r="ER624" s="1">
        <f t="shared" si="292"/>
        <v>0</v>
      </c>
      <c r="ES624" s="1">
        <f t="shared" si="293"/>
        <v>0</v>
      </c>
      <c r="ET624" s="12">
        <f t="shared" si="294"/>
        <v>9.70394736842105</v>
      </c>
      <c r="FP624" s="1" t="s">
        <v>213</v>
      </c>
      <c r="FQ624" s="1">
        <v>1.25</v>
      </c>
      <c r="FR624" s="12">
        <f t="shared" si="269"/>
        <v>28.6738473684211</v>
      </c>
      <c r="FS624" s="12">
        <f t="shared" si="295"/>
        <v>0.358423092105263</v>
      </c>
      <c r="GE624" s="1" t="s">
        <v>214</v>
      </c>
      <c r="GF624" s="1" t="s">
        <v>213</v>
      </c>
      <c r="GG624" s="1">
        <v>11</v>
      </c>
      <c r="GH624" s="12">
        <f t="shared" si="296"/>
        <v>28.6738473684211</v>
      </c>
      <c r="GI624" s="1">
        <f t="shared" si="297"/>
        <v>3.15412321052632</v>
      </c>
      <c r="GJ624" s="1" t="s">
        <v>215</v>
      </c>
      <c r="GM624" s="1">
        <v>0.194078947368421</v>
      </c>
      <c r="GO624" s="1">
        <v>0.160416666666667</v>
      </c>
      <c r="GP624" s="1">
        <v>0.2</v>
      </c>
      <c r="HB624" s="1">
        <v>1</v>
      </c>
      <c r="HC624" s="1">
        <v>59</v>
      </c>
      <c r="HD624" s="1">
        <v>95</v>
      </c>
      <c r="HE624" s="1">
        <f t="shared" si="298"/>
        <v>57.9661016949153</v>
      </c>
      <c r="HF624" s="10">
        <f t="shared" si="299"/>
        <v>34.8468892850877</v>
      </c>
      <c r="HG624" s="13">
        <v>43923</v>
      </c>
    </row>
    <row r="625" spans="1:215">
      <c r="A625" t="str">
        <f t="shared" si="268"/>
        <v>MYSRKL220470_121691</v>
      </c>
      <c r="B625" s="1">
        <v>624</v>
      </c>
      <c r="C625" s="1" t="s">
        <v>200</v>
      </c>
      <c r="E625" s="1" t="s">
        <v>317</v>
      </c>
      <c r="F625" s="1" t="s">
        <v>222</v>
      </c>
      <c r="H625" s="1" t="s">
        <v>666</v>
      </c>
      <c r="I625" s="1" t="s">
        <v>666</v>
      </c>
      <c r="N625" s="1">
        <v>1</v>
      </c>
      <c r="R625"/>
      <c r="AF625" s="8"/>
      <c r="AG625" s="1" t="s">
        <v>679</v>
      </c>
      <c r="AH625" s="1">
        <v>21691</v>
      </c>
      <c r="AV625" s="10"/>
      <c r="AX625" s="1" t="s">
        <v>205</v>
      </c>
      <c r="AY625" s="1" t="s">
        <v>225</v>
      </c>
      <c r="AZ625" s="1">
        <v>2.08</v>
      </c>
      <c r="BN625" s="2"/>
      <c r="BS625" s="1"/>
      <c r="ET625" s="12"/>
      <c r="FR625" s="12"/>
      <c r="FS625" s="12"/>
      <c r="GH625" s="12"/>
      <c r="HF625" s="10"/>
      <c r="HG625" s="13">
        <v>43923</v>
      </c>
    </row>
    <row r="626" spans="1:215">
      <c r="A626" t="str">
        <f t="shared" si="268"/>
        <v>HOSN212093021697</v>
      </c>
      <c r="B626" s="1">
        <v>625</v>
      </c>
      <c r="C626" s="1" t="s">
        <v>200</v>
      </c>
      <c r="D626" s="1">
        <v>0</v>
      </c>
      <c r="E626" s="1" t="s">
        <v>247</v>
      </c>
      <c r="F626" s="1" t="s">
        <v>202</v>
      </c>
      <c r="H626" s="1" t="s">
        <v>669</v>
      </c>
      <c r="I626" s="1" t="s">
        <v>565</v>
      </c>
      <c r="M626" s="1" t="s">
        <v>205</v>
      </c>
      <c r="N626" s="1">
        <v>1</v>
      </c>
      <c r="O626" s="1" t="s">
        <v>265</v>
      </c>
      <c r="Q626" s="1" t="s">
        <v>219</v>
      </c>
      <c r="R626" t="s">
        <v>208</v>
      </c>
      <c r="S626" s="1" t="s">
        <v>266</v>
      </c>
      <c r="T626" s="1" t="s">
        <v>210</v>
      </c>
      <c r="V626" s="1" t="b">
        <v>0</v>
      </c>
      <c r="AA626" s="1">
        <v>0.502</v>
      </c>
      <c r="AC626" s="1">
        <v>0.502</v>
      </c>
      <c r="AD626" s="1">
        <v>100</v>
      </c>
      <c r="AF626" s="8">
        <v>0</v>
      </c>
      <c r="AG626" s="1" t="s">
        <v>469</v>
      </c>
      <c r="AH626" s="1">
        <v>21697</v>
      </c>
      <c r="AI626" s="1">
        <v>100</v>
      </c>
      <c r="AJ626" s="1">
        <v>84.66</v>
      </c>
      <c r="AL626" s="1">
        <f>AK626+AJ626</f>
        <v>84.66</v>
      </c>
      <c r="AO626" s="1">
        <f>AL626+AM626</f>
        <v>84.66</v>
      </c>
      <c r="AP626" s="1">
        <v>20</v>
      </c>
      <c r="AV626" s="10">
        <f>((AO626*((100-GX626)/100)+GY626))*(AA626+AS626+AU626+AB626)-(AP626*(AA626+AS626-AC626+AB626)*AD626/100)</f>
        <v>42.49932</v>
      </c>
      <c r="AW626" s="1">
        <f>(AV626)*N626</f>
        <v>42.49932</v>
      </c>
      <c r="BK626" s="1">
        <v>1</v>
      </c>
      <c r="BL626" s="1">
        <v>733.333333333333</v>
      </c>
      <c r="BM626" s="1" t="s">
        <v>212</v>
      </c>
      <c r="BN626" s="2">
        <f>BL626/HE626</f>
        <v>14.7119341563786</v>
      </c>
      <c r="BO626" s="2">
        <v>550</v>
      </c>
      <c r="BP626" s="1">
        <f>BN626+BI626</f>
        <v>14.7119341563786</v>
      </c>
      <c r="BQ626" s="1">
        <f>BP626*N626</f>
        <v>14.7119341563786</v>
      </c>
      <c r="BS626" s="1"/>
      <c r="EQ626" s="1">
        <f t="shared" si="267"/>
        <v>0</v>
      </c>
      <c r="ER626" s="1">
        <f>EQ626*N626</f>
        <v>0</v>
      </c>
      <c r="ES626" s="1">
        <f>IF(ISERROR(SEARCH("FALSE",BV626)),BU626,0)+IF(ISERROR(SEARCH("FALSE",CA626)),BZ626,0)+IF(ISERROR(SEARCH("FALSE",CF626)),CE626,0)+IF(ISERROR(SEARCH("FALSE",CK626)),CJ626,0)+IF(ISERROR(SEARCH("FALSE",CP626)),CO626,0)+IF(ISERROR(SEARCH("FALSE",CU626)),CT626,0)+IF(ISERROR(SEARCH("FALSE",CZ626)),CY626,0)+IF(ISERROR(SEARCH("FALSE",DE626)),DD626,0)+IF(ISERROR(SEARCH("FALSE",DJ626)),DI626,0)+IF(ISERROR(SEARCH("FALSE",DO626)),DN626,0)+IF(ISERROR(SEARCH("FALSE",DT626)),DS626,0)+IF(ISERROR(SEARCH("FALSE",DY626)),DX626,0)+IF(ISERROR(SEARCH("FALSE",ED626)),EC626,0)+IF(ISERROR(SEARCH("FALSE",EI626)),EH626,0)+IF(ISERROR(SEARCH("FALSE",EN626)),EM626,0)*N626</f>
        <v>0</v>
      </c>
      <c r="ET626" s="12">
        <f>ES626+ER626+BP626</f>
        <v>14.7119341563786</v>
      </c>
      <c r="FP626" s="1" t="s">
        <v>213</v>
      </c>
      <c r="FQ626" s="1">
        <v>1.25</v>
      </c>
      <c r="FR626" s="12">
        <f t="shared" si="269"/>
        <v>57.2112541563786</v>
      </c>
      <c r="FS626" s="12">
        <f>FR626*FQ626/100</f>
        <v>0.715140676954732</v>
      </c>
      <c r="GE626" s="1" t="s">
        <v>214</v>
      </c>
      <c r="GF626" s="1" t="s">
        <v>213</v>
      </c>
      <c r="GG626" s="1">
        <v>11</v>
      </c>
      <c r="GH626" s="12">
        <f>AW626+ET626-ES626+FD626+FG626</f>
        <v>57.2112541563786</v>
      </c>
      <c r="GI626" s="1">
        <f>GH626*(GG626/100)</f>
        <v>6.29323795720165</v>
      </c>
      <c r="GJ626" s="1" t="s">
        <v>215</v>
      </c>
      <c r="GM626" s="1">
        <v>0.294238683127572</v>
      </c>
      <c r="GO626" s="1">
        <v>0.77</v>
      </c>
      <c r="GP626" s="1">
        <v>0.74</v>
      </c>
      <c r="HB626" s="1">
        <v>1</v>
      </c>
      <c r="HC626" s="1">
        <v>65</v>
      </c>
      <c r="HD626" s="1">
        <v>90</v>
      </c>
      <c r="HE626" s="1">
        <f>(3600/HC626)*HD626*HB626/100</f>
        <v>49.8461538461538</v>
      </c>
      <c r="HF626" s="10">
        <f>AW626+AZ626+ET626+FD626+FG626+FK626+FS626-FY626+GD626+FT626+GI626+GM626+GN626+GO626+GP626+GR626+GS626-GU626</f>
        <v>66.0238714736625</v>
      </c>
      <c r="HG626" s="13">
        <v>44198</v>
      </c>
    </row>
    <row r="627" spans="1:215">
      <c r="A627" t="str">
        <f t="shared" si="268"/>
        <v>HOSN601016021677</v>
      </c>
      <c r="B627" s="1">
        <v>626</v>
      </c>
      <c r="C627" s="1" t="s">
        <v>200</v>
      </c>
      <c r="D627" s="1">
        <v>0</v>
      </c>
      <c r="E627" s="1" t="s">
        <v>247</v>
      </c>
      <c r="F627" s="1" t="s">
        <v>202</v>
      </c>
      <c r="H627" s="1" t="s">
        <v>1126</v>
      </c>
      <c r="I627" s="1" t="s">
        <v>329</v>
      </c>
      <c r="M627" s="1" t="s">
        <v>205</v>
      </c>
      <c r="N627" s="1">
        <v>1</v>
      </c>
      <c r="O627" s="17" t="s">
        <v>330</v>
      </c>
      <c r="P627" s="18"/>
      <c r="Q627" s="1" t="s">
        <v>207</v>
      </c>
      <c r="R627" t="s">
        <v>208</v>
      </c>
      <c r="S627" s="19" t="s">
        <v>331</v>
      </c>
      <c r="T627" s="1" t="s">
        <v>210</v>
      </c>
      <c r="V627" s="1" t="b">
        <v>0</v>
      </c>
      <c r="AA627" s="1">
        <v>0.0217</v>
      </c>
      <c r="AC627" s="1">
        <v>0.0182</v>
      </c>
      <c r="AD627" s="1">
        <v>100</v>
      </c>
      <c r="AF627" s="8">
        <v>0.0035</v>
      </c>
      <c r="AG627" s="1" t="s">
        <v>278</v>
      </c>
      <c r="AH627" s="1">
        <v>21677</v>
      </c>
      <c r="AI627" s="1">
        <v>100</v>
      </c>
      <c r="AJ627" s="1">
        <v>817</v>
      </c>
      <c r="AL627" s="1">
        <f>AK627+AJ627</f>
        <v>817</v>
      </c>
      <c r="AO627" s="1">
        <f>AL627+AM627</f>
        <v>817</v>
      </c>
      <c r="AP627" s="1">
        <v>20</v>
      </c>
      <c r="AV627" s="10">
        <f>((AO627*((100-GX627)/100)+GY627))*(AA627+AS627+AU627+AB627)-(AP627*(AA627+AS627-AC627+AB627)*AD627/100)</f>
        <v>17.6589</v>
      </c>
      <c r="AW627" s="1">
        <f>(AV627)*N627</f>
        <v>17.6589</v>
      </c>
      <c r="BK627" s="1">
        <v>2</v>
      </c>
      <c r="BL627" s="1">
        <v>312.5</v>
      </c>
      <c r="BM627" s="1" t="s">
        <v>212</v>
      </c>
      <c r="BN627" s="2">
        <f>BL627/HE627</f>
        <v>2.83260233918129</v>
      </c>
      <c r="BO627" s="2">
        <v>250</v>
      </c>
      <c r="BP627" s="1">
        <f>BN627+BI627</f>
        <v>2.83260233918129</v>
      </c>
      <c r="BQ627" s="1">
        <f>BP627*N627</f>
        <v>2.83260233918129</v>
      </c>
      <c r="BS627" s="1"/>
      <c r="EQ627" s="1">
        <f t="shared" si="267"/>
        <v>0</v>
      </c>
      <c r="ER627" s="1">
        <f>EQ627*N627</f>
        <v>0</v>
      </c>
      <c r="ES627" s="1">
        <f>IF(ISERROR(SEARCH("FALSE",BV627)),BU627,0)+IF(ISERROR(SEARCH("FALSE",CA627)),BZ627,0)+IF(ISERROR(SEARCH("FALSE",CF627)),CE627,0)+IF(ISERROR(SEARCH("FALSE",CK627)),CJ627,0)+IF(ISERROR(SEARCH("FALSE",CP627)),CO627,0)+IF(ISERROR(SEARCH("FALSE",CU627)),CT627,0)+IF(ISERROR(SEARCH("FALSE",CZ627)),CY627,0)+IF(ISERROR(SEARCH("FALSE",DE627)),DD627,0)+IF(ISERROR(SEARCH("FALSE",DJ627)),DI627,0)+IF(ISERROR(SEARCH("FALSE",DO627)),DN627,0)+IF(ISERROR(SEARCH("FALSE",DT627)),DS627,0)+IF(ISERROR(SEARCH("FALSE",DY627)),DX627,0)+IF(ISERROR(SEARCH("FALSE",ED627)),EC627,0)+IF(ISERROR(SEARCH("FALSE",EI627)),EH627,0)+IF(ISERROR(SEARCH("FALSE",EN627)),EM627,0)*N627</f>
        <v>0</v>
      </c>
      <c r="ET627" s="12">
        <f>ES627+ER627+BP627</f>
        <v>2.83260233918129</v>
      </c>
      <c r="FP627" s="1" t="s">
        <v>213</v>
      </c>
      <c r="FQ627" s="1">
        <v>1.25</v>
      </c>
      <c r="FR627" s="12">
        <f t="shared" si="269"/>
        <v>20.4915023391813</v>
      </c>
      <c r="FS627" s="12">
        <f>FR627*FQ627/100</f>
        <v>0.256143779239766</v>
      </c>
      <c r="GE627" s="1" t="s">
        <v>214</v>
      </c>
      <c r="GF627" s="1" t="s">
        <v>213</v>
      </c>
      <c r="GG627" s="1">
        <v>11</v>
      </c>
      <c r="GH627" s="12">
        <f>AW627+ET627-ES627+FD627+FG627</f>
        <v>20.4915023391813</v>
      </c>
      <c r="GI627" s="1">
        <f>GH627*(GG627/100)</f>
        <v>2.25406525730994</v>
      </c>
      <c r="GJ627" s="1" t="s">
        <v>215</v>
      </c>
      <c r="GM627" s="1">
        <v>0.0566520467836257</v>
      </c>
      <c r="GO627" s="1">
        <v>0.491</v>
      </c>
      <c r="GP627" s="1">
        <v>0.1</v>
      </c>
      <c r="HB627" s="1">
        <v>2</v>
      </c>
      <c r="HC627" s="1">
        <v>62</v>
      </c>
      <c r="HD627" s="1">
        <v>95</v>
      </c>
      <c r="HE627" s="1">
        <f>(3600/HC627)*HD627*HB627/100</f>
        <v>110.322580645161</v>
      </c>
      <c r="HF627" s="10">
        <f>AW627+AZ627+ET627+FD627+FG627+FK627+FS627-FY627+GD627+FT627+GI627+GM627+GN627+GO627+GP627+GR627+GS627-GU627</f>
        <v>23.6493634225146</v>
      </c>
      <c r="HG627" s="13">
        <v>45384</v>
      </c>
    </row>
    <row r="628" spans="1:215">
      <c r="A628" t="str">
        <f t="shared" si="268"/>
        <v>HOSN601017021677</v>
      </c>
      <c r="B628" s="1">
        <v>627</v>
      </c>
      <c r="C628" s="1" t="s">
        <v>200</v>
      </c>
      <c r="D628" s="1">
        <v>0</v>
      </c>
      <c r="E628" s="1" t="s">
        <v>247</v>
      </c>
      <c r="F628" s="1" t="s">
        <v>202</v>
      </c>
      <c r="H628" s="1" t="s">
        <v>1127</v>
      </c>
      <c r="I628" s="1" t="s">
        <v>333</v>
      </c>
      <c r="M628" s="1" t="s">
        <v>205</v>
      </c>
      <c r="N628" s="1">
        <v>1</v>
      </c>
      <c r="O628" s="17" t="s">
        <v>330</v>
      </c>
      <c r="P628" s="18"/>
      <c r="Q628" s="1" t="s">
        <v>207</v>
      </c>
      <c r="R628" t="s">
        <v>208</v>
      </c>
      <c r="S628" s="19" t="s">
        <v>331</v>
      </c>
      <c r="T628" s="1" t="s">
        <v>210</v>
      </c>
      <c r="V628" s="1" t="b">
        <v>0</v>
      </c>
      <c r="AA628" s="1">
        <v>0.0161</v>
      </c>
      <c r="AC628" s="1">
        <v>0.0121</v>
      </c>
      <c r="AD628" s="1">
        <v>100</v>
      </c>
      <c r="AF628" s="8">
        <v>0.004</v>
      </c>
      <c r="AG628" s="1" t="s">
        <v>278</v>
      </c>
      <c r="AH628" s="1">
        <v>21677</v>
      </c>
      <c r="AI628" s="1">
        <v>100</v>
      </c>
      <c r="AJ628" s="1">
        <v>817</v>
      </c>
      <c r="AL628" s="1">
        <f>AK628+AJ628</f>
        <v>817</v>
      </c>
      <c r="AO628" s="1">
        <f>AL628+AM628</f>
        <v>817</v>
      </c>
      <c r="AP628" s="1">
        <v>20</v>
      </c>
      <c r="AV628" s="10">
        <f>((AO628*((100-GX628)/100)+GY628))*(AA628+AS628+AU628+AB628)-(AP628*(AA628+AS628-AC628+AB628)*AD628/100)</f>
        <v>13.0737</v>
      </c>
      <c r="AW628" s="1">
        <f>(AV628)*N628</f>
        <v>13.0737</v>
      </c>
      <c r="BK628" s="1">
        <v>2</v>
      </c>
      <c r="BL628" s="1">
        <v>312.5</v>
      </c>
      <c r="BM628" s="1" t="s">
        <v>212</v>
      </c>
      <c r="BN628" s="2">
        <f>BL628/HE628</f>
        <v>2.74122807017544</v>
      </c>
      <c r="BO628" s="2">
        <v>250</v>
      </c>
      <c r="BP628" s="1">
        <f>BN628+BI628</f>
        <v>2.74122807017544</v>
      </c>
      <c r="BQ628" s="1">
        <f>BP628*N628</f>
        <v>2.74122807017544</v>
      </c>
      <c r="BS628" s="1"/>
      <c r="EQ628" s="1">
        <f t="shared" si="267"/>
        <v>0</v>
      </c>
      <c r="ER628" s="1">
        <f>EQ628*N628</f>
        <v>0</v>
      </c>
      <c r="ES628" s="1">
        <f>IF(ISERROR(SEARCH("FALSE",BV628)),BU628,0)+IF(ISERROR(SEARCH("FALSE",CA628)),BZ628,0)+IF(ISERROR(SEARCH("FALSE",CF628)),CE628,0)+IF(ISERROR(SEARCH("FALSE",CK628)),CJ628,0)+IF(ISERROR(SEARCH("FALSE",CP628)),CO628,0)+IF(ISERROR(SEARCH("FALSE",CU628)),CT628,0)+IF(ISERROR(SEARCH("FALSE",CZ628)),CY628,0)+IF(ISERROR(SEARCH("FALSE",DE628)),DD628,0)+IF(ISERROR(SEARCH("FALSE",DJ628)),DI628,0)+IF(ISERROR(SEARCH("FALSE",DO628)),DN628,0)+IF(ISERROR(SEARCH("FALSE",DT628)),DS628,0)+IF(ISERROR(SEARCH("FALSE",DY628)),DX628,0)+IF(ISERROR(SEARCH("FALSE",ED628)),EC628,0)+IF(ISERROR(SEARCH("FALSE",EI628)),EH628,0)+IF(ISERROR(SEARCH("FALSE",EN628)),EM628,0)*N628</f>
        <v>0</v>
      </c>
      <c r="ET628" s="12">
        <f>ES628+ER628+BP628</f>
        <v>2.74122807017544</v>
      </c>
      <c r="FP628" s="1" t="s">
        <v>213</v>
      </c>
      <c r="FQ628" s="1">
        <v>1.25</v>
      </c>
      <c r="FR628" s="12">
        <f t="shared" si="269"/>
        <v>15.8149280701754</v>
      </c>
      <c r="FS628" s="12">
        <f>FR628*FQ628/100</f>
        <v>0.197686600877193</v>
      </c>
      <c r="GE628" s="1" t="s">
        <v>214</v>
      </c>
      <c r="GF628" s="1" t="s">
        <v>213</v>
      </c>
      <c r="GG628" s="1">
        <v>11</v>
      </c>
      <c r="GH628" s="12">
        <f>AW628+ET628-ES628+FD628+FG628</f>
        <v>15.8149280701754</v>
      </c>
      <c r="GI628" s="1">
        <f>GH628*(GG628/100)</f>
        <v>1.7396420877193</v>
      </c>
      <c r="GJ628" s="1" t="s">
        <v>215</v>
      </c>
      <c r="GM628" s="1">
        <v>0.0548245614035088</v>
      </c>
      <c r="GO628" s="1">
        <v>0.358</v>
      </c>
      <c r="GP628" s="1">
        <v>0.1</v>
      </c>
      <c r="HB628" s="1">
        <v>2</v>
      </c>
      <c r="HC628" s="1">
        <v>60</v>
      </c>
      <c r="HD628" s="1">
        <v>95</v>
      </c>
      <c r="HE628" s="1">
        <f>(3600/HC628)*HD628*HB628/100</f>
        <v>114</v>
      </c>
      <c r="HF628" s="10">
        <f>AW628+AZ628+ET628+FD628+FG628+FK628+FS628-FY628+GD628+FT628+GI628+GM628+GN628+GO628+GP628+GR628+GS628-GU628</f>
        <v>18.2650813201754</v>
      </c>
      <c r="HG628" s="13">
        <v>43923</v>
      </c>
    </row>
    <row r="629" spans="1:215">
      <c r="A629" t="str">
        <f t="shared" si="268"/>
        <v>MYSRN601017029164</v>
      </c>
      <c r="B629" s="1">
        <v>628</v>
      </c>
      <c r="C629" s="1" t="s">
        <v>200</v>
      </c>
      <c r="D629" s="1">
        <v>0</v>
      </c>
      <c r="E629" s="1" t="s">
        <v>317</v>
      </c>
      <c r="F629" s="1" t="s">
        <v>202</v>
      </c>
      <c r="H629" s="1" t="s">
        <v>1127</v>
      </c>
      <c r="I629" s="1" t="s">
        <v>333</v>
      </c>
      <c r="M629" s="1" t="s">
        <v>205</v>
      </c>
      <c r="N629" s="1">
        <v>1</v>
      </c>
      <c r="O629" s="17" t="s">
        <v>330</v>
      </c>
      <c r="P629" s="18"/>
      <c r="Q629" s="1" t="s">
        <v>207</v>
      </c>
      <c r="R629" t="s">
        <v>208</v>
      </c>
      <c r="S629" s="19" t="s">
        <v>331</v>
      </c>
      <c r="T629" s="1" t="s">
        <v>210</v>
      </c>
      <c r="V629" s="1" t="b">
        <v>0</v>
      </c>
      <c r="AA629" s="1">
        <v>0.017</v>
      </c>
      <c r="AC629" s="1">
        <v>0.013</v>
      </c>
      <c r="AD629" s="1">
        <v>100</v>
      </c>
      <c r="AF629" s="8">
        <v>0.004</v>
      </c>
      <c r="AG629" s="1" t="s">
        <v>285</v>
      </c>
      <c r="AH629" s="1">
        <v>29164</v>
      </c>
      <c r="AI629" s="1">
        <v>100</v>
      </c>
      <c r="AJ629" s="1">
        <v>955</v>
      </c>
      <c r="AL629" s="1">
        <f>AK629+AJ629</f>
        <v>955</v>
      </c>
      <c r="AO629" s="1">
        <f>AL629+AM629</f>
        <v>955</v>
      </c>
      <c r="AP629" s="1">
        <v>20</v>
      </c>
      <c r="AV629" s="10">
        <f>((AO629*((100-GX629)/100)+GY629))*(AA629+AS629+AU629+AB629)-(AP629*(AA629+AS629-AC629+AB629)*AD629/100)</f>
        <v>16.155</v>
      </c>
      <c r="AW629" s="1">
        <f>(AV629)*N629</f>
        <v>16.155</v>
      </c>
      <c r="BK629" s="1">
        <v>2</v>
      </c>
      <c r="BL629" s="1">
        <v>150</v>
      </c>
      <c r="BM629" s="1" t="s">
        <v>212</v>
      </c>
      <c r="BN629" s="2">
        <f>BL629/HE629</f>
        <v>1.14035087719298</v>
      </c>
      <c r="BO629" s="2">
        <v>120</v>
      </c>
      <c r="BP629" s="1">
        <f>BN629+BI629</f>
        <v>1.14035087719298</v>
      </c>
      <c r="BQ629" s="1">
        <f>BP629*N629</f>
        <v>1.14035087719298</v>
      </c>
      <c r="BS629" s="1"/>
      <c r="EQ629" s="1">
        <f t="shared" si="267"/>
        <v>0</v>
      </c>
      <c r="ER629" s="1">
        <f>EQ629*N629</f>
        <v>0</v>
      </c>
      <c r="ES629" s="1">
        <f>IF(ISERROR(SEARCH("FALSE",BV629)),BU629,0)+IF(ISERROR(SEARCH("FALSE",CA629)),BZ629,0)+IF(ISERROR(SEARCH("FALSE",CF629)),CE629,0)+IF(ISERROR(SEARCH("FALSE",CK629)),CJ629,0)+IF(ISERROR(SEARCH("FALSE",CP629)),CO629,0)+IF(ISERROR(SEARCH("FALSE",CU629)),CT629,0)+IF(ISERROR(SEARCH("FALSE",CZ629)),CY629,0)+IF(ISERROR(SEARCH("FALSE",DE629)),DD629,0)+IF(ISERROR(SEARCH("FALSE",DJ629)),DI629,0)+IF(ISERROR(SEARCH("FALSE",DO629)),DN629,0)+IF(ISERROR(SEARCH("FALSE",DT629)),DS629,0)+IF(ISERROR(SEARCH("FALSE",DY629)),DX629,0)+IF(ISERROR(SEARCH("FALSE",ED629)),EC629,0)+IF(ISERROR(SEARCH("FALSE",EI629)),EH629,0)+IF(ISERROR(SEARCH("FALSE",EN629)),EM629,0)*N629</f>
        <v>0</v>
      </c>
      <c r="ET629" s="12">
        <f>ES629+ER629+BP629</f>
        <v>1.14035087719298</v>
      </c>
      <c r="FP629" s="1" t="s">
        <v>213</v>
      </c>
      <c r="FQ629" s="1">
        <v>1.25</v>
      </c>
      <c r="FR629" s="12">
        <f t="shared" si="269"/>
        <v>17.295350877193</v>
      </c>
      <c r="FS629" s="12">
        <f>FR629*FQ629/100</f>
        <v>0.216191885964912</v>
      </c>
      <c r="GE629" s="1" t="s">
        <v>252</v>
      </c>
      <c r="GF629" s="1" t="s">
        <v>213</v>
      </c>
      <c r="GG629" s="1">
        <v>11</v>
      </c>
      <c r="GH629" s="12">
        <f>AW629+ET629-ES629+FD629+FG629</f>
        <v>17.295350877193</v>
      </c>
      <c r="GI629" s="1">
        <f>GH629*(GG629/100)</f>
        <v>1.90248859649123</v>
      </c>
      <c r="GJ629" s="1" t="s">
        <v>215</v>
      </c>
      <c r="GM629" s="1">
        <v>0.0228070175438597</v>
      </c>
      <c r="GO629" s="1">
        <v>0.159166666666667</v>
      </c>
      <c r="GP629" s="1">
        <v>0.0115740740740741</v>
      </c>
      <c r="HB629" s="1">
        <v>2</v>
      </c>
      <c r="HC629" s="1">
        <v>52</v>
      </c>
      <c r="HD629" s="1">
        <v>95</v>
      </c>
      <c r="HE629" s="1">
        <f>(3600/HC629)*HD629*HB629/100</f>
        <v>131.538461538462</v>
      </c>
      <c r="HF629" s="10">
        <f>AW629+AZ629+ET629+FD629+FG629+FK629+FS629-FY629+GD629+FT629+GI629+GM629+GN629+GO629+GP629+GR629+GS629-GU629</f>
        <v>19.6075791179337</v>
      </c>
      <c r="HG629" s="13">
        <v>45384</v>
      </c>
    </row>
    <row r="630" spans="1:215">
      <c r="A630" t="str">
        <f t="shared" si="268"/>
        <v>MYSRN603038021691</v>
      </c>
      <c r="B630" s="1">
        <v>629</v>
      </c>
      <c r="C630" s="1" t="s">
        <v>200</v>
      </c>
      <c r="D630" s="1">
        <v>0</v>
      </c>
      <c r="E630" s="1" t="s">
        <v>317</v>
      </c>
      <c r="F630" s="1" t="s">
        <v>202</v>
      </c>
      <c r="H630" s="1" t="s">
        <v>673</v>
      </c>
      <c r="I630" s="1" t="s">
        <v>678</v>
      </c>
      <c r="M630" s="1" t="s">
        <v>205</v>
      </c>
      <c r="N630" s="1">
        <v>1</v>
      </c>
      <c r="O630" s="25" t="s">
        <v>1128</v>
      </c>
      <c r="P630" s="25"/>
      <c r="Q630" s="1" t="s">
        <v>219</v>
      </c>
      <c r="R630" t="s">
        <v>208</v>
      </c>
      <c r="S630" s="19" t="s">
        <v>348</v>
      </c>
      <c r="T630" s="1" t="s">
        <v>210</v>
      </c>
      <c r="V630" s="1" t="b">
        <v>0</v>
      </c>
      <c r="AA630" s="1">
        <v>0.046</v>
      </c>
      <c r="AC630" s="1">
        <v>0.04</v>
      </c>
      <c r="AD630" s="1">
        <v>100</v>
      </c>
      <c r="AF630" s="8">
        <v>0.006</v>
      </c>
      <c r="AG630" s="1" t="s">
        <v>679</v>
      </c>
      <c r="AH630" s="1">
        <v>21691</v>
      </c>
      <c r="AI630" s="1">
        <v>100</v>
      </c>
      <c r="AJ630" s="1">
        <v>134.28</v>
      </c>
      <c r="AL630" s="1">
        <f>AK630+AJ630</f>
        <v>134.28</v>
      </c>
      <c r="AO630" s="1">
        <f>AL630+AM630</f>
        <v>134.28</v>
      </c>
      <c r="AP630" s="1">
        <v>20</v>
      </c>
      <c r="AV630" s="10">
        <f>((AO630*((100-GX630)/100)+GY630))*(AA630+AS630+AU630+AB630)-(AP630*(AA630+AS630-AC630+AB630)*AD630/100)</f>
        <v>6.05688</v>
      </c>
      <c r="AW630" s="1">
        <f>(AV630)*N630</f>
        <v>6.05688</v>
      </c>
      <c r="AZ630" s="1">
        <f>BA630+BE630</f>
        <v>7.1685</v>
      </c>
      <c r="BA630" s="1">
        <f>AZ631*N631</f>
        <v>7.08</v>
      </c>
      <c r="BB630" s="1" t="s">
        <v>221</v>
      </c>
      <c r="BC630" s="1">
        <f>BA630</f>
        <v>7.08</v>
      </c>
      <c r="BD630" s="1">
        <v>1.25</v>
      </c>
      <c r="BE630" s="1">
        <f>BA630*(BD630/100)</f>
        <v>0.0885</v>
      </c>
      <c r="BK630" s="1">
        <v>1</v>
      </c>
      <c r="BL630" s="1">
        <v>150</v>
      </c>
      <c r="BM630" s="1" t="s">
        <v>212</v>
      </c>
      <c r="BN630" s="2">
        <f>BL630/HE630</f>
        <v>1.97368421052632</v>
      </c>
      <c r="BO630" s="2">
        <v>120</v>
      </c>
      <c r="BP630" s="1">
        <f>BN630+BI630</f>
        <v>1.97368421052632</v>
      </c>
      <c r="BQ630" s="1">
        <f>BP630*N630</f>
        <v>1.97368421052632</v>
      </c>
      <c r="BR630" s="1">
        <v>1</v>
      </c>
      <c r="BS630" s="1">
        <v>0.871459694989107</v>
      </c>
      <c r="BT630" s="1" t="s">
        <v>225</v>
      </c>
      <c r="BU630" s="1">
        <f>BR630*BS630</f>
        <v>0.871459694989107</v>
      </c>
      <c r="BV630" s="1" t="b">
        <v>0</v>
      </c>
      <c r="EJ630" s="1">
        <v>1</v>
      </c>
      <c r="EK630" s="1">
        <v>3.53</v>
      </c>
      <c r="EL630" s="1" t="s">
        <v>225</v>
      </c>
      <c r="EM630" s="1">
        <f>EJ630*EK630</f>
        <v>3.53</v>
      </c>
      <c r="EN630" s="1" t="b">
        <v>1</v>
      </c>
      <c r="EQ630" s="1">
        <f t="shared" si="267"/>
        <v>0.871459694989107</v>
      </c>
      <c r="ER630" s="1">
        <f>EQ630*N630</f>
        <v>0.871459694989107</v>
      </c>
      <c r="ES630" s="1">
        <f>IF(ISERROR(SEARCH("FALSE",BV630)),BU630,0)+IF(ISERROR(SEARCH("FALSE",CA630)),BZ630,0)+IF(ISERROR(SEARCH("FALSE",CF630)),CE630,0)+IF(ISERROR(SEARCH("FALSE",CK630)),CJ630,0)+IF(ISERROR(SEARCH("FALSE",CP630)),CO630,0)+IF(ISERROR(SEARCH("FALSE",CU630)),CT630,0)+IF(ISERROR(SEARCH("FALSE",CZ630)),CY630,0)+IF(ISERROR(SEARCH("FALSE",DE630)),DD630,0)+IF(ISERROR(SEARCH("FALSE",DJ630)),DI630,0)+IF(ISERROR(SEARCH("FALSE",DO630)),DN630,0)+IF(ISERROR(SEARCH("FALSE",DT630)),DS630,0)+IF(ISERROR(SEARCH("FALSE",DY630)),DX630,0)+IF(ISERROR(SEARCH("FALSE",ED630)),EC630,0)+IF(ISERROR(SEARCH("FALSE",EI630)),EH630,0)+IF(ISERROR(SEARCH("FALSE",EN630)),EM630,0)*N630</f>
        <v>3.53</v>
      </c>
      <c r="ET630" s="12">
        <f>ES630+ER630+BP630</f>
        <v>6.37514390551542</v>
      </c>
      <c r="FP630" s="1" t="s">
        <v>213</v>
      </c>
      <c r="FQ630" s="1">
        <v>1.25</v>
      </c>
      <c r="FR630" s="12">
        <f t="shared" si="269"/>
        <v>8.90202390551542</v>
      </c>
      <c r="FS630" s="12">
        <f>FR630*FQ630/100</f>
        <v>0.111275298818943</v>
      </c>
      <c r="GE630" s="1" t="s">
        <v>214</v>
      </c>
      <c r="GF630" s="1" t="s">
        <v>213</v>
      </c>
      <c r="GG630" s="1">
        <v>11</v>
      </c>
      <c r="GH630" s="12">
        <f>AW630+ET630-ES630+FD630+FG630</f>
        <v>8.90202390551542</v>
      </c>
      <c r="GI630" s="1">
        <f>GH630*(GG630/100)</f>
        <v>0.979222629606696</v>
      </c>
      <c r="GJ630" s="1" t="s">
        <v>215</v>
      </c>
      <c r="GM630" s="1">
        <v>0.0394736842105263</v>
      </c>
      <c r="GO630" s="1">
        <v>1.36342592592593</v>
      </c>
      <c r="GP630" s="1">
        <v>0.0833333333333333</v>
      </c>
      <c r="GQ630" s="1" t="s">
        <v>280</v>
      </c>
      <c r="GR630" s="1">
        <v>0.259999999999998</v>
      </c>
      <c r="HB630" s="1">
        <v>1</v>
      </c>
      <c r="HC630" s="1">
        <v>45</v>
      </c>
      <c r="HD630" s="1">
        <v>95</v>
      </c>
      <c r="HE630" s="1">
        <f>(3600/HC630)*HD630*HB630/100</f>
        <v>76</v>
      </c>
      <c r="HF630" s="10">
        <f>AW630+AZ630+ET630+FD630+FG630+FK630+FS630-FY630+GD630+FT630+GI630+GM630+GN630+GO630+GP630+GR630+GS630-GU630</f>
        <v>22.4372547774108</v>
      </c>
      <c r="HG630" s="13">
        <v>44928</v>
      </c>
    </row>
    <row r="631" spans="1:215">
      <c r="A631" t="str">
        <f t="shared" si="268"/>
        <v>MYSRN6030380_121691</v>
      </c>
      <c r="B631" s="1">
        <v>630</v>
      </c>
      <c r="C631" s="1" t="s">
        <v>200</v>
      </c>
      <c r="E631" s="1" t="s">
        <v>317</v>
      </c>
      <c r="F631" s="1" t="s">
        <v>222</v>
      </c>
      <c r="H631" s="1" t="s">
        <v>680</v>
      </c>
      <c r="I631" s="1" t="s">
        <v>680</v>
      </c>
      <c r="N631" s="1">
        <v>1</v>
      </c>
      <c r="O631"/>
      <c r="P631"/>
      <c r="R631"/>
      <c r="S631"/>
      <c r="AF631" s="8"/>
      <c r="AG631" s="1" t="s">
        <v>679</v>
      </c>
      <c r="AH631" s="1">
        <v>21691</v>
      </c>
      <c r="AV631" s="10"/>
      <c r="AX631" s="1" t="s">
        <v>205</v>
      </c>
      <c r="AY631" s="1" t="s">
        <v>225</v>
      </c>
      <c r="AZ631" s="1">
        <v>7.08</v>
      </c>
      <c r="BN631" s="2"/>
      <c r="BS631" s="1"/>
      <c r="ET631" s="12"/>
      <c r="FR631" s="12"/>
      <c r="FS631" s="12"/>
      <c r="GH631" s="12"/>
      <c r="HF631" s="10"/>
      <c r="HG631" s="13">
        <v>44928</v>
      </c>
    </row>
    <row r="632" spans="1:215">
      <c r="A632" t="str">
        <f t="shared" si="268"/>
        <v>HOSN604089021697</v>
      </c>
      <c r="B632" s="1">
        <v>631</v>
      </c>
      <c r="C632" s="1" t="s">
        <v>200</v>
      </c>
      <c r="D632" s="1">
        <v>0</v>
      </c>
      <c r="E632" s="1" t="s">
        <v>247</v>
      </c>
      <c r="F632" s="1" t="s">
        <v>202</v>
      </c>
      <c r="H632" s="1" t="s">
        <v>1129</v>
      </c>
      <c r="I632" s="1" t="s">
        <v>1130</v>
      </c>
      <c r="M632" s="1" t="s">
        <v>205</v>
      </c>
      <c r="N632" s="1">
        <v>1</v>
      </c>
      <c r="O632" s="22" t="s">
        <v>265</v>
      </c>
      <c r="P632" s="23"/>
      <c r="Q632" s="1" t="s">
        <v>219</v>
      </c>
      <c r="R632" t="s">
        <v>208</v>
      </c>
      <c r="S632" s="19" t="s">
        <v>266</v>
      </c>
      <c r="T632" s="1" t="s">
        <v>210</v>
      </c>
      <c r="V632" s="1" t="b">
        <v>0</v>
      </c>
      <c r="AA632" s="1">
        <v>0.0456</v>
      </c>
      <c r="AC632" s="1">
        <v>0.0421</v>
      </c>
      <c r="AD632" s="1">
        <v>100</v>
      </c>
      <c r="AF632" s="8">
        <v>0.0035</v>
      </c>
      <c r="AG632" s="1" t="s">
        <v>469</v>
      </c>
      <c r="AH632" s="1">
        <v>21697</v>
      </c>
      <c r="AI632" s="1">
        <v>100</v>
      </c>
      <c r="AJ632" s="1">
        <v>84.66</v>
      </c>
      <c r="AL632" s="1">
        <f>AK632+AJ632</f>
        <v>84.66</v>
      </c>
      <c r="AO632" s="1">
        <f>AL632+AM632</f>
        <v>84.66</v>
      </c>
      <c r="AP632" s="1">
        <v>20</v>
      </c>
      <c r="AV632" s="10">
        <f>((AO632*((100-GX632)/100)+GY632))*(AA632+AS632+AU632+AB632)-(AP632*(AA632+AS632-AC632+AB632)*AD632/100)</f>
        <v>3.790496</v>
      </c>
      <c r="AW632" s="1">
        <f>(AV632)*N632</f>
        <v>3.790496</v>
      </c>
      <c r="AZ632" s="1">
        <f>BA632+BE632</f>
        <v>4.941</v>
      </c>
      <c r="BA632" s="1">
        <f>AZ633*N633</f>
        <v>4.88</v>
      </c>
      <c r="BB632" s="1" t="s">
        <v>221</v>
      </c>
      <c r="BC632" s="1">
        <f>BA632</f>
        <v>4.88</v>
      </c>
      <c r="BD632" s="1">
        <v>1.25</v>
      </c>
      <c r="BE632" s="1">
        <f>BA632*(BD632/100)</f>
        <v>0.061</v>
      </c>
      <c r="BK632" s="1">
        <v>2</v>
      </c>
      <c r="BL632" s="1">
        <v>213.333333333333</v>
      </c>
      <c r="BM632" s="1" t="s">
        <v>212</v>
      </c>
      <c r="BN632" s="2">
        <f>BL632/HE632</f>
        <v>2.04115226337449</v>
      </c>
      <c r="BO632" s="2">
        <v>160</v>
      </c>
      <c r="BP632" s="1">
        <f>BN632+BI632</f>
        <v>2.04115226337449</v>
      </c>
      <c r="BQ632" s="1">
        <f>BP632*N632</f>
        <v>2.04115226337449</v>
      </c>
      <c r="BS632" s="1"/>
      <c r="EQ632" s="1">
        <f t="shared" si="267"/>
        <v>0</v>
      </c>
      <c r="ER632" s="1">
        <f>EQ632*N632</f>
        <v>0</v>
      </c>
      <c r="ES632" s="1">
        <f>IF(ISERROR(SEARCH("FALSE",BV632)),BU632,0)+IF(ISERROR(SEARCH("FALSE",CA632)),BZ632,0)+IF(ISERROR(SEARCH("FALSE",CF632)),CE632,0)+IF(ISERROR(SEARCH("FALSE",CK632)),CJ632,0)+IF(ISERROR(SEARCH("FALSE",CP632)),CO632,0)+IF(ISERROR(SEARCH("FALSE",CU632)),CT632,0)+IF(ISERROR(SEARCH("FALSE",CZ632)),CY632,0)+IF(ISERROR(SEARCH("FALSE",DE632)),DD632,0)+IF(ISERROR(SEARCH("FALSE",DJ632)),DI632,0)+IF(ISERROR(SEARCH("FALSE",DO632)),DN632,0)+IF(ISERROR(SEARCH("FALSE",DT632)),DS632,0)+IF(ISERROR(SEARCH("FALSE",DY632)),DX632,0)+IF(ISERROR(SEARCH("FALSE",ED632)),EC632,0)+IF(ISERROR(SEARCH("FALSE",EI632)),EH632,0)+IF(ISERROR(SEARCH("FALSE",EN632)),EM632,0)*N632</f>
        <v>0</v>
      </c>
      <c r="ET632" s="12">
        <f>ES632+ER632+BP632</f>
        <v>2.04115226337449</v>
      </c>
      <c r="FP632" s="1" t="s">
        <v>213</v>
      </c>
      <c r="FQ632" s="1">
        <v>1.25</v>
      </c>
      <c r="FR632" s="12">
        <f t="shared" si="269"/>
        <v>5.83164826337449</v>
      </c>
      <c r="FS632" s="12">
        <f>FR632*FQ632/100</f>
        <v>0.0728956032921811</v>
      </c>
      <c r="GE632" s="1" t="s">
        <v>214</v>
      </c>
      <c r="GF632" s="1" t="s">
        <v>213</v>
      </c>
      <c r="GG632" s="1">
        <v>11</v>
      </c>
      <c r="GH632" s="12">
        <f>AW632+ET632-ES632+FD632+FG632</f>
        <v>5.83164826337449</v>
      </c>
      <c r="GI632" s="1">
        <f>GH632*(GG632/100)</f>
        <v>0.641481308971193</v>
      </c>
      <c r="GJ632" s="1" t="s">
        <v>215</v>
      </c>
      <c r="GM632" s="1">
        <v>0.0510230452674897</v>
      </c>
      <c r="GO632" s="1">
        <v>0.135416666666667</v>
      </c>
      <c r="GP632" s="1">
        <v>0.11</v>
      </c>
      <c r="GQ632" s="1" t="s">
        <v>280</v>
      </c>
      <c r="GR632" s="1">
        <v>0.0600000000000005</v>
      </c>
      <c r="HB632" s="1">
        <v>2</v>
      </c>
      <c r="HC632" s="1">
        <v>62</v>
      </c>
      <c r="HD632" s="1">
        <v>90</v>
      </c>
      <c r="HE632" s="1">
        <f>(3600/HC632)*HD632*HB632/100</f>
        <v>104.516129032258</v>
      </c>
      <c r="HF632" s="10">
        <f>AW632+AZ632+ET632+FD632+FG632+FK632+FS632-FY632+GD632+FT632+GI632+GM632+GN632+GO632+GP632+GR632+GS632-GU632</f>
        <v>11.843464887572</v>
      </c>
      <c r="HG632" s="13">
        <v>44198</v>
      </c>
    </row>
    <row r="633" spans="1:215">
      <c r="A633" t="str">
        <f t="shared" si="268"/>
        <v>HOSN6040890_121697</v>
      </c>
      <c r="B633" s="1">
        <v>632</v>
      </c>
      <c r="C633" s="1" t="s">
        <v>200</v>
      </c>
      <c r="E633" s="1" t="s">
        <v>247</v>
      </c>
      <c r="F633" s="1" t="s">
        <v>222</v>
      </c>
      <c r="H633" s="1" t="s">
        <v>1131</v>
      </c>
      <c r="I633" s="1" t="s">
        <v>1131</v>
      </c>
      <c r="N633" s="1">
        <v>1</v>
      </c>
      <c r="O633" s="22"/>
      <c r="P633" s="23"/>
      <c r="R633"/>
      <c r="S633" s="19"/>
      <c r="AF633" s="8"/>
      <c r="AG633" s="1" t="s">
        <v>469</v>
      </c>
      <c r="AH633" s="1">
        <v>21697</v>
      </c>
      <c r="AV633" s="10"/>
      <c r="AX633" s="1" t="s">
        <v>205</v>
      </c>
      <c r="AY633" s="1" t="s">
        <v>225</v>
      </c>
      <c r="AZ633" s="1">
        <v>4.88</v>
      </c>
      <c r="BN633" s="2"/>
      <c r="BS633" s="1"/>
      <c r="ET633" s="12"/>
      <c r="FR633" s="12"/>
      <c r="FS633" s="12"/>
      <c r="GH633" s="12"/>
      <c r="HF633" s="10"/>
      <c r="HG633" s="13">
        <v>44198</v>
      </c>
    </row>
    <row r="634" spans="1:215">
      <c r="A634" t="str">
        <f t="shared" si="268"/>
        <v>MYSRN604089021590</v>
      </c>
      <c r="B634" s="1">
        <v>633</v>
      </c>
      <c r="C634" s="1" t="s">
        <v>200</v>
      </c>
      <c r="D634" s="1">
        <v>0</v>
      </c>
      <c r="E634" s="1" t="s">
        <v>317</v>
      </c>
      <c r="F634" s="1" t="s">
        <v>202</v>
      </c>
      <c r="H634" s="1" t="s">
        <v>1129</v>
      </c>
      <c r="I634" s="1" t="s">
        <v>1130</v>
      </c>
      <c r="M634" s="1" t="s">
        <v>205</v>
      </c>
      <c r="N634" s="1">
        <v>1</v>
      </c>
      <c r="O634" s="22" t="s">
        <v>265</v>
      </c>
      <c r="P634" s="23"/>
      <c r="Q634" s="1" t="s">
        <v>219</v>
      </c>
      <c r="R634" t="s">
        <v>208</v>
      </c>
      <c r="S634" s="19" t="s">
        <v>266</v>
      </c>
      <c r="T634" s="1" t="s">
        <v>210</v>
      </c>
      <c r="V634" s="1" t="b">
        <v>0</v>
      </c>
      <c r="AA634" s="1">
        <v>0.0456</v>
      </c>
      <c r="AC634" s="1">
        <v>0.0421</v>
      </c>
      <c r="AD634" s="1">
        <v>100</v>
      </c>
      <c r="AF634" s="8">
        <v>0.0035</v>
      </c>
      <c r="AG634" s="1" t="s">
        <v>464</v>
      </c>
      <c r="AH634" s="1">
        <v>21590</v>
      </c>
      <c r="AI634" s="1">
        <v>100</v>
      </c>
      <c r="AJ634" s="1">
        <v>84.66</v>
      </c>
      <c r="AL634" s="1">
        <f>AK634+AJ634</f>
        <v>84.66</v>
      </c>
      <c r="AO634" s="1">
        <f>AL634+AM634</f>
        <v>84.66</v>
      </c>
      <c r="AP634" s="1">
        <v>20</v>
      </c>
      <c r="AV634" s="10">
        <f>((AO634*((100-GX634)/100)+GY634))*(AA634+AS634+AU634+AB634)-(AP634*(AA634+AS634-AC634+AB634)*AD634/100)</f>
        <v>3.790496</v>
      </c>
      <c r="AW634" s="1">
        <f>(AV634)*N634</f>
        <v>3.790496</v>
      </c>
      <c r="AZ634" s="1">
        <f>BA634+BE634</f>
        <v>4.941</v>
      </c>
      <c r="BA634" s="1">
        <f>AZ635*N635</f>
        <v>4.88</v>
      </c>
      <c r="BB634" s="1" t="s">
        <v>221</v>
      </c>
      <c r="BC634" s="1">
        <f>BA634</f>
        <v>4.88</v>
      </c>
      <c r="BD634" s="1">
        <v>1.25</v>
      </c>
      <c r="BE634" s="1">
        <f>BA634*(BD634/100)</f>
        <v>0.061</v>
      </c>
      <c r="BK634" s="1">
        <v>2</v>
      </c>
      <c r="BL634" s="1">
        <v>213.333333333333</v>
      </c>
      <c r="BM634" s="1" t="s">
        <v>212</v>
      </c>
      <c r="BN634" s="2">
        <f>BL634/HE634</f>
        <v>2.04115226337449</v>
      </c>
      <c r="BO634" s="2">
        <v>160</v>
      </c>
      <c r="BP634" s="1">
        <f>BN634+BI634</f>
        <v>2.04115226337449</v>
      </c>
      <c r="BQ634" s="1">
        <f>BP634*N634</f>
        <v>2.04115226337449</v>
      </c>
      <c r="BS634" s="1"/>
      <c r="EQ634" s="1">
        <f t="shared" si="267"/>
        <v>0</v>
      </c>
      <c r="ER634" s="1">
        <f>EQ634*N634</f>
        <v>0</v>
      </c>
      <c r="ES634" s="1">
        <f>IF(ISERROR(SEARCH("FALSE",BV634)),BU634,0)+IF(ISERROR(SEARCH("FALSE",CA634)),BZ634,0)+IF(ISERROR(SEARCH("FALSE",CF634)),CE634,0)+IF(ISERROR(SEARCH("FALSE",CK634)),CJ634,0)+IF(ISERROR(SEARCH("FALSE",CP634)),CO634,0)+IF(ISERROR(SEARCH("FALSE",CU634)),CT634,0)+IF(ISERROR(SEARCH("FALSE",CZ634)),CY634,0)+IF(ISERROR(SEARCH("FALSE",DE634)),DD634,0)+IF(ISERROR(SEARCH("FALSE",DJ634)),DI634,0)+IF(ISERROR(SEARCH("FALSE",DO634)),DN634,0)+IF(ISERROR(SEARCH("FALSE",DT634)),DS634,0)+IF(ISERROR(SEARCH("FALSE",DY634)),DX634,0)+IF(ISERROR(SEARCH("FALSE",ED634)),EC634,0)+IF(ISERROR(SEARCH("FALSE",EI634)),EH634,0)+IF(ISERROR(SEARCH("FALSE",EN634)),EM634,0)*N634</f>
        <v>0</v>
      </c>
      <c r="ET634" s="12">
        <f>ES634+ER634+BP634</f>
        <v>2.04115226337449</v>
      </c>
      <c r="FP634" s="1" t="s">
        <v>213</v>
      </c>
      <c r="FQ634" s="1">
        <v>1.25</v>
      </c>
      <c r="FR634" s="12">
        <f t="shared" si="269"/>
        <v>5.83164826337449</v>
      </c>
      <c r="FS634" s="12">
        <f>FR634*FQ634/100</f>
        <v>0.0728956032921811</v>
      </c>
      <c r="GE634" s="1" t="s">
        <v>214</v>
      </c>
      <c r="GF634" s="1" t="s">
        <v>213</v>
      </c>
      <c r="GG634" s="1">
        <v>11</v>
      </c>
      <c r="GH634" s="12">
        <f>AW634+ET634-ES634+FD634+FG634</f>
        <v>5.83164826337449</v>
      </c>
      <c r="GI634" s="1">
        <f>GH634*(GG634/100)</f>
        <v>0.641481308971193</v>
      </c>
      <c r="GJ634" s="1" t="s">
        <v>215</v>
      </c>
      <c r="GM634" s="1">
        <v>0.0510230452674897</v>
      </c>
      <c r="GO634" s="1">
        <v>0.040625</v>
      </c>
      <c r="GP634" s="1">
        <v>0.33</v>
      </c>
      <c r="GQ634" s="1" t="s">
        <v>280</v>
      </c>
      <c r="GR634" s="1">
        <v>0.0600000000000005</v>
      </c>
      <c r="GS634" s="1">
        <v>1.63</v>
      </c>
      <c r="HB634" s="1">
        <v>2</v>
      </c>
      <c r="HC634" s="1">
        <v>62</v>
      </c>
      <c r="HD634" s="1">
        <v>90</v>
      </c>
      <c r="HE634" s="1">
        <f>(3600/HC634)*HD634*HB634/100</f>
        <v>104.516129032258</v>
      </c>
      <c r="HF634" s="10">
        <f>AW634+AZ634+ET634+FD634+FG634+FK634+FS634-FY634+GD634+FT634+GI634+GM634+GN634+GO634+GP634+GR634+GS634-GU634</f>
        <v>13.5986732209054</v>
      </c>
      <c r="HG634" s="13">
        <v>45017</v>
      </c>
    </row>
    <row r="635" spans="1:215">
      <c r="A635" t="str">
        <f t="shared" si="268"/>
        <v>MYSRN6040890_121590</v>
      </c>
      <c r="B635" s="1">
        <v>634</v>
      </c>
      <c r="C635" s="1" t="s">
        <v>200</v>
      </c>
      <c r="E635" s="1" t="s">
        <v>317</v>
      </c>
      <c r="F635" s="1" t="s">
        <v>222</v>
      </c>
      <c r="H635" s="1" t="s">
        <v>1131</v>
      </c>
      <c r="I635" s="1" t="s">
        <v>1131</v>
      </c>
      <c r="N635" s="1">
        <v>1</v>
      </c>
      <c r="O635" s="23"/>
      <c r="P635" s="23"/>
      <c r="R635"/>
      <c r="S635" s="20"/>
      <c r="AF635" s="8"/>
      <c r="AG635" s="1" t="s">
        <v>464</v>
      </c>
      <c r="AH635" s="1">
        <v>21590</v>
      </c>
      <c r="AV635" s="10"/>
      <c r="AX635" s="1" t="s">
        <v>205</v>
      </c>
      <c r="AY635" s="1" t="s">
        <v>225</v>
      </c>
      <c r="AZ635" s="1">
        <v>4.88</v>
      </c>
      <c r="BN635" s="2"/>
      <c r="BS635" s="1"/>
      <c r="ET635" s="12"/>
      <c r="FR635" s="12"/>
      <c r="FS635" s="12"/>
      <c r="GH635" s="12"/>
      <c r="HF635" s="10"/>
      <c r="HG635" s="13">
        <v>45017</v>
      </c>
    </row>
    <row r="636" spans="1:215">
      <c r="A636" t="str">
        <f t="shared" si="268"/>
        <v>HOSN608050021677</v>
      </c>
      <c r="B636" s="1">
        <v>635</v>
      </c>
      <c r="C636" s="1" t="s">
        <v>200</v>
      </c>
      <c r="D636" s="1">
        <v>0</v>
      </c>
      <c r="E636" s="1" t="s">
        <v>247</v>
      </c>
      <c r="F636" s="1" t="s">
        <v>202</v>
      </c>
      <c r="H636" s="1" t="s">
        <v>1132</v>
      </c>
      <c r="I636" s="1" t="s">
        <v>1133</v>
      </c>
      <c r="M636" s="1" t="s">
        <v>205</v>
      </c>
      <c r="N636" s="1">
        <v>1</v>
      </c>
      <c r="O636" s="1" t="s">
        <v>1134</v>
      </c>
      <c r="Q636" s="1" t="s">
        <v>219</v>
      </c>
      <c r="R636" t="s">
        <v>208</v>
      </c>
      <c r="S636" s="1" t="s">
        <v>1134</v>
      </c>
      <c r="T636" s="1" t="s">
        <v>210</v>
      </c>
      <c r="V636" s="1" t="b">
        <v>0</v>
      </c>
      <c r="AA636" s="1">
        <v>0.0075</v>
      </c>
      <c r="AC636" s="1">
        <v>0.005</v>
      </c>
      <c r="AD636" s="1">
        <v>100</v>
      </c>
      <c r="AF636" s="8">
        <v>0.0025</v>
      </c>
      <c r="AG636" s="1" t="s">
        <v>278</v>
      </c>
      <c r="AH636" s="1">
        <v>21677</v>
      </c>
      <c r="AI636" s="1">
        <v>100</v>
      </c>
      <c r="AJ636" s="1">
        <v>347</v>
      </c>
      <c r="AL636" s="1">
        <f t="shared" ref="AL636:AL647" si="300">AK636+AJ636</f>
        <v>347</v>
      </c>
      <c r="AO636" s="1">
        <f t="shared" ref="AO636:AO647" si="301">AL636+AM636</f>
        <v>347</v>
      </c>
      <c r="AP636" s="1">
        <v>20</v>
      </c>
      <c r="AV636" s="10">
        <f t="shared" ref="AV636:AV647" si="302">((AO636*((100-GX636)/100)+GY636))*(AA636+AS636+AU636+AB636)-(AP636*(AA636+AS636-AC636+AB636)*AD636/100)</f>
        <v>2.5525</v>
      </c>
      <c r="AW636" s="1">
        <f t="shared" ref="AW636:AW647" si="303">(AV636)*N636</f>
        <v>2.5525</v>
      </c>
      <c r="BK636" s="1">
        <v>4</v>
      </c>
      <c r="BL636" s="1">
        <v>150</v>
      </c>
      <c r="BM636" s="1" t="s">
        <v>212</v>
      </c>
      <c r="BN636" s="2">
        <f t="shared" ref="BN636:BN647" si="304">BL636/HE636</f>
        <v>0.767543859649123</v>
      </c>
      <c r="BO636" s="2">
        <v>120</v>
      </c>
      <c r="BP636" s="1">
        <f t="shared" ref="BP636:BP647" si="305">BN636+BI636</f>
        <v>0.767543859649123</v>
      </c>
      <c r="BQ636" s="1">
        <f t="shared" ref="BQ636:BQ647" si="306">BP636*N636</f>
        <v>0.767543859649123</v>
      </c>
      <c r="BS636" s="1"/>
      <c r="EQ636" s="1">
        <f t="shared" si="267"/>
        <v>0</v>
      </c>
      <c r="ER636" s="1">
        <f t="shared" ref="ER636:ER647" si="307">EQ636*N636</f>
        <v>0</v>
      </c>
      <c r="ES636" s="1">
        <f t="shared" ref="ES636:ES647" si="308">IF(ISERROR(SEARCH("FALSE",BV636)),BU636,0)+IF(ISERROR(SEARCH("FALSE",CA636)),BZ636,0)+IF(ISERROR(SEARCH("FALSE",CF636)),CE636,0)+IF(ISERROR(SEARCH("FALSE",CK636)),CJ636,0)+IF(ISERROR(SEARCH("FALSE",CP636)),CO636,0)+IF(ISERROR(SEARCH("FALSE",CU636)),CT636,0)+IF(ISERROR(SEARCH("FALSE",CZ636)),CY636,0)+IF(ISERROR(SEARCH("FALSE",DE636)),DD636,0)+IF(ISERROR(SEARCH("FALSE",DJ636)),DI636,0)+IF(ISERROR(SEARCH("FALSE",DO636)),DN636,0)+IF(ISERROR(SEARCH("FALSE",DT636)),DS636,0)+IF(ISERROR(SEARCH("FALSE",DY636)),DX636,0)+IF(ISERROR(SEARCH("FALSE",ED636)),EC636,0)+IF(ISERROR(SEARCH("FALSE",EI636)),EH636,0)+IF(ISERROR(SEARCH("FALSE",EN636)),EM636,0)*N636</f>
        <v>0</v>
      </c>
      <c r="ET636" s="12">
        <f t="shared" ref="ET636:ET647" si="309">ES636+ER636+BP636</f>
        <v>0.767543859649123</v>
      </c>
      <c r="FP636" s="1" t="s">
        <v>213</v>
      </c>
      <c r="FQ636" s="1">
        <v>1.25</v>
      </c>
      <c r="FR636" s="12">
        <f t="shared" si="269"/>
        <v>3.32004385964912</v>
      </c>
      <c r="FS636" s="12">
        <f t="shared" ref="FS636:FS647" si="310">FR636*FQ636/100</f>
        <v>0.041500548245614</v>
      </c>
      <c r="GE636" s="1" t="s">
        <v>214</v>
      </c>
      <c r="GF636" s="1" t="s">
        <v>213</v>
      </c>
      <c r="GG636" s="1">
        <v>11</v>
      </c>
      <c r="GH636" s="12">
        <f t="shared" ref="GH636:GH647" si="311">AW636+ET636-ES636+FD636+FG636</f>
        <v>3.32004385964912</v>
      </c>
      <c r="GI636" s="1">
        <f t="shared" ref="GI636:GI647" si="312">GH636*(GG636/100)</f>
        <v>0.365204824561404</v>
      </c>
      <c r="GJ636" s="1" t="s">
        <v>215</v>
      </c>
      <c r="GM636" s="1">
        <v>0.0153550863723608</v>
      </c>
      <c r="GO636" s="1">
        <v>0.0180555555555556</v>
      </c>
      <c r="GP636" s="1">
        <v>0.02</v>
      </c>
      <c r="HB636" s="1">
        <v>4</v>
      </c>
      <c r="HC636" s="1">
        <v>70</v>
      </c>
      <c r="HD636" s="1">
        <v>95</v>
      </c>
      <c r="HE636" s="1">
        <f t="shared" ref="HE636:HE647" si="313">(3600/HC636)*HD636*HB636/100</f>
        <v>195.428571428571</v>
      </c>
      <c r="HF636" s="10">
        <f t="shared" ref="HF636:HF647" si="314">AW636+AZ636+ET636+FD636+FG636+FK636+FS636-FY636+GD636+FT636+GI636+GM636+GN636+GO636+GP636+GR636+GS636-GU636</f>
        <v>3.78015987438406</v>
      </c>
      <c r="HG636" s="13">
        <v>45384</v>
      </c>
    </row>
    <row r="637" spans="1:215">
      <c r="A637" t="str">
        <f t="shared" si="268"/>
        <v>HOSN608087021697</v>
      </c>
      <c r="B637" s="1">
        <v>636</v>
      </c>
      <c r="C637" s="1" t="s">
        <v>200</v>
      </c>
      <c r="D637" s="1">
        <v>0</v>
      </c>
      <c r="E637" s="1" t="s">
        <v>247</v>
      </c>
      <c r="F637" s="1" t="s">
        <v>202</v>
      </c>
      <c r="H637" s="1" t="s">
        <v>1135</v>
      </c>
      <c r="I637" s="1" t="s">
        <v>1136</v>
      </c>
      <c r="M637" s="1" t="s">
        <v>205</v>
      </c>
      <c r="N637" s="1">
        <v>1</v>
      </c>
      <c r="O637" s="17" t="s">
        <v>402</v>
      </c>
      <c r="P637" s="18"/>
      <c r="Q637" s="1" t="s">
        <v>207</v>
      </c>
      <c r="R637" t="s">
        <v>208</v>
      </c>
      <c r="S637" s="19" t="s">
        <v>403</v>
      </c>
      <c r="T637" s="1" t="s">
        <v>210</v>
      </c>
      <c r="V637" s="1" t="b">
        <v>0</v>
      </c>
      <c r="AA637" s="1">
        <v>0.00595</v>
      </c>
      <c r="AC637" s="1">
        <v>0.0042</v>
      </c>
      <c r="AD637" s="1">
        <v>100</v>
      </c>
      <c r="AF637" s="8">
        <v>0.00175</v>
      </c>
      <c r="AG637" s="1" t="s">
        <v>469</v>
      </c>
      <c r="AH637" s="1">
        <v>21697</v>
      </c>
      <c r="AI637" s="1">
        <v>100</v>
      </c>
      <c r="AJ637" s="1">
        <v>190.5</v>
      </c>
      <c r="AL637" s="1">
        <f t="shared" si="300"/>
        <v>190.5</v>
      </c>
      <c r="AO637" s="1">
        <f t="shared" si="301"/>
        <v>190.5</v>
      </c>
      <c r="AP637" s="1">
        <v>20</v>
      </c>
      <c r="AV637" s="10">
        <f t="shared" si="302"/>
        <v>1.098475</v>
      </c>
      <c r="AW637" s="1">
        <f t="shared" si="303"/>
        <v>1.098475</v>
      </c>
      <c r="BK637" s="1">
        <v>4</v>
      </c>
      <c r="BL637" s="1">
        <v>120</v>
      </c>
      <c r="BM637" s="1" t="s">
        <v>212</v>
      </c>
      <c r="BN637" s="2">
        <f t="shared" si="304"/>
        <v>0.527777777777778</v>
      </c>
      <c r="BO637" s="2">
        <v>90</v>
      </c>
      <c r="BP637" s="1">
        <f t="shared" si="305"/>
        <v>0.527777777777778</v>
      </c>
      <c r="BQ637" s="1">
        <f t="shared" si="306"/>
        <v>0.527777777777778</v>
      </c>
      <c r="BS637" s="1"/>
      <c r="EQ637" s="1">
        <f t="shared" si="267"/>
        <v>0</v>
      </c>
      <c r="ER637" s="1">
        <f t="shared" si="307"/>
        <v>0</v>
      </c>
      <c r="ES637" s="1">
        <f t="shared" si="308"/>
        <v>0</v>
      </c>
      <c r="ET637" s="12">
        <f t="shared" si="309"/>
        <v>0.527777777777778</v>
      </c>
      <c r="FP637" s="1" t="s">
        <v>213</v>
      </c>
      <c r="FQ637" s="1">
        <v>1.25</v>
      </c>
      <c r="FR637" s="12">
        <f t="shared" si="269"/>
        <v>1.62625277777778</v>
      </c>
      <c r="FS637" s="12">
        <f t="shared" si="310"/>
        <v>0.0203281597222222</v>
      </c>
      <c r="GE637" s="1" t="s">
        <v>214</v>
      </c>
      <c r="GF637" s="1" t="s">
        <v>213</v>
      </c>
      <c r="GG637" s="1">
        <v>11</v>
      </c>
      <c r="GH637" s="12">
        <f t="shared" si="311"/>
        <v>1.62625277777778</v>
      </c>
      <c r="GI637" s="1">
        <f t="shared" si="312"/>
        <v>0.178887805555556</v>
      </c>
      <c r="GJ637" s="1" t="s">
        <v>215</v>
      </c>
      <c r="GM637" s="1">
        <v>0.0105571847507331</v>
      </c>
      <c r="GO637" s="1">
        <v>0.0270833333333333</v>
      </c>
      <c r="GP637" s="1">
        <v>0.01</v>
      </c>
      <c r="HB637" s="1">
        <v>4</v>
      </c>
      <c r="HC637" s="1">
        <v>57</v>
      </c>
      <c r="HD637" s="1">
        <v>90</v>
      </c>
      <c r="HE637" s="1">
        <f t="shared" si="313"/>
        <v>227.368421052632</v>
      </c>
      <c r="HF637" s="10">
        <f t="shared" si="314"/>
        <v>1.87310926113962</v>
      </c>
      <c r="HG637" s="13">
        <v>44198</v>
      </c>
    </row>
    <row r="638" spans="1:215">
      <c r="A638" t="str">
        <f t="shared" si="268"/>
        <v>MYSRN608087021590</v>
      </c>
      <c r="B638" s="1">
        <v>637</v>
      </c>
      <c r="C638" s="1" t="s">
        <v>200</v>
      </c>
      <c r="D638" s="1">
        <v>0</v>
      </c>
      <c r="E638" s="1" t="s">
        <v>317</v>
      </c>
      <c r="F638" s="1" t="s">
        <v>202</v>
      </c>
      <c r="H638" s="1" t="s">
        <v>1135</v>
      </c>
      <c r="I638" s="1" t="s">
        <v>1136</v>
      </c>
      <c r="M638" s="1" t="s">
        <v>205</v>
      </c>
      <c r="N638" s="1">
        <v>1</v>
      </c>
      <c r="O638" s="17" t="s">
        <v>260</v>
      </c>
      <c r="P638" s="18"/>
      <c r="Q638" s="1" t="s">
        <v>207</v>
      </c>
      <c r="R638" t="s">
        <v>208</v>
      </c>
      <c r="S638" s="19" t="s">
        <v>261</v>
      </c>
      <c r="T638" s="1" t="s">
        <v>210</v>
      </c>
      <c r="V638" s="1" t="b">
        <v>0</v>
      </c>
      <c r="AA638" s="1">
        <v>0.00595</v>
      </c>
      <c r="AC638" s="1">
        <v>0.0042</v>
      </c>
      <c r="AD638" s="1">
        <v>100</v>
      </c>
      <c r="AF638" s="8">
        <v>0.00175</v>
      </c>
      <c r="AG638" s="1" t="s">
        <v>464</v>
      </c>
      <c r="AH638" s="1">
        <v>21590</v>
      </c>
      <c r="AI638" s="1">
        <v>100</v>
      </c>
      <c r="AJ638" s="1">
        <v>190.5</v>
      </c>
      <c r="AL638" s="1">
        <f t="shared" si="300"/>
        <v>190.5</v>
      </c>
      <c r="AO638" s="1">
        <f t="shared" si="301"/>
        <v>190.5</v>
      </c>
      <c r="AP638" s="1">
        <v>20</v>
      </c>
      <c r="AV638" s="10">
        <f t="shared" si="302"/>
        <v>1.098475</v>
      </c>
      <c r="AW638" s="1">
        <f t="shared" si="303"/>
        <v>1.098475</v>
      </c>
      <c r="BK638" s="1">
        <v>4</v>
      </c>
      <c r="BL638" s="1">
        <v>120</v>
      </c>
      <c r="BM638" s="1" t="s">
        <v>212</v>
      </c>
      <c r="BN638" s="2">
        <f t="shared" si="304"/>
        <v>0.527777777777778</v>
      </c>
      <c r="BO638" s="2">
        <v>90</v>
      </c>
      <c r="BP638" s="1">
        <f t="shared" si="305"/>
        <v>0.527777777777778</v>
      </c>
      <c r="BQ638" s="1">
        <f t="shared" si="306"/>
        <v>0.527777777777778</v>
      </c>
      <c r="BS638" s="1"/>
      <c r="EQ638" s="1">
        <f t="shared" si="267"/>
        <v>0</v>
      </c>
      <c r="ER638" s="1">
        <f t="shared" si="307"/>
        <v>0</v>
      </c>
      <c r="ES638" s="1">
        <f t="shared" si="308"/>
        <v>0</v>
      </c>
      <c r="ET638" s="12">
        <f t="shared" si="309"/>
        <v>0.527777777777778</v>
      </c>
      <c r="FP638" s="1" t="s">
        <v>213</v>
      </c>
      <c r="FQ638" s="1">
        <v>1.25</v>
      </c>
      <c r="FR638" s="12">
        <f t="shared" si="269"/>
        <v>1.62625277777778</v>
      </c>
      <c r="FS638" s="12">
        <f t="shared" si="310"/>
        <v>0.0203281597222222</v>
      </c>
      <c r="GE638" s="1" t="s">
        <v>214</v>
      </c>
      <c r="GF638" s="1" t="s">
        <v>213</v>
      </c>
      <c r="GG638" s="1">
        <v>11</v>
      </c>
      <c r="GH638" s="12">
        <f t="shared" si="311"/>
        <v>1.62625277777778</v>
      </c>
      <c r="GI638" s="1">
        <f t="shared" si="312"/>
        <v>0.178887805555556</v>
      </c>
      <c r="GJ638" s="1" t="s">
        <v>215</v>
      </c>
      <c r="GM638" s="1">
        <v>0.0105571847507331</v>
      </c>
      <c r="GO638" s="1">
        <v>0.0270833333333333</v>
      </c>
      <c r="GP638" s="1">
        <v>0.02</v>
      </c>
      <c r="GQ638" s="1" t="s">
        <v>280</v>
      </c>
      <c r="GS638" s="1">
        <v>0.4</v>
      </c>
      <c r="HB638" s="1">
        <v>4</v>
      </c>
      <c r="HC638" s="1">
        <v>57</v>
      </c>
      <c r="HD638" s="1">
        <v>90</v>
      </c>
      <c r="HE638" s="1">
        <f t="shared" si="313"/>
        <v>227.368421052632</v>
      </c>
      <c r="HF638" s="10">
        <f t="shared" si="314"/>
        <v>2.28310926113962</v>
      </c>
      <c r="HG638" s="13">
        <v>45017</v>
      </c>
    </row>
    <row r="639" spans="1:215">
      <c r="A639" t="str">
        <f t="shared" si="268"/>
        <v>MYSRN609075021590</v>
      </c>
      <c r="B639" s="1">
        <v>638</v>
      </c>
      <c r="C639" s="1" t="s">
        <v>200</v>
      </c>
      <c r="D639" s="1">
        <v>0</v>
      </c>
      <c r="E639" s="1" t="s">
        <v>317</v>
      </c>
      <c r="F639" s="1" t="s">
        <v>202</v>
      </c>
      <c r="H639" s="1" t="s">
        <v>685</v>
      </c>
      <c r="I639" s="1" t="s">
        <v>686</v>
      </c>
      <c r="M639" s="1" t="s">
        <v>205</v>
      </c>
      <c r="N639" s="1">
        <v>1</v>
      </c>
      <c r="O639" t="s">
        <v>970</v>
      </c>
      <c r="P639"/>
      <c r="Q639" s="1" t="s">
        <v>219</v>
      </c>
      <c r="R639" t="s">
        <v>208</v>
      </c>
      <c r="S639" s="19" t="s">
        <v>266</v>
      </c>
      <c r="T639" s="1" t="s">
        <v>210</v>
      </c>
      <c r="V639" s="1" t="b">
        <v>0</v>
      </c>
      <c r="AA639" s="1">
        <v>0.141</v>
      </c>
      <c r="AC639" s="1">
        <v>0.141</v>
      </c>
      <c r="AD639" s="1">
        <v>100</v>
      </c>
      <c r="AF639" s="8">
        <v>0</v>
      </c>
      <c r="AG639" s="1" t="s">
        <v>464</v>
      </c>
      <c r="AH639" s="1">
        <v>21590</v>
      </c>
      <c r="AI639" s="1">
        <v>100</v>
      </c>
      <c r="AJ639" s="1">
        <v>111.01</v>
      </c>
      <c r="AL639" s="1">
        <f t="shared" si="300"/>
        <v>111.01</v>
      </c>
      <c r="AO639" s="1">
        <f t="shared" si="301"/>
        <v>111.01</v>
      </c>
      <c r="AP639" s="1">
        <v>20</v>
      </c>
      <c r="AV639" s="10">
        <f t="shared" si="302"/>
        <v>15.65241</v>
      </c>
      <c r="AW639" s="1">
        <f t="shared" si="303"/>
        <v>15.65241</v>
      </c>
      <c r="BK639" s="1">
        <v>1</v>
      </c>
      <c r="BL639" s="1">
        <v>333.333333333333</v>
      </c>
      <c r="BM639" s="1" t="s">
        <v>212</v>
      </c>
      <c r="BN639" s="2">
        <f t="shared" si="304"/>
        <v>6.17283950617284</v>
      </c>
      <c r="BO639" s="2">
        <v>250</v>
      </c>
      <c r="BP639" s="1">
        <f t="shared" si="305"/>
        <v>6.17283950617284</v>
      </c>
      <c r="BQ639" s="1">
        <f t="shared" si="306"/>
        <v>6.17283950617284</v>
      </c>
      <c r="BS639" s="1"/>
      <c r="EQ639" s="1">
        <f t="shared" si="267"/>
        <v>0</v>
      </c>
      <c r="ER639" s="1">
        <f t="shared" si="307"/>
        <v>0</v>
      </c>
      <c r="ES639" s="1">
        <f t="shared" si="308"/>
        <v>0</v>
      </c>
      <c r="ET639" s="12">
        <f t="shared" si="309"/>
        <v>6.17283950617284</v>
      </c>
      <c r="FP639" s="1" t="s">
        <v>213</v>
      </c>
      <c r="FQ639" s="1">
        <v>1.25</v>
      </c>
      <c r="FR639" s="12">
        <f t="shared" si="269"/>
        <v>21.8252495061728</v>
      </c>
      <c r="FS639" s="12">
        <f t="shared" si="310"/>
        <v>0.27281561882716</v>
      </c>
      <c r="GE639" s="1" t="s">
        <v>214</v>
      </c>
      <c r="GF639" s="1" t="s">
        <v>213</v>
      </c>
      <c r="GG639" s="1">
        <v>11</v>
      </c>
      <c r="GH639" s="12">
        <f t="shared" si="311"/>
        <v>21.8252495061728</v>
      </c>
      <c r="GI639" s="1">
        <f t="shared" si="312"/>
        <v>2.40077744567901</v>
      </c>
      <c r="GJ639" s="1" t="s">
        <v>215</v>
      </c>
      <c r="GM639" s="1">
        <v>0.123456790123457</v>
      </c>
      <c r="GO639" s="1">
        <v>0.3275</v>
      </c>
      <c r="GP639" s="1">
        <v>0.13</v>
      </c>
      <c r="HB639" s="1">
        <v>1</v>
      </c>
      <c r="HC639" s="1">
        <v>60</v>
      </c>
      <c r="HD639" s="1">
        <v>90</v>
      </c>
      <c r="HE639" s="1">
        <f t="shared" si="313"/>
        <v>54</v>
      </c>
      <c r="HF639" s="10">
        <f t="shared" si="314"/>
        <v>25.0797993608025</v>
      </c>
      <c r="HG639" s="13">
        <v>45017</v>
      </c>
    </row>
    <row r="640" spans="1:215">
      <c r="A640" t="str">
        <f t="shared" si="268"/>
        <v>HOSN612235021697</v>
      </c>
      <c r="B640" s="1">
        <v>639</v>
      </c>
      <c r="C640" s="1" t="s">
        <v>200</v>
      </c>
      <c r="D640" s="1">
        <v>0</v>
      </c>
      <c r="E640" s="1" t="s">
        <v>247</v>
      </c>
      <c r="F640" s="1" t="s">
        <v>202</v>
      </c>
      <c r="H640" s="1" t="s">
        <v>700</v>
      </c>
      <c r="I640" s="1" t="s">
        <v>701</v>
      </c>
      <c r="M640" s="1" t="s">
        <v>205</v>
      </c>
      <c r="N640" s="1">
        <v>1</v>
      </c>
      <c r="O640" t="s">
        <v>970</v>
      </c>
      <c r="P640"/>
      <c r="Q640" s="1" t="s">
        <v>219</v>
      </c>
      <c r="R640" t="s">
        <v>208</v>
      </c>
      <c r="S640" s="19" t="s">
        <v>266</v>
      </c>
      <c r="T640" s="1" t="s">
        <v>210</v>
      </c>
      <c r="V640" s="1" t="b">
        <v>0</v>
      </c>
      <c r="AA640" s="1">
        <v>0.258</v>
      </c>
      <c r="AC640" s="1">
        <v>0.258</v>
      </c>
      <c r="AD640" s="1">
        <v>100</v>
      </c>
      <c r="AF640" s="8">
        <v>0</v>
      </c>
      <c r="AG640" s="1" t="s">
        <v>469</v>
      </c>
      <c r="AH640" s="1">
        <v>21697</v>
      </c>
      <c r="AI640" s="1">
        <v>100</v>
      </c>
      <c r="AJ640" s="1">
        <v>105.6</v>
      </c>
      <c r="AL640" s="1">
        <f t="shared" si="300"/>
        <v>105.6</v>
      </c>
      <c r="AO640" s="1">
        <f t="shared" si="301"/>
        <v>105.6</v>
      </c>
      <c r="AP640" s="1">
        <v>20</v>
      </c>
      <c r="AV640" s="10">
        <f t="shared" si="302"/>
        <v>27.2448</v>
      </c>
      <c r="AW640" s="1">
        <f t="shared" si="303"/>
        <v>27.2448</v>
      </c>
      <c r="BK640" s="1">
        <v>1</v>
      </c>
      <c r="BL640" s="1">
        <v>333.333333333333</v>
      </c>
      <c r="BM640" s="1" t="s">
        <v>212</v>
      </c>
      <c r="BN640" s="2">
        <f t="shared" si="304"/>
        <v>6.17283950617284</v>
      </c>
      <c r="BO640" s="2">
        <v>250</v>
      </c>
      <c r="BP640" s="1">
        <f t="shared" si="305"/>
        <v>6.17283950617284</v>
      </c>
      <c r="BQ640" s="1">
        <f t="shared" si="306"/>
        <v>6.17283950617284</v>
      </c>
      <c r="BS640" s="1"/>
      <c r="EQ640" s="1">
        <f t="shared" ref="EQ640:EQ701" si="315">IF(ISERROR(SEARCH("TRUE",BV640)),BU640,0)+IF(ISERROR(SEARCH("TRUE",CA640)),BZ640,0)+IF(ISERROR(SEARCH("TRUE",CF640)),CE640,0)+IF(ISERROR(SEARCH("TRUE",CK640)),CJ640,0)+IF(ISERROR(SEARCH("TRUE",CP640)),CO640,0)+IF(ISERROR(SEARCH("TRUE",CU640)),CT640,0)+IF(ISERROR(SEARCH("TRUE",CZ640)),CY640,0)+IF(ISERROR(SEARCH("TRUE",DE640)),DD640,0)+IF(ISERROR(SEARCH("TRUE",DJ640)),DI640,0)+IF(ISERROR(SEARCH("TRUE",DO640)),DN640,0)+IF(ISERROR(SEARCH("TRUE",DT640)),DS640,0)+IF(ISERROR(SEARCH("TRUE",DY640)),DX640,0)+IF(ISERROR(SEARCH("TRUE",ED640)),EC640,0)+IF(ISERROR(SEARCH("TRUE",EI640)),EH640,0)+IF(ISERROR(SEARCH("TRUE",EN640)),EM640,0)</f>
        <v>0</v>
      </c>
      <c r="ER640" s="1">
        <f t="shared" si="307"/>
        <v>0</v>
      </c>
      <c r="ES640" s="1">
        <f t="shared" si="308"/>
        <v>0</v>
      </c>
      <c r="ET640" s="12">
        <f t="shared" si="309"/>
        <v>6.17283950617284</v>
      </c>
      <c r="FP640" s="1" t="s">
        <v>213</v>
      </c>
      <c r="FQ640" s="1">
        <v>1.25</v>
      </c>
      <c r="FR640" s="12">
        <f t="shared" si="269"/>
        <v>33.4176395061728</v>
      </c>
      <c r="FS640" s="12">
        <f t="shared" si="310"/>
        <v>0.41772049382716</v>
      </c>
      <c r="GE640" s="1" t="s">
        <v>214</v>
      </c>
      <c r="GF640" s="1" t="s">
        <v>213</v>
      </c>
      <c r="GG640" s="1">
        <v>11</v>
      </c>
      <c r="GH640" s="12">
        <f t="shared" si="311"/>
        <v>33.4176395061728</v>
      </c>
      <c r="GI640" s="1">
        <f t="shared" si="312"/>
        <v>3.67594034567901</v>
      </c>
      <c r="GJ640" s="1" t="s">
        <v>215</v>
      </c>
      <c r="GM640" s="1">
        <v>0.123456790123457</v>
      </c>
      <c r="GO640" s="1">
        <v>0.834583333333333</v>
      </c>
      <c r="GP640" s="1">
        <v>0.37</v>
      </c>
      <c r="HB640" s="1">
        <v>1</v>
      </c>
      <c r="HC640" s="1">
        <v>60</v>
      </c>
      <c r="HD640" s="1">
        <v>90</v>
      </c>
      <c r="HE640" s="1">
        <f t="shared" si="313"/>
        <v>54</v>
      </c>
      <c r="HF640" s="10">
        <f t="shared" si="314"/>
        <v>38.8393404691358</v>
      </c>
      <c r="HG640" s="13">
        <v>45017</v>
      </c>
    </row>
    <row r="641" spans="1:215">
      <c r="A641" t="str">
        <f t="shared" si="268"/>
        <v>MYSRN612235021590</v>
      </c>
      <c r="B641" s="1">
        <v>640</v>
      </c>
      <c r="C641" s="1" t="s">
        <v>200</v>
      </c>
      <c r="D641" s="1">
        <v>0</v>
      </c>
      <c r="E641" s="1" t="s">
        <v>317</v>
      </c>
      <c r="F641" s="1" t="s">
        <v>202</v>
      </c>
      <c r="H641" s="1" t="s">
        <v>700</v>
      </c>
      <c r="I641" s="1" t="s">
        <v>701</v>
      </c>
      <c r="M641" s="1" t="s">
        <v>205</v>
      </c>
      <c r="N641" s="1">
        <v>1</v>
      </c>
      <c r="O641" t="s">
        <v>970</v>
      </c>
      <c r="P641"/>
      <c r="Q641" s="1" t="s">
        <v>219</v>
      </c>
      <c r="R641" t="s">
        <v>208</v>
      </c>
      <c r="S641" s="19" t="s">
        <v>266</v>
      </c>
      <c r="T641" s="1" t="s">
        <v>210</v>
      </c>
      <c r="V641" s="1" t="b">
        <v>0</v>
      </c>
      <c r="AA641" s="1">
        <v>0.258</v>
      </c>
      <c r="AC641" s="1">
        <v>0.258</v>
      </c>
      <c r="AD641" s="1">
        <v>100</v>
      </c>
      <c r="AF641" s="8">
        <v>0</v>
      </c>
      <c r="AG641" s="1" t="s">
        <v>464</v>
      </c>
      <c r="AH641" s="1">
        <v>21590</v>
      </c>
      <c r="AI641" s="1">
        <v>100</v>
      </c>
      <c r="AJ641" s="1">
        <v>105.6</v>
      </c>
      <c r="AL641" s="1">
        <f t="shared" si="300"/>
        <v>105.6</v>
      </c>
      <c r="AO641" s="1">
        <f t="shared" si="301"/>
        <v>105.6</v>
      </c>
      <c r="AP641" s="1">
        <v>20</v>
      </c>
      <c r="AV641" s="10">
        <f t="shared" si="302"/>
        <v>27.2448</v>
      </c>
      <c r="AW641" s="1">
        <f t="shared" si="303"/>
        <v>27.2448</v>
      </c>
      <c r="BK641" s="1">
        <v>1</v>
      </c>
      <c r="BL641" s="1">
        <v>333.333333333333</v>
      </c>
      <c r="BM641" s="1" t="s">
        <v>212</v>
      </c>
      <c r="BN641" s="2">
        <f t="shared" si="304"/>
        <v>6.17283950617284</v>
      </c>
      <c r="BO641" s="2">
        <v>250</v>
      </c>
      <c r="BP641" s="1">
        <f t="shared" si="305"/>
        <v>6.17283950617284</v>
      </c>
      <c r="BQ641" s="1">
        <f t="shared" si="306"/>
        <v>6.17283950617284</v>
      </c>
      <c r="BS641" s="1"/>
      <c r="EQ641" s="1">
        <f t="shared" si="315"/>
        <v>0</v>
      </c>
      <c r="ER641" s="1">
        <f t="shared" si="307"/>
        <v>0</v>
      </c>
      <c r="ES641" s="1">
        <f t="shared" si="308"/>
        <v>0</v>
      </c>
      <c r="ET641" s="12">
        <f t="shared" si="309"/>
        <v>6.17283950617284</v>
      </c>
      <c r="FP641" s="1" t="s">
        <v>213</v>
      </c>
      <c r="FQ641" s="1">
        <v>1.25</v>
      </c>
      <c r="FR641" s="12">
        <f t="shared" si="269"/>
        <v>33.4176395061728</v>
      </c>
      <c r="FS641" s="12">
        <f t="shared" si="310"/>
        <v>0.41772049382716</v>
      </c>
      <c r="GE641" s="1" t="s">
        <v>214</v>
      </c>
      <c r="GF641" s="1" t="s">
        <v>213</v>
      </c>
      <c r="GG641" s="1">
        <v>11</v>
      </c>
      <c r="GH641" s="12">
        <f t="shared" si="311"/>
        <v>33.4176395061728</v>
      </c>
      <c r="GI641" s="1">
        <f t="shared" si="312"/>
        <v>3.67594034567901</v>
      </c>
      <c r="GJ641" s="1" t="s">
        <v>215</v>
      </c>
      <c r="GM641" s="1">
        <v>0.123456790123457</v>
      </c>
      <c r="GO641" s="1">
        <v>0.834583333333333</v>
      </c>
      <c r="GP641" s="1">
        <v>0.37</v>
      </c>
      <c r="HB641" s="1">
        <v>1</v>
      </c>
      <c r="HC641" s="1">
        <v>60</v>
      </c>
      <c r="HD641" s="1">
        <v>90</v>
      </c>
      <c r="HE641" s="1">
        <f t="shared" si="313"/>
        <v>54</v>
      </c>
      <c r="HF641" s="10">
        <f t="shared" si="314"/>
        <v>38.8393404691358</v>
      </c>
      <c r="HG641" s="13">
        <v>45017</v>
      </c>
    </row>
    <row r="642" spans="1:215">
      <c r="A642" t="str">
        <f t="shared" si="268"/>
        <v>HOSN614079021677</v>
      </c>
      <c r="B642" s="1">
        <v>641</v>
      </c>
      <c r="C642" s="1" t="s">
        <v>200</v>
      </c>
      <c r="D642" s="1">
        <v>0</v>
      </c>
      <c r="E642" s="1" t="s">
        <v>247</v>
      </c>
      <c r="F642" s="1" t="s">
        <v>202</v>
      </c>
      <c r="H642" s="1" t="s">
        <v>1137</v>
      </c>
      <c r="I642" s="1" t="s">
        <v>1138</v>
      </c>
      <c r="M642" s="1" t="s">
        <v>205</v>
      </c>
      <c r="N642" s="1">
        <v>1</v>
      </c>
      <c r="O642" s="17" t="s">
        <v>228</v>
      </c>
      <c r="P642" s="18"/>
      <c r="Q642" s="1" t="s">
        <v>207</v>
      </c>
      <c r="R642" t="s">
        <v>208</v>
      </c>
      <c r="S642" s="19" t="s">
        <v>229</v>
      </c>
      <c r="T642" s="1" t="s">
        <v>210</v>
      </c>
      <c r="V642" s="1" t="b">
        <v>0</v>
      </c>
      <c r="AA642" s="1">
        <v>0.0691</v>
      </c>
      <c r="AC642" s="1">
        <v>0.0666</v>
      </c>
      <c r="AD642" s="1">
        <v>100</v>
      </c>
      <c r="AF642" s="8">
        <v>0.0025</v>
      </c>
      <c r="AG642" s="1" t="s">
        <v>278</v>
      </c>
      <c r="AH642" s="1">
        <v>21677</v>
      </c>
      <c r="AI642" s="1">
        <v>100</v>
      </c>
      <c r="AJ642" s="1">
        <v>240</v>
      </c>
      <c r="AL642" s="1">
        <f t="shared" si="300"/>
        <v>240</v>
      </c>
      <c r="AO642" s="1">
        <f t="shared" si="301"/>
        <v>240</v>
      </c>
      <c r="AP642" s="1">
        <v>20</v>
      </c>
      <c r="AV642" s="10">
        <f t="shared" si="302"/>
        <v>16.534</v>
      </c>
      <c r="AW642" s="1">
        <f t="shared" si="303"/>
        <v>16.534</v>
      </c>
      <c r="BK642" s="1">
        <v>2</v>
      </c>
      <c r="BL642" s="1">
        <v>250</v>
      </c>
      <c r="BM642" s="1" t="s">
        <v>212</v>
      </c>
      <c r="BN642" s="2">
        <f t="shared" si="304"/>
        <v>2.26608187134503</v>
      </c>
      <c r="BO642" s="2">
        <v>200</v>
      </c>
      <c r="BP642" s="1">
        <f t="shared" si="305"/>
        <v>2.26608187134503</v>
      </c>
      <c r="BQ642" s="1">
        <f t="shared" si="306"/>
        <v>2.26608187134503</v>
      </c>
      <c r="BS642" s="1"/>
      <c r="EQ642" s="1">
        <f t="shared" si="315"/>
        <v>0</v>
      </c>
      <c r="ER642" s="1">
        <f t="shared" si="307"/>
        <v>0</v>
      </c>
      <c r="ES642" s="1">
        <f t="shared" si="308"/>
        <v>0</v>
      </c>
      <c r="ET642" s="12">
        <f t="shared" si="309"/>
        <v>2.26608187134503</v>
      </c>
      <c r="FP642" s="1" t="s">
        <v>213</v>
      </c>
      <c r="FQ642" s="1">
        <v>1.25</v>
      </c>
      <c r="FR642" s="12">
        <f t="shared" ref="FR642:FR705" si="316">AW642+ET642-ES642</f>
        <v>18.800081871345</v>
      </c>
      <c r="FS642" s="12">
        <f t="shared" si="310"/>
        <v>0.235001023391813</v>
      </c>
      <c r="GE642" s="1" t="s">
        <v>214</v>
      </c>
      <c r="GF642" s="1" t="s">
        <v>213</v>
      </c>
      <c r="GG642" s="1">
        <v>11</v>
      </c>
      <c r="GH642" s="12">
        <f t="shared" si="311"/>
        <v>18.800081871345</v>
      </c>
      <c r="GI642" s="1">
        <f t="shared" si="312"/>
        <v>2.06800900584795</v>
      </c>
      <c r="GJ642" s="1" t="s">
        <v>215</v>
      </c>
      <c r="GM642" s="1">
        <v>0.0453001132502831</v>
      </c>
      <c r="GO642" s="1">
        <v>0.0845833333333333</v>
      </c>
      <c r="GP642" s="1">
        <v>0.1</v>
      </c>
      <c r="GQ642" s="1" t="s">
        <v>280</v>
      </c>
      <c r="GR642" s="1">
        <v>0.120000000000001</v>
      </c>
      <c r="HB642" s="1">
        <v>2</v>
      </c>
      <c r="HC642" s="1">
        <v>62</v>
      </c>
      <c r="HD642" s="1">
        <v>95</v>
      </c>
      <c r="HE642" s="1">
        <f t="shared" si="313"/>
        <v>110.322580645161</v>
      </c>
      <c r="HF642" s="10">
        <f t="shared" si="314"/>
        <v>21.4529753471684</v>
      </c>
      <c r="HG642" s="13">
        <v>45384</v>
      </c>
    </row>
    <row r="643" spans="1:215">
      <c r="A643" t="str">
        <f t="shared" ref="A643:A706" si="317">_xlfn.CONCAT(E643,H643,AH643)</f>
        <v>HOSN618055021677</v>
      </c>
      <c r="B643" s="1">
        <v>642</v>
      </c>
      <c r="C643" s="1" t="s">
        <v>200</v>
      </c>
      <c r="D643" s="1">
        <v>0</v>
      </c>
      <c r="E643" s="1" t="s">
        <v>247</v>
      </c>
      <c r="F643" s="1" t="s">
        <v>202</v>
      </c>
      <c r="H643" s="1" t="s">
        <v>1139</v>
      </c>
      <c r="I643" s="1" t="s">
        <v>323</v>
      </c>
      <c r="M643" s="1" t="s">
        <v>205</v>
      </c>
      <c r="N643" s="1">
        <v>1</v>
      </c>
      <c r="O643" s="17" t="s">
        <v>250</v>
      </c>
      <c r="P643" s="18"/>
      <c r="Q643" s="1" t="s">
        <v>219</v>
      </c>
      <c r="R643" t="s">
        <v>208</v>
      </c>
      <c r="S643" s="19" t="s">
        <v>251</v>
      </c>
      <c r="T643" s="1" t="s">
        <v>210</v>
      </c>
      <c r="V643" s="1" t="b">
        <v>0</v>
      </c>
      <c r="AA643" s="1">
        <v>0.1005</v>
      </c>
      <c r="AC643" s="1">
        <v>0.097</v>
      </c>
      <c r="AD643" s="1">
        <v>100</v>
      </c>
      <c r="AF643" s="8">
        <v>0.0035</v>
      </c>
      <c r="AG643" s="1" t="s">
        <v>278</v>
      </c>
      <c r="AH643" s="1">
        <v>21677</v>
      </c>
      <c r="AI643" s="1">
        <v>100</v>
      </c>
      <c r="AJ643" s="1">
        <v>76.1</v>
      </c>
      <c r="AL643" s="1">
        <f t="shared" si="300"/>
        <v>76.1</v>
      </c>
      <c r="AO643" s="1">
        <f t="shared" si="301"/>
        <v>76.1</v>
      </c>
      <c r="AP643" s="1">
        <v>20</v>
      </c>
      <c r="AV643" s="10">
        <f t="shared" si="302"/>
        <v>7.57805</v>
      </c>
      <c r="AW643" s="1">
        <f t="shared" si="303"/>
        <v>7.57805</v>
      </c>
      <c r="BK643" s="1">
        <v>2</v>
      </c>
      <c r="BL643" s="1">
        <v>375</v>
      </c>
      <c r="BM643" s="1" t="s">
        <v>212</v>
      </c>
      <c r="BN643" s="2">
        <f t="shared" si="304"/>
        <v>3.39912280701754</v>
      </c>
      <c r="BO643" s="2">
        <v>300</v>
      </c>
      <c r="BP643" s="1">
        <f t="shared" si="305"/>
        <v>3.39912280701754</v>
      </c>
      <c r="BQ643" s="1">
        <f t="shared" si="306"/>
        <v>3.39912280701754</v>
      </c>
      <c r="BS643" s="1"/>
      <c r="EQ643" s="1">
        <f t="shared" si="315"/>
        <v>0</v>
      </c>
      <c r="ER643" s="1">
        <f t="shared" si="307"/>
        <v>0</v>
      </c>
      <c r="ES643" s="1">
        <f t="shared" si="308"/>
        <v>0</v>
      </c>
      <c r="ET643" s="12">
        <f t="shared" si="309"/>
        <v>3.39912280701754</v>
      </c>
      <c r="FP643" s="1" t="s">
        <v>213</v>
      </c>
      <c r="FQ643" s="1">
        <v>1.25</v>
      </c>
      <c r="FR643" s="12">
        <f t="shared" si="316"/>
        <v>10.9771728070175</v>
      </c>
      <c r="FS643" s="12">
        <f t="shared" si="310"/>
        <v>0.137214660087719</v>
      </c>
      <c r="GE643" s="1" t="s">
        <v>214</v>
      </c>
      <c r="GF643" s="1" t="s">
        <v>213</v>
      </c>
      <c r="GG643" s="1">
        <v>11</v>
      </c>
      <c r="GH643" s="12">
        <f t="shared" si="311"/>
        <v>10.9771728070175</v>
      </c>
      <c r="GI643" s="1">
        <f t="shared" si="312"/>
        <v>1.20748900877193</v>
      </c>
      <c r="GJ643" s="1" t="s">
        <v>215</v>
      </c>
      <c r="GM643" s="1">
        <v>0.0679501698754247</v>
      </c>
      <c r="GO643" s="1">
        <v>0.183333333333333</v>
      </c>
      <c r="GP643" s="1">
        <v>0.2</v>
      </c>
      <c r="GQ643" s="1" t="s">
        <v>280</v>
      </c>
      <c r="GR643" s="1">
        <v>0.16</v>
      </c>
      <c r="HB643" s="1">
        <v>2</v>
      </c>
      <c r="HC643" s="1">
        <v>62</v>
      </c>
      <c r="HD643" s="1">
        <v>95</v>
      </c>
      <c r="HE643" s="1">
        <f t="shared" si="313"/>
        <v>110.322580645161</v>
      </c>
      <c r="HF643" s="10">
        <f t="shared" si="314"/>
        <v>12.933159979086</v>
      </c>
      <c r="HG643" s="13">
        <v>43923</v>
      </c>
    </row>
    <row r="644" spans="1:215">
      <c r="A644" t="str">
        <f t="shared" si="317"/>
        <v>MYSRN618055021590</v>
      </c>
      <c r="B644" s="1">
        <v>643</v>
      </c>
      <c r="C644" s="1" t="s">
        <v>200</v>
      </c>
      <c r="D644" s="1">
        <v>0</v>
      </c>
      <c r="E644" s="1" t="s">
        <v>317</v>
      </c>
      <c r="F644" s="1" t="s">
        <v>202</v>
      </c>
      <c r="H644" s="1" t="s">
        <v>1139</v>
      </c>
      <c r="I644" s="1" t="s">
        <v>323</v>
      </c>
      <c r="M644" s="1" t="s">
        <v>205</v>
      </c>
      <c r="N644" s="1">
        <v>1</v>
      </c>
      <c r="O644" s="17" t="s">
        <v>250</v>
      </c>
      <c r="P644" s="18"/>
      <c r="Q644" s="1" t="s">
        <v>219</v>
      </c>
      <c r="R644" t="s">
        <v>208</v>
      </c>
      <c r="S644" s="19" t="s">
        <v>251</v>
      </c>
      <c r="T644" s="1" t="s">
        <v>210</v>
      </c>
      <c r="V644" s="1" t="b">
        <v>0</v>
      </c>
      <c r="AA644" s="1">
        <v>0.101</v>
      </c>
      <c r="AC644" s="1">
        <v>0.097</v>
      </c>
      <c r="AD644" s="1">
        <v>100</v>
      </c>
      <c r="AF644" s="8">
        <v>0.004</v>
      </c>
      <c r="AG644" s="1" t="s">
        <v>464</v>
      </c>
      <c r="AH644" s="1">
        <v>21590</v>
      </c>
      <c r="AI644" s="1">
        <v>100</v>
      </c>
      <c r="AJ644" s="1">
        <v>94.68</v>
      </c>
      <c r="AL644" s="1">
        <f t="shared" si="300"/>
        <v>94.68</v>
      </c>
      <c r="AO644" s="1">
        <f t="shared" si="301"/>
        <v>94.68</v>
      </c>
      <c r="AP644" s="1">
        <v>20</v>
      </c>
      <c r="AV644" s="10">
        <f t="shared" si="302"/>
        <v>9.48268</v>
      </c>
      <c r="AW644" s="1">
        <f t="shared" si="303"/>
        <v>9.48268</v>
      </c>
      <c r="BK644" s="1">
        <v>2</v>
      </c>
      <c r="BL644" s="1">
        <v>333.333333333333</v>
      </c>
      <c r="BM644" s="1" t="s">
        <v>212</v>
      </c>
      <c r="BN644" s="2">
        <f t="shared" si="304"/>
        <v>3.39506172839506</v>
      </c>
      <c r="BO644" s="2">
        <v>250</v>
      </c>
      <c r="BP644" s="1">
        <f t="shared" si="305"/>
        <v>3.39506172839506</v>
      </c>
      <c r="BQ644" s="1">
        <f t="shared" si="306"/>
        <v>3.39506172839506</v>
      </c>
      <c r="BS644" s="1"/>
      <c r="EQ644" s="1">
        <f t="shared" si="315"/>
        <v>0</v>
      </c>
      <c r="ER644" s="1">
        <f t="shared" si="307"/>
        <v>0</v>
      </c>
      <c r="ES644" s="1">
        <f t="shared" si="308"/>
        <v>0</v>
      </c>
      <c r="ET644" s="12">
        <f t="shared" si="309"/>
        <v>3.39506172839506</v>
      </c>
      <c r="FP644" s="1" t="s">
        <v>213</v>
      </c>
      <c r="FQ644" s="1">
        <v>1.25</v>
      </c>
      <c r="FR644" s="12">
        <f t="shared" si="316"/>
        <v>12.8777417283951</v>
      </c>
      <c r="FS644" s="12">
        <f t="shared" si="310"/>
        <v>0.160971771604938</v>
      </c>
      <c r="GE644" s="1" t="s">
        <v>214</v>
      </c>
      <c r="GF644" s="1" t="s">
        <v>213</v>
      </c>
      <c r="GG644" s="1">
        <v>11</v>
      </c>
      <c r="GH644" s="12">
        <f t="shared" si="311"/>
        <v>12.8777417283951</v>
      </c>
      <c r="GI644" s="1">
        <f t="shared" si="312"/>
        <v>1.41655159012346</v>
      </c>
      <c r="GJ644" s="1" t="s">
        <v>215</v>
      </c>
      <c r="GM644" s="1">
        <v>0.0679347826086957</v>
      </c>
      <c r="GO644" s="1">
        <v>0.298333333333333</v>
      </c>
      <c r="GP644" s="1">
        <v>0.09</v>
      </c>
      <c r="HB644" s="1">
        <v>2</v>
      </c>
      <c r="HC644" s="1">
        <v>66</v>
      </c>
      <c r="HD644" s="1">
        <v>90</v>
      </c>
      <c r="HE644" s="1">
        <f t="shared" si="313"/>
        <v>98.1818181818182</v>
      </c>
      <c r="HF644" s="10">
        <f t="shared" si="314"/>
        <v>14.9115332060655</v>
      </c>
      <c r="HG644" s="13">
        <v>45017</v>
      </c>
    </row>
    <row r="645" spans="1:215">
      <c r="A645" t="str">
        <f t="shared" si="317"/>
        <v>HOSN622243921677</v>
      </c>
      <c r="B645" s="1">
        <v>644</v>
      </c>
      <c r="C645" s="1" t="s">
        <v>200</v>
      </c>
      <c r="D645" s="1">
        <v>0</v>
      </c>
      <c r="E645" s="1" t="s">
        <v>247</v>
      </c>
      <c r="F645" s="1" t="s">
        <v>202</v>
      </c>
      <c r="H645" s="1" t="s">
        <v>1140</v>
      </c>
      <c r="I645" s="1" t="s">
        <v>1141</v>
      </c>
      <c r="M645" s="1" t="s">
        <v>205</v>
      </c>
      <c r="N645" s="1">
        <v>1</v>
      </c>
      <c r="O645" s="17" t="s">
        <v>270</v>
      </c>
      <c r="P645" s="18"/>
      <c r="Q645" s="1" t="s">
        <v>271</v>
      </c>
      <c r="R645" t="s">
        <v>208</v>
      </c>
      <c r="S645" s="1" t="s">
        <v>272</v>
      </c>
      <c r="T645" s="1" t="s">
        <v>210</v>
      </c>
      <c r="V645" s="1" t="b">
        <v>0</v>
      </c>
      <c r="AA645" s="1">
        <v>0.345</v>
      </c>
      <c r="AC645" s="1">
        <v>0.34</v>
      </c>
      <c r="AD645" s="1">
        <v>100</v>
      </c>
      <c r="AF645" s="8">
        <v>0.00499999999999995</v>
      </c>
      <c r="AG645" s="1" t="s">
        <v>278</v>
      </c>
      <c r="AH645" s="1">
        <v>21677</v>
      </c>
      <c r="AI645" s="1">
        <v>100</v>
      </c>
      <c r="AJ645" s="1">
        <v>163</v>
      </c>
      <c r="AL645" s="1">
        <f t="shared" si="300"/>
        <v>163</v>
      </c>
      <c r="AO645" s="1">
        <f t="shared" si="301"/>
        <v>163</v>
      </c>
      <c r="AP645" s="1">
        <v>20</v>
      </c>
      <c r="AV645" s="10">
        <f t="shared" si="302"/>
        <v>56.135</v>
      </c>
      <c r="AW645" s="1">
        <f t="shared" si="303"/>
        <v>56.135</v>
      </c>
      <c r="BK645" s="1">
        <v>1</v>
      </c>
      <c r="BL645" s="1">
        <v>562.5</v>
      </c>
      <c r="BM645" s="1" t="s">
        <v>212</v>
      </c>
      <c r="BN645" s="2">
        <f t="shared" si="304"/>
        <v>10.3618421052632</v>
      </c>
      <c r="BO645" s="2">
        <v>450</v>
      </c>
      <c r="BP645" s="1">
        <f t="shared" si="305"/>
        <v>10.3618421052632</v>
      </c>
      <c r="BQ645" s="1">
        <f t="shared" si="306"/>
        <v>10.3618421052632</v>
      </c>
      <c r="BS645" s="1"/>
      <c r="EQ645" s="1">
        <f t="shared" si="315"/>
        <v>0</v>
      </c>
      <c r="ER645" s="1">
        <f t="shared" si="307"/>
        <v>0</v>
      </c>
      <c r="ES645" s="1">
        <f t="shared" si="308"/>
        <v>0</v>
      </c>
      <c r="ET645" s="12">
        <f t="shared" si="309"/>
        <v>10.3618421052632</v>
      </c>
      <c r="FP645" s="1" t="s">
        <v>213</v>
      </c>
      <c r="FQ645" s="1">
        <v>1.25</v>
      </c>
      <c r="FR645" s="12">
        <f t="shared" si="316"/>
        <v>66.4968421052631</v>
      </c>
      <c r="FS645" s="12">
        <f t="shared" si="310"/>
        <v>0.831210526315789</v>
      </c>
      <c r="GE645" s="1" t="s">
        <v>214</v>
      </c>
      <c r="GF645" s="1" t="s">
        <v>213</v>
      </c>
      <c r="GG645" s="1">
        <v>11</v>
      </c>
      <c r="GH645" s="12">
        <f t="shared" si="311"/>
        <v>66.4968421052631</v>
      </c>
      <c r="GI645" s="1">
        <f t="shared" si="312"/>
        <v>7.31465263157895</v>
      </c>
      <c r="GJ645" s="1" t="s">
        <v>215</v>
      </c>
      <c r="GM645" s="1">
        <v>0.207236842105263</v>
      </c>
      <c r="GO645" s="1">
        <v>1.03888888888889</v>
      </c>
      <c r="GP645" s="1">
        <v>0.84</v>
      </c>
      <c r="HB645" s="1">
        <v>1</v>
      </c>
      <c r="HC645" s="1">
        <v>63</v>
      </c>
      <c r="HD645" s="1">
        <v>95</v>
      </c>
      <c r="HE645" s="1">
        <f t="shared" si="313"/>
        <v>54.2857142857143</v>
      </c>
      <c r="HF645" s="10">
        <f t="shared" si="314"/>
        <v>76.728830994152</v>
      </c>
      <c r="HG645" s="13">
        <v>45384</v>
      </c>
    </row>
    <row r="646" spans="1:215">
      <c r="A646" t="str">
        <f t="shared" si="317"/>
        <v>HOSN622244021677</v>
      </c>
      <c r="B646" s="1">
        <v>645</v>
      </c>
      <c r="C646" s="1" t="s">
        <v>200</v>
      </c>
      <c r="D646" s="1">
        <v>0</v>
      </c>
      <c r="E646" s="1" t="s">
        <v>247</v>
      </c>
      <c r="F646" s="1" t="s">
        <v>202</v>
      </c>
      <c r="H646" s="1" t="s">
        <v>1142</v>
      </c>
      <c r="I646" s="1" t="s">
        <v>570</v>
      </c>
      <c r="M646" s="1" t="s">
        <v>205</v>
      </c>
      <c r="N646" s="1">
        <v>1</v>
      </c>
      <c r="O646" s="22" t="s">
        <v>265</v>
      </c>
      <c r="P646" s="23"/>
      <c r="Q646" s="1" t="s">
        <v>219</v>
      </c>
      <c r="R646" t="s">
        <v>208</v>
      </c>
      <c r="S646" s="19" t="s">
        <v>266</v>
      </c>
      <c r="T646" s="1" t="s">
        <v>210</v>
      </c>
      <c r="V646" s="1" t="b">
        <v>0</v>
      </c>
      <c r="AA646" s="1">
        <v>0.284</v>
      </c>
      <c r="AC646" s="1">
        <v>0.279</v>
      </c>
      <c r="AD646" s="1">
        <v>100</v>
      </c>
      <c r="AF646" s="8">
        <v>0.00499999999999995</v>
      </c>
      <c r="AG646" s="1" t="s">
        <v>278</v>
      </c>
      <c r="AH646" s="1">
        <v>21677</v>
      </c>
      <c r="AI646" s="1">
        <v>100</v>
      </c>
      <c r="AJ646" s="1">
        <v>114</v>
      </c>
      <c r="AL646" s="1">
        <f t="shared" si="300"/>
        <v>114</v>
      </c>
      <c r="AO646" s="1">
        <f t="shared" si="301"/>
        <v>114</v>
      </c>
      <c r="AP646" s="1">
        <v>20</v>
      </c>
      <c r="AV646" s="10">
        <f t="shared" si="302"/>
        <v>32.276</v>
      </c>
      <c r="AW646" s="1">
        <f t="shared" si="303"/>
        <v>32.276</v>
      </c>
      <c r="BK646" s="1">
        <v>1</v>
      </c>
      <c r="BL646" s="1">
        <v>312.5</v>
      </c>
      <c r="BM646" s="1" t="s">
        <v>212</v>
      </c>
      <c r="BN646" s="2">
        <f t="shared" si="304"/>
        <v>4.5687134502924</v>
      </c>
      <c r="BO646" s="2">
        <v>250</v>
      </c>
      <c r="BP646" s="1">
        <f t="shared" si="305"/>
        <v>4.5687134502924</v>
      </c>
      <c r="BQ646" s="1">
        <f t="shared" si="306"/>
        <v>4.5687134502924</v>
      </c>
      <c r="BS646" s="1"/>
      <c r="EQ646" s="1">
        <f t="shared" si="315"/>
        <v>0</v>
      </c>
      <c r="ER646" s="1">
        <f t="shared" si="307"/>
        <v>0</v>
      </c>
      <c r="ES646" s="1">
        <f t="shared" si="308"/>
        <v>0</v>
      </c>
      <c r="ET646" s="12">
        <f t="shared" si="309"/>
        <v>4.5687134502924</v>
      </c>
      <c r="FP646" s="1" t="s">
        <v>213</v>
      </c>
      <c r="FQ646" s="1">
        <v>1.25</v>
      </c>
      <c r="FR646" s="12">
        <f t="shared" si="316"/>
        <v>36.8447134502924</v>
      </c>
      <c r="FS646" s="12">
        <f t="shared" si="310"/>
        <v>0.460558918128655</v>
      </c>
      <c r="GE646" s="1" t="s">
        <v>214</v>
      </c>
      <c r="GF646" s="1" t="s">
        <v>213</v>
      </c>
      <c r="GG646" s="1">
        <v>11</v>
      </c>
      <c r="GH646" s="12">
        <f t="shared" si="311"/>
        <v>36.8447134502924</v>
      </c>
      <c r="GI646" s="1">
        <f t="shared" si="312"/>
        <v>4.05291847953216</v>
      </c>
      <c r="GJ646" s="1" t="s">
        <v>215</v>
      </c>
      <c r="GM646" s="1">
        <v>0.091374269005848</v>
      </c>
      <c r="GO646" s="1">
        <v>0.366666666666667</v>
      </c>
      <c r="GP646" s="1">
        <v>0.277777777777778</v>
      </c>
      <c r="HB646" s="1">
        <v>1</v>
      </c>
      <c r="HC646" s="1">
        <v>50</v>
      </c>
      <c r="HD646" s="1">
        <v>95</v>
      </c>
      <c r="HE646" s="1">
        <f t="shared" si="313"/>
        <v>68.4</v>
      </c>
      <c r="HF646" s="10">
        <f t="shared" si="314"/>
        <v>42.0940095614035</v>
      </c>
      <c r="HG646" s="13">
        <v>45384</v>
      </c>
    </row>
    <row r="647" spans="1:215">
      <c r="A647" t="str">
        <f t="shared" si="317"/>
        <v>HOSN622416921677</v>
      </c>
      <c r="B647" s="1">
        <v>646</v>
      </c>
      <c r="C647" s="1" t="s">
        <v>200</v>
      </c>
      <c r="D647" s="1">
        <v>0</v>
      </c>
      <c r="E647" s="1" t="s">
        <v>247</v>
      </c>
      <c r="F647" s="1" t="s">
        <v>202</v>
      </c>
      <c r="H647" s="1" t="s">
        <v>1143</v>
      </c>
      <c r="I647" s="1" t="s">
        <v>1144</v>
      </c>
      <c r="M647" s="1" t="s">
        <v>205</v>
      </c>
      <c r="N647" s="1">
        <v>1</v>
      </c>
      <c r="O647" s="17" t="s">
        <v>270</v>
      </c>
      <c r="P647" s="18"/>
      <c r="Q647" s="1" t="s">
        <v>271</v>
      </c>
      <c r="R647" t="s">
        <v>208</v>
      </c>
      <c r="S647" s="1" t="s">
        <v>272</v>
      </c>
      <c r="T647" s="1" t="s">
        <v>210</v>
      </c>
      <c r="V647" s="1" t="b">
        <v>0</v>
      </c>
      <c r="AA647" s="1">
        <v>0.385</v>
      </c>
      <c r="AC647" s="1">
        <v>0.373</v>
      </c>
      <c r="AD647" s="1">
        <v>100</v>
      </c>
      <c r="AF647" s="8">
        <v>0.012</v>
      </c>
      <c r="AG647" s="1" t="s">
        <v>278</v>
      </c>
      <c r="AH647" s="1">
        <v>21677</v>
      </c>
      <c r="AI647" s="1">
        <v>100</v>
      </c>
      <c r="AJ647" s="1">
        <v>126.69</v>
      </c>
      <c r="AL647" s="1">
        <f t="shared" si="300"/>
        <v>126.69</v>
      </c>
      <c r="AO647" s="1">
        <f t="shared" si="301"/>
        <v>126.69</v>
      </c>
      <c r="AP647" s="1">
        <v>20</v>
      </c>
      <c r="AV647" s="10">
        <f t="shared" si="302"/>
        <v>48.53565</v>
      </c>
      <c r="AW647" s="1">
        <f t="shared" si="303"/>
        <v>48.53565</v>
      </c>
      <c r="AZ647" s="1">
        <f>BA647+BE647</f>
        <v>0.2025</v>
      </c>
      <c r="BA647" s="1">
        <f>AZ648*N648</f>
        <v>0.2</v>
      </c>
      <c r="BB647" s="1" t="s">
        <v>221</v>
      </c>
      <c r="BC647" s="1">
        <f>BA647</f>
        <v>0.2</v>
      </c>
      <c r="BD647" s="1">
        <v>1.25</v>
      </c>
      <c r="BE647" s="1">
        <f>BA647*(BD647/100)</f>
        <v>0.0025</v>
      </c>
      <c r="BK647" s="1">
        <v>1</v>
      </c>
      <c r="BL647" s="1">
        <v>812.5</v>
      </c>
      <c r="BM647" s="1" t="s">
        <v>212</v>
      </c>
      <c r="BN647" s="2">
        <f t="shared" si="304"/>
        <v>16.6301169590643</v>
      </c>
      <c r="BO647" s="2">
        <v>650</v>
      </c>
      <c r="BP647" s="1">
        <f t="shared" si="305"/>
        <v>16.6301169590643</v>
      </c>
      <c r="BQ647" s="1">
        <f t="shared" si="306"/>
        <v>16.6301169590643</v>
      </c>
      <c r="BS647" s="1"/>
      <c r="BW647" s="1">
        <v>1</v>
      </c>
      <c r="BX647" s="1">
        <v>2.53</v>
      </c>
      <c r="BY647" s="1" t="s">
        <v>225</v>
      </c>
      <c r="BZ647" s="1">
        <f>BX647*BW647</f>
        <v>2.53</v>
      </c>
      <c r="CA647" s="1" t="b">
        <v>0</v>
      </c>
      <c r="EQ647" s="1">
        <f t="shared" si="315"/>
        <v>2.53</v>
      </c>
      <c r="ER647" s="1">
        <f t="shared" si="307"/>
        <v>2.53</v>
      </c>
      <c r="ES647" s="1">
        <f t="shared" si="308"/>
        <v>0</v>
      </c>
      <c r="ET647" s="12">
        <f t="shared" si="309"/>
        <v>19.1601169590643</v>
      </c>
      <c r="FP647" s="1" t="s">
        <v>213</v>
      </c>
      <c r="FQ647" s="1">
        <v>1.25</v>
      </c>
      <c r="FR647" s="12">
        <f t="shared" si="316"/>
        <v>67.6957669590643</v>
      </c>
      <c r="FS647" s="12">
        <f t="shared" si="310"/>
        <v>0.846197086988304</v>
      </c>
      <c r="GE647" s="1" t="s">
        <v>214</v>
      </c>
      <c r="GF647" s="1" t="s">
        <v>213</v>
      </c>
      <c r="GG647" s="1">
        <v>11</v>
      </c>
      <c r="GH647" s="12">
        <f t="shared" si="311"/>
        <v>67.6957669590643</v>
      </c>
      <c r="GI647" s="1">
        <f t="shared" si="312"/>
        <v>7.44653436549708</v>
      </c>
      <c r="GJ647" s="1" t="s">
        <v>215</v>
      </c>
      <c r="GM647" s="1">
        <v>0.332602339181287</v>
      </c>
      <c r="GO647" s="1">
        <v>5.71333333333333</v>
      </c>
      <c r="GP647" s="1">
        <v>0.666666666666667</v>
      </c>
      <c r="GQ647" s="1" t="s">
        <v>280</v>
      </c>
      <c r="GS647" s="1">
        <v>26.56</v>
      </c>
      <c r="HB647" s="1">
        <v>1</v>
      </c>
      <c r="HC647" s="1">
        <v>70</v>
      </c>
      <c r="HD647" s="1">
        <v>95</v>
      </c>
      <c r="HE647" s="1">
        <f t="shared" si="313"/>
        <v>48.8571428571429</v>
      </c>
      <c r="HF647" s="10">
        <f t="shared" si="314"/>
        <v>109.463600750731</v>
      </c>
      <c r="HG647" s="13">
        <v>43923</v>
      </c>
    </row>
    <row r="648" spans="1:215">
      <c r="A648" t="str">
        <f t="shared" si="317"/>
        <v>HOSN6224169_121677</v>
      </c>
      <c r="B648" s="1">
        <v>647</v>
      </c>
      <c r="C648" s="1" t="s">
        <v>200</v>
      </c>
      <c r="E648" s="1" t="s">
        <v>247</v>
      </c>
      <c r="F648" s="1" t="s">
        <v>222</v>
      </c>
      <c r="H648" s="1" t="s">
        <v>1145</v>
      </c>
      <c r="I648" s="1" t="s">
        <v>1145</v>
      </c>
      <c r="N648" s="1">
        <v>1</v>
      </c>
      <c r="O648" s="17"/>
      <c r="P648" s="18"/>
      <c r="R648"/>
      <c r="AF648" s="8"/>
      <c r="AG648" s="1" t="s">
        <v>278</v>
      </c>
      <c r="AH648" s="1">
        <v>21677</v>
      </c>
      <c r="AV648" s="10"/>
      <c r="AX648" s="1" t="s">
        <v>205</v>
      </c>
      <c r="AY648" s="1" t="s">
        <v>225</v>
      </c>
      <c r="AZ648" s="1">
        <v>0.2</v>
      </c>
      <c r="BN648" s="2"/>
      <c r="BS648" s="1"/>
      <c r="ET648" s="12"/>
      <c r="FR648" s="12"/>
      <c r="FS648" s="12"/>
      <c r="GH648" s="12"/>
      <c r="HF648" s="10"/>
      <c r="HG648" s="13">
        <v>43923</v>
      </c>
    </row>
    <row r="649" spans="1:215">
      <c r="A649" t="str">
        <f t="shared" si="317"/>
        <v>MYSRN622416921590</v>
      </c>
      <c r="B649" s="1">
        <v>648</v>
      </c>
      <c r="C649" s="1" t="s">
        <v>200</v>
      </c>
      <c r="D649" s="1">
        <v>0</v>
      </c>
      <c r="E649" s="1" t="s">
        <v>317</v>
      </c>
      <c r="F649" s="1" t="s">
        <v>202</v>
      </c>
      <c r="H649" s="1" t="s">
        <v>1143</v>
      </c>
      <c r="I649" s="1" t="s">
        <v>1144</v>
      </c>
      <c r="M649" s="1" t="s">
        <v>205</v>
      </c>
      <c r="N649" s="1">
        <v>1</v>
      </c>
      <c r="O649" s="17" t="s">
        <v>270</v>
      </c>
      <c r="P649" s="18"/>
      <c r="Q649" s="1" t="s">
        <v>271</v>
      </c>
      <c r="R649" t="s">
        <v>208</v>
      </c>
      <c r="S649" s="1" t="s">
        <v>272</v>
      </c>
      <c r="T649" s="1" t="s">
        <v>210</v>
      </c>
      <c r="V649" s="1" t="b">
        <v>0</v>
      </c>
      <c r="AA649" s="1">
        <v>0.361</v>
      </c>
      <c r="AC649" s="1">
        <v>0.361</v>
      </c>
      <c r="AD649" s="1">
        <v>100</v>
      </c>
      <c r="AF649" s="8">
        <v>0</v>
      </c>
      <c r="AG649" s="1" t="s">
        <v>464</v>
      </c>
      <c r="AH649" s="1">
        <v>21590</v>
      </c>
      <c r="AI649" s="1">
        <v>100</v>
      </c>
      <c r="AJ649" s="1">
        <v>179.4</v>
      </c>
      <c r="AL649" s="1">
        <f>AK649+AJ649</f>
        <v>179.4</v>
      </c>
      <c r="AO649" s="1">
        <f>AL649+AM649</f>
        <v>179.4</v>
      </c>
      <c r="AP649" s="1">
        <v>20</v>
      </c>
      <c r="AV649" s="10">
        <f>((AO649*((100-GX649)/100)+GY649))*(AA649+AS649+AU649+AB649)-(AP649*(AA649+AS649-AC649+AB649)*AD649/100)</f>
        <v>64.7634</v>
      </c>
      <c r="AW649" s="1">
        <f>(AV649)*N649</f>
        <v>64.7634</v>
      </c>
      <c r="BK649" s="1">
        <v>1</v>
      </c>
      <c r="BL649" s="1">
        <v>880</v>
      </c>
      <c r="BM649" s="1" t="s">
        <v>212</v>
      </c>
      <c r="BN649" s="2">
        <f>BL649/HE649</f>
        <v>18.1975308641975</v>
      </c>
      <c r="BO649" s="2">
        <v>660</v>
      </c>
      <c r="BP649" s="1">
        <f>BN649+BI649</f>
        <v>18.1975308641975</v>
      </c>
      <c r="BQ649" s="1">
        <f>BP649*N649</f>
        <v>18.1975308641975</v>
      </c>
      <c r="BS649" s="1"/>
      <c r="EQ649" s="1">
        <f t="shared" si="315"/>
        <v>0</v>
      </c>
      <c r="ER649" s="1">
        <f>EQ649*N649</f>
        <v>0</v>
      </c>
      <c r="ES649" s="1">
        <f>IF(ISERROR(SEARCH("FALSE",BV649)),BU649,0)+IF(ISERROR(SEARCH("FALSE",CA649)),BZ649,0)+IF(ISERROR(SEARCH("FALSE",CF649)),CE649,0)+IF(ISERROR(SEARCH("FALSE",CK649)),CJ649,0)+IF(ISERROR(SEARCH("FALSE",CP649)),CO649,0)+IF(ISERROR(SEARCH("FALSE",CU649)),CT649,0)+IF(ISERROR(SEARCH("FALSE",CZ649)),CY649,0)+IF(ISERROR(SEARCH("FALSE",DE649)),DD649,0)+IF(ISERROR(SEARCH("FALSE",DJ649)),DI649,0)+IF(ISERROR(SEARCH("FALSE",DO649)),DN649,0)+IF(ISERROR(SEARCH("FALSE",DT649)),DS649,0)+IF(ISERROR(SEARCH("FALSE",DY649)),DX649,0)+IF(ISERROR(SEARCH("FALSE",ED649)),EC649,0)+IF(ISERROR(SEARCH("FALSE",EI649)),EH649,0)+IF(ISERROR(SEARCH("FALSE",EN649)),EM649,0)*N649</f>
        <v>0</v>
      </c>
      <c r="ET649" s="12">
        <f>ES649+ER649+BP649</f>
        <v>18.1975308641975</v>
      </c>
      <c r="FP649" s="1" t="s">
        <v>213</v>
      </c>
      <c r="FQ649" s="1">
        <v>1.25</v>
      </c>
      <c r="FR649" s="12">
        <f t="shared" si="316"/>
        <v>82.9609308641975</v>
      </c>
      <c r="FS649" s="12">
        <f>FR649*FQ649/100</f>
        <v>1.03701163580247</v>
      </c>
      <c r="GE649" s="1" t="s">
        <v>214</v>
      </c>
      <c r="GF649" s="1" t="s">
        <v>213</v>
      </c>
      <c r="GG649" s="1">
        <v>11</v>
      </c>
      <c r="GH649" s="12">
        <f>AW649+ET649-ES649+FD649+FG649</f>
        <v>82.9609308641975</v>
      </c>
      <c r="GI649" s="1">
        <f>GH649*(GG649/100)</f>
        <v>9.12570239506173</v>
      </c>
      <c r="GJ649" s="1" t="s">
        <v>215</v>
      </c>
      <c r="GM649" s="1">
        <v>0.363950617283951</v>
      </c>
      <c r="GO649" s="1">
        <v>4.73583333333333</v>
      </c>
      <c r="GP649" s="1">
        <v>1.09649122807018</v>
      </c>
      <c r="HB649" s="1">
        <v>1</v>
      </c>
      <c r="HC649" s="1">
        <v>67</v>
      </c>
      <c r="HD649" s="1">
        <v>90</v>
      </c>
      <c r="HE649" s="1">
        <f>(3600/HC649)*HD649*HB649/100</f>
        <v>48.3582089552239</v>
      </c>
      <c r="HF649" s="10">
        <f>AW649+AZ649+ET649+FD649+FG649+FK649+FS649-FY649+GD649+FT649+GI649+GM649+GN649+GO649+GP649+GR649+GS649-GU649</f>
        <v>99.3199200737492</v>
      </c>
      <c r="HG649" s="13">
        <v>45017</v>
      </c>
    </row>
    <row r="650" spans="1:215">
      <c r="A650" t="str">
        <f t="shared" si="317"/>
        <v>HOSN622417921677</v>
      </c>
      <c r="B650" s="1">
        <v>649</v>
      </c>
      <c r="C650" s="1" t="s">
        <v>200</v>
      </c>
      <c r="D650" s="1">
        <v>0</v>
      </c>
      <c r="E650" s="1" t="s">
        <v>247</v>
      </c>
      <c r="F650" s="1" t="s">
        <v>202</v>
      </c>
      <c r="H650" s="1" t="s">
        <v>1146</v>
      </c>
      <c r="I650" s="1" t="s">
        <v>1147</v>
      </c>
      <c r="M650" s="1" t="s">
        <v>205</v>
      </c>
      <c r="N650" s="1">
        <v>1</v>
      </c>
      <c r="O650" s="17" t="s">
        <v>270</v>
      </c>
      <c r="P650" s="18"/>
      <c r="Q650" s="1" t="s">
        <v>271</v>
      </c>
      <c r="R650" t="s">
        <v>208</v>
      </c>
      <c r="S650" s="1" t="s">
        <v>272</v>
      </c>
      <c r="T650" s="1" t="s">
        <v>210</v>
      </c>
      <c r="V650" s="1" t="b">
        <v>0</v>
      </c>
      <c r="AA650" s="1">
        <v>0.385</v>
      </c>
      <c r="AC650" s="1">
        <v>0.373</v>
      </c>
      <c r="AD650" s="1">
        <v>100</v>
      </c>
      <c r="AF650" s="8">
        <v>0.012</v>
      </c>
      <c r="AG650" s="1" t="s">
        <v>278</v>
      </c>
      <c r="AH650" s="1">
        <v>21677</v>
      </c>
      <c r="AI650" s="1">
        <v>100</v>
      </c>
      <c r="AJ650" s="1">
        <v>126.69</v>
      </c>
      <c r="AL650" s="1">
        <f>AK650+AJ650</f>
        <v>126.69</v>
      </c>
      <c r="AO650" s="1">
        <f>AL650+AM650</f>
        <v>126.69</v>
      </c>
      <c r="AP650" s="1">
        <v>20</v>
      </c>
      <c r="AV650" s="10">
        <f>((AO650*((100-GX650)/100)+GY650))*(AA650+AS650+AU650+AB650)-(AP650*(AA650+AS650-AC650+AB650)*AD650/100)</f>
        <v>48.53565</v>
      </c>
      <c r="AW650" s="1">
        <f>(AV650)*N650</f>
        <v>48.53565</v>
      </c>
      <c r="AZ650" s="1">
        <f>BA650+BE650</f>
        <v>0.2025</v>
      </c>
      <c r="BA650" s="1">
        <f>AZ651*N651</f>
        <v>0.2</v>
      </c>
      <c r="BB650" s="1" t="s">
        <v>221</v>
      </c>
      <c r="BC650" s="1">
        <f>BA650</f>
        <v>0.2</v>
      </c>
      <c r="BD650" s="1">
        <v>1.25</v>
      </c>
      <c r="BE650" s="1">
        <f>BA650*(BD650/100)</f>
        <v>0.0025</v>
      </c>
      <c r="BK650" s="1">
        <v>1</v>
      </c>
      <c r="BL650" s="1">
        <v>812.5</v>
      </c>
      <c r="BM650" s="1" t="s">
        <v>212</v>
      </c>
      <c r="BN650" s="2">
        <f>BL650/HE650</f>
        <v>16.6301169590643</v>
      </c>
      <c r="BO650" s="2">
        <v>650</v>
      </c>
      <c r="BP650" s="1">
        <f>BN650+BI650</f>
        <v>16.6301169590643</v>
      </c>
      <c r="BQ650" s="1">
        <f>BP650*N650</f>
        <v>16.6301169590643</v>
      </c>
      <c r="BS650" s="1"/>
      <c r="BW650" s="1">
        <v>1</v>
      </c>
      <c r="BX650" s="1">
        <v>2.53</v>
      </c>
      <c r="BY650" s="1" t="s">
        <v>225</v>
      </c>
      <c r="BZ650" s="1">
        <f>BW650*BX650</f>
        <v>2.53</v>
      </c>
      <c r="CA650" s="1" t="b">
        <v>0</v>
      </c>
      <c r="EQ650" s="1">
        <f t="shared" si="315"/>
        <v>2.53</v>
      </c>
      <c r="ER650" s="1">
        <f>EQ650*N650</f>
        <v>2.53</v>
      </c>
      <c r="ES650" s="1">
        <f>IF(ISERROR(SEARCH("FALSE",BV650)),BU650,0)+IF(ISERROR(SEARCH("FALSE",CA650)),BZ650,0)+IF(ISERROR(SEARCH("FALSE",CF650)),CE650,0)+IF(ISERROR(SEARCH("FALSE",CK650)),CJ650,0)+IF(ISERROR(SEARCH("FALSE",CP650)),CO650,0)+IF(ISERROR(SEARCH("FALSE",CU650)),CT650,0)+IF(ISERROR(SEARCH("FALSE",CZ650)),CY650,0)+IF(ISERROR(SEARCH("FALSE",DE650)),DD650,0)+IF(ISERROR(SEARCH("FALSE",DJ650)),DI650,0)+IF(ISERROR(SEARCH("FALSE",DO650)),DN650,0)+IF(ISERROR(SEARCH("FALSE",DT650)),DS650,0)+IF(ISERROR(SEARCH("FALSE",DY650)),DX650,0)+IF(ISERROR(SEARCH("FALSE",ED650)),EC650,0)+IF(ISERROR(SEARCH("FALSE",EI650)),EH650,0)+IF(ISERROR(SEARCH("FALSE",EN650)),EM650,0)*N650</f>
        <v>0</v>
      </c>
      <c r="ET650" s="12">
        <f>ES650+ER650+BP650</f>
        <v>19.1601169590643</v>
      </c>
      <c r="FP650" s="1" t="s">
        <v>213</v>
      </c>
      <c r="FQ650" s="1">
        <v>1.25</v>
      </c>
      <c r="FR650" s="12">
        <f t="shared" si="316"/>
        <v>67.6957669590643</v>
      </c>
      <c r="FS650" s="12">
        <f>FR650*FQ650/100</f>
        <v>0.846197086988304</v>
      </c>
      <c r="GE650" s="1" t="s">
        <v>214</v>
      </c>
      <c r="GF650" s="1" t="s">
        <v>213</v>
      </c>
      <c r="GG650" s="1">
        <v>11</v>
      </c>
      <c r="GH650" s="12">
        <f>AW650+ET650-ES650+FD650+FG650</f>
        <v>67.6957669590643</v>
      </c>
      <c r="GI650" s="1">
        <f>GH650*(GG650/100)</f>
        <v>7.44653436549708</v>
      </c>
      <c r="GJ650" s="1" t="s">
        <v>215</v>
      </c>
      <c r="GM650" s="1">
        <v>0.332602339181287</v>
      </c>
      <c r="GO650" s="1">
        <v>5.71333333333333</v>
      </c>
      <c r="GP650" s="1">
        <v>0.666666666666667</v>
      </c>
      <c r="GQ650" s="1" t="s">
        <v>280</v>
      </c>
      <c r="GS650" s="1">
        <v>28.52</v>
      </c>
      <c r="HB650" s="1">
        <v>1</v>
      </c>
      <c r="HC650" s="1">
        <v>70</v>
      </c>
      <c r="HD650" s="1">
        <v>95</v>
      </c>
      <c r="HE650" s="1">
        <f>(3600/HC650)*HD650*HB650/100</f>
        <v>48.8571428571429</v>
      </c>
      <c r="HF650" s="10">
        <f>AW650+AZ650+ET650+FD650+FG650+FK650+FS650-FY650+GD650+FT650+GI650+GM650+GN650+GO650+GP650+GR650+GS650-GU650</f>
        <v>111.423600750731</v>
      </c>
      <c r="HG650" s="13">
        <v>43923</v>
      </c>
    </row>
    <row r="651" spans="1:215">
      <c r="A651" t="str">
        <f t="shared" si="317"/>
        <v>HOSN6224179_121677</v>
      </c>
      <c r="B651" s="1">
        <v>650</v>
      </c>
      <c r="C651" s="1" t="s">
        <v>200</v>
      </c>
      <c r="E651" s="1" t="s">
        <v>247</v>
      </c>
      <c r="F651" s="1" t="s">
        <v>222</v>
      </c>
      <c r="H651" s="1" t="s">
        <v>1148</v>
      </c>
      <c r="I651" s="1" t="s">
        <v>1148</v>
      </c>
      <c r="N651" s="1">
        <v>1</v>
      </c>
      <c r="O651" s="17"/>
      <c r="P651" s="18"/>
      <c r="R651"/>
      <c r="AF651" s="8"/>
      <c r="AG651" s="1" t="s">
        <v>278</v>
      </c>
      <c r="AH651" s="1">
        <v>21677</v>
      </c>
      <c r="AV651" s="10"/>
      <c r="AX651" s="1" t="s">
        <v>205</v>
      </c>
      <c r="AY651" s="1" t="s">
        <v>225</v>
      </c>
      <c r="AZ651" s="1">
        <v>0.2</v>
      </c>
      <c r="BN651" s="2"/>
      <c r="BS651" s="1"/>
      <c r="ET651" s="12"/>
      <c r="FR651" s="12"/>
      <c r="FS651" s="12"/>
      <c r="GH651" s="12"/>
      <c r="HF651" s="10"/>
      <c r="HG651" s="13">
        <v>43923</v>
      </c>
    </row>
    <row r="652" spans="1:215">
      <c r="A652" t="str">
        <f t="shared" si="317"/>
        <v>MYSRN622417921590</v>
      </c>
      <c r="B652" s="1">
        <v>651</v>
      </c>
      <c r="C652" s="1" t="s">
        <v>200</v>
      </c>
      <c r="D652" s="1">
        <v>0</v>
      </c>
      <c r="E652" s="1" t="s">
        <v>317</v>
      </c>
      <c r="F652" s="1" t="s">
        <v>202</v>
      </c>
      <c r="H652" s="1" t="s">
        <v>1146</v>
      </c>
      <c r="I652" s="1" t="s">
        <v>1147</v>
      </c>
      <c r="M652" s="1" t="s">
        <v>205</v>
      </c>
      <c r="N652" s="1">
        <v>1</v>
      </c>
      <c r="O652" s="17" t="s">
        <v>270</v>
      </c>
      <c r="P652" s="18"/>
      <c r="Q652" s="1" t="s">
        <v>271</v>
      </c>
      <c r="R652" t="s">
        <v>208</v>
      </c>
      <c r="S652" s="1" t="s">
        <v>272</v>
      </c>
      <c r="T652" s="1" t="s">
        <v>210</v>
      </c>
      <c r="V652" s="1" t="b">
        <v>0</v>
      </c>
      <c r="AA652" s="1">
        <v>0.361</v>
      </c>
      <c r="AC652" s="1">
        <v>0.361</v>
      </c>
      <c r="AD652" s="1">
        <v>100</v>
      </c>
      <c r="AF652" s="8">
        <v>0</v>
      </c>
      <c r="AG652" s="1" t="s">
        <v>464</v>
      </c>
      <c r="AH652" s="1">
        <v>21590</v>
      </c>
      <c r="AI652" s="1">
        <v>100</v>
      </c>
      <c r="AJ652" s="1">
        <v>179.4</v>
      </c>
      <c r="AL652" s="1">
        <f>AK652+AJ652</f>
        <v>179.4</v>
      </c>
      <c r="AO652" s="1">
        <f>AL652+AM652</f>
        <v>179.4</v>
      </c>
      <c r="AP652" s="1">
        <v>20</v>
      </c>
      <c r="AV652" s="10">
        <f>((AO652*((100-GX652)/100)+GY652))*(AA652+AS652+AU652+AB652)-(AP652*(AA652+AS652-AC652+AB652)*AD652/100)</f>
        <v>64.7634</v>
      </c>
      <c r="AW652" s="1">
        <f>(AV652)*N652</f>
        <v>64.7634</v>
      </c>
      <c r="BK652" s="1">
        <v>1</v>
      </c>
      <c r="BL652" s="1">
        <v>880</v>
      </c>
      <c r="BM652" s="1" t="s">
        <v>212</v>
      </c>
      <c r="BN652" s="2">
        <f>BL652/HE652</f>
        <v>18.1975308641975</v>
      </c>
      <c r="BO652" s="2">
        <v>660</v>
      </c>
      <c r="BP652" s="1">
        <f>BN652+BI652</f>
        <v>18.1975308641975</v>
      </c>
      <c r="BQ652" s="1">
        <f>BP652*N652</f>
        <v>18.1975308641975</v>
      </c>
      <c r="BS652" s="1"/>
      <c r="EQ652" s="1">
        <f t="shared" si="315"/>
        <v>0</v>
      </c>
      <c r="ER652" s="1">
        <f>EQ652*N652</f>
        <v>0</v>
      </c>
      <c r="ES652" s="1">
        <f>IF(ISERROR(SEARCH("FALSE",BV652)),BU652,0)+IF(ISERROR(SEARCH("FALSE",CA652)),BZ652,0)+IF(ISERROR(SEARCH("FALSE",CF652)),CE652,0)+IF(ISERROR(SEARCH("FALSE",CK652)),CJ652,0)+IF(ISERROR(SEARCH("FALSE",CP652)),CO652,0)+IF(ISERROR(SEARCH("FALSE",CU652)),CT652,0)+IF(ISERROR(SEARCH("FALSE",CZ652)),CY652,0)+IF(ISERROR(SEARCH("FALSE",DE652)),DD652,0)+IF(ISERROR(SEARCH("FALSE",DJ652)),DI652,0)+IF(ISERROR(SEARCH("FALSE",DO652)),DN652,0)+IF(ISERROR(SEARCH("FALSE",DT652)),DS652,0)+IF(ISERROR(SEARCH("FALSE",DY652)),DX652,0)+IF(ISERROR(SEARCH("FALSE",ED652)),EC652,0)+IF(ISERROR(SEARCH("FALSE",EI652)),EH652,0)+IF(ISERROR(SEARCH("FALSE",EN652)),EM652,0)*N652</f>
        <v>0</v>
      </c>
      <c r="ET652" s="12">
        <f>ES652+ER652+BP652</f>
        <v>18.1975308641975</v>
      </c>
      <c r="FP652" s="1" t="s">
        <v>213</v>
      </c>
      <c r="FQ652" s="1">
        <v>1.25</v>
      </c>
      <c r="FR652" s="12">
        <f t="shared" si="316"/>
        <v>82.9609308641975</v>
      </c>
      <c r="FS652" s="12">
        <f>FR652*FQ652/100</f>
        <v>1.03701163580247</v>
      </c>
      <c r="GE652" s="1" t="s">
        <v>214</v>
      </c>
      <c r="GF652" s="1" t="s">
        <v>213</v>
      </c>
      <c r="GG652" s="1">
        <v>11</v>
      </c>
      <c r="GH652" s="12">
        <f>AW652+ET652-ES652+FD652+FG652</f>
        <v>82.9609308641975</v>
      </c>
      <c r="GI652" s="1">
        <f>GH652*(GG652/100)</f>
        <v>9.12570239506173</v>
      </c>
      <c r="GJ652" s="1" t="s">
        <v>215</v>
      </c>
      <c r="GM652" s="1">
        <v>0.363950617283951</v>
      </c>
      <c r="GO652" s="1">
        <v>4.73583333333333</v>
      </c>
      <c r="GP652" s="1">
        <v>1.09649122807018</v>
      </c>
      <c r="HB652" s="1">
        <v>1</v>
      </c>
      <c r="HC652" s="1">
        <v>67</v>
      </c>
      <c r="HD652" s="1">
        <v>90</v>
      </c>
      <c r="HE652" s="1">
        <f>(3600/HC652)*HD652*HB652/100</f>
        <v>48.3582089552239</v>
      </c>
      <c r="HF652" s="10">
        <f>AW652+AZ652+ET652+FD652+FG652+FK652+FS652-FY652+GD652+FT652+GI652+GM652+GN652+GO652+GP652+GR652+GS652-GU652</f>
        <v>99.3199200737492</v>
      </c>
      <c r="HG652" s="13">
        <v>45017</v>
      </c>
    </row>
    <row r="653" spans="1:215">
      <c r="A653" t="str">
        <f t="shared" si="317"/>
        <v>HOSN622419921677</v>
      </c>
      <c r="B653" s="1">
        <v>652</v>
      </c>
      <c r="C653" s="1" t="s">
        <v>200</v>
      </c>
      <c r="D653" s="1">
        <v>0</v>
      </c>
      <c r="E653" s="1" t="s">
        <v>247</v>
      </c>
      <c r="F653" s="1" t="s">
        <v>202</v>
      </c>
      <c r="H653" s="1" t="s">
        <v>1149</v>
      </c>
      <c r="I653" s="1" t="s">
        <v>1150</v>
      </c>
      <c r="M653" s="1" t="s">
        <v>205</v>
      </c>
      <c r="N653" s="1">
        <v>1</v>
      </c>
      <c r="O653" s="22" t="s">
        <v>265</v>
      </c>
      <c r="P653" s="23"/>
      <c r="Q653" s="1" t="s">
        <v>219</v>
      </c>
      <c r="R653" t="s">
        <v>208</v>
      </c>
      <c r="S653" s="19" t="s">
        <v>266</v>
      </c>
      <c r="T653" s="1" t="s">
        <v>210</v>
      </c>
      <c r="V653" s="1" t="b">
        <v>0</v>
      </c>
      <c r="AA653" s="1">
        <v>0.126</v>
      </c>
      <c r="AC653" s="1">
        <v>0.124</v>
      </c>
      <c r="AD653" s="1">
        <v>100</v>
      </c>
      <c r="AF653" s="8">
        <v>0.002</v>
      </c>
      <c r="AG653" s="1" t="s">
        <v>278</v>
      </c>
      <c r="AH653" s="1">
        <v>21677</v>
      </c>
      <c r="AI653" s="1">
        <v>100</v>
      </c>
      <c r="AJ653" s="1">
        <v>85.45</v>
      </c>
      <c r="AL653" s="1">
        <f>AK653+AJ653</f>
        <v>85.45</v>
      </c>
      <c r="AO653" s="1">
        <f>AL653+AM653</f>
        <v>85.45</v>
      </c>
      <c r="AP653" s="1">
        <v>20</v>
      </c>
      <c r="AV653" s="10">
        <f>((AO653*((100-GX653)/100)+GY653))*(AA653+AS653+AU653+AB653)-(AP653*(AA653+AS653-AC653+AB653)*AD653/100)</f>
        <v>10.7267</v>
      </c>
      <c r="AW653" s="1">
        <f>(AV653)*N653</f>
        <v>10.7267</v>
      </c>
      <c r="BK653" s="1">
        <v>2</v>
      </c>
      <c r="BL653" s="1">
        <v>562.5</v>
      </c>
      <c r="BM653" s="1" t="s">
        <v>212</v>
      </c>
      <c r="BN653" s="2">
        <f>BL653/HE653</f>
        <v>5.5921052631579</v>
      </c>
      <c r="BO653" s="2">
        <v>450</v>
      </c>
      <c r="BP653" s="1">
        <f>BN653+BI653</f>
        <v>5.5921052631579</v>
      </c>
      <c r="BQ653" s="1">
        <f>BP653*N653</f>
        <v>5.5921052631579</v>
      </c>
      <c r="BS653" s="1"/>
      <c r="EQ653" s="1">
        <f t="shared" si="315"/>
        <v>0</v>
      </c>
      <c r="ER653" s="1">
        <f>EQ653*N653</f>
        <v>0</v>
      </c>
      <c r="ES653" s="1">
        <f>IF(ISERROR(SEARCH("FALSE",BV653)),BU653,0)+IF(ISERROR(SEARCH("FALSE",CA653)),BZ653,0)+IF(ISERROR(SEARCH("FALSE",CF653)),CE653,0)+IF(ISERROR(SEARCH("FALSE",CK653)),CJ653,0)+IF(ISERROR(SEARCH("FALSE",CP653)),CO653,0)+IF(ISERROR(SEARCH("FALSE",CU653)),CT653,0)+IF(ISERROR(SEARCH("FALSE",CZ653)),CY653,0)+IF(ISERROR(SEARCH("FALSE",DE653)),DD653,0)+IF(ISERROR(SEARCH("FALSE",DJ653)),DI653,0)+IF(ISERROR(SEARCH("FALSE",DO653)),DN653,0)+IF(ISERROR(SEARCH("FALSE",DT653)),DS653,0)+IF(ISERROR(SEARCH("FALSE",DY653)),DX653,0)+IF(ISERROR(SEARCH("FALSE",ED653)),EC653,0)+IF(ISERROR(SEARCH("FALSE",EI653)),EH653,0)+IF(ISERROR(SEARCH("FALSE",EN653)),EM653,0)*N653</f>
        <v>0</v>
      </c>
      <c r="ET653" s="12">
        <f>ES653+ER653+BP653</f>
        <v>5.5921052631579</v>
      </c>
      <c r="FP653" s="1" t="s">
        <v>213</v>
      </c>
      <c r="FQ653" s="1">
        <v>1.25</v>
      </c>
      <c r="FR653" s="12">
        <f t="shared" si="316"/>
        <v>16.3188052631579</v>
      </c>
      <c r="FS653" s="12">
        <f>FR653*FQ653/100</f>
        <v>0.203985065789474</v>
      </c>
      <c r="GE653" s="1" t="s">
        <v>214</v>
      </c>
      <c r="GF653" s="1" t="s">
        <v>213</v>
      </c>
      <c r="GG653" s="1">
        <v>11</v>
      </c>
      <c r="GH653" s="12">
        <f>AW653+ET653-ES653+FD653+FG653</f>
        <v>16.3188052631579</v>
      </c>
      <c r="GI653" s="1">
        <f>GH653*(GG653/100)</f>
        <v>1.79506857894737</v>
      </c>
      <c r="GJ653" s="1" t="s">
        <v>215</v>
      </c>
      <c r="GM653" s="1">
        <v>0.111842105263158</v>
      </c>
      <c r="GO653" s="1">
        <v>0.1375</v>
      </c>
      <c r="GP653" s="1">
        <v>0.142857142857143</v>
      </c>
      <c r="HB653" s="1">
        <v>2</v>
      </c>
      <c r="HC653" s="1">
        <v>68</v>
      </c>
      <c r="HD653" s="1">
        <v>95</v>
      </c>
      <c r="HE653" s="1">
        <f>(3600/HC653)*HD653*HB653/100</f>
        <v>100.588235294118</v>
      </c>
      <c r="HF653" s="10">
        <f>AW653+AZ653+ET653+FD653+FG653+FK653+FS653-FY653+GD653+FT653+GI653+GM653+GN653+GO653+GP653+GR653+GS653-GU653</f>
        <v>18.710058156015</v>
      </c>
      <c r="HG653" s="13">
        <v>43923</v>
      </c>
    </row>
    <row r="654" spans="1:215">
      <c r="A654" t="str">
        <f t="shared" si="317"/>
        <v>HOSN622420921677</v>
      </c>
      <c r="B654" s="1">
        <v>653</v>
      </c>
      <c r="C654" s="1" t="s">
        <v>200</v>
      </c>
      <c r="D654" s="1">
        <v>0</v>
      </c>
      <c r="E654" s="1" t="s">
        <v>247</v>
      </c>
      <c r="F654" s="1" t="s">
        <v>202</v>
      </c>
      <c r="H654" s="1" t="s">
        <v>1151</v>
      </c>
      <c r="I654" s="1" t="s">
        <v>1152</v>
      </c>
      <c r="M654" s="1" t="s">
        <v>205</v>
      </c>
      <c r="N654" s="1">
        <v>1</v>
      </c>
      <c r="O654" s="22" t="s">
        <v>265</v>
      </c>
      <c r="P654" s="23"/>
      <c r="Q654" s="1" t="s">
        <v>219</v>
      </c>
      <c r="R654" t="s">
        <v>208</v>
      </c>
      <c r="S654" s="19" t="s">
        <v>266</v>
      </c>
      <c r="T654" s="1" t="s">
        <v>210</v>
      </c>
      <c r="V654" s="1" t="b">
        <v>0</v>
      </c>
      <c r="AA654" s="1">
        <v>0.126</v>
      </c>
      <c r="AC654" s="1">
        <v>0.124</v>
      </c>
      <c r="AD654" s="1">
        <v>100</v>
      </c>
      <c r="AF654" s="8">
        <v>0.002</v>
      </c>
      <c r="AG654" s="1" t="s">
        <v>278</v>
      </c>
      <c r="AH654" s="1">
        <v>21677</v>
      </c>
      <c r="AI654" s="1">
        <v>100</v>
      </c>
      <c r="AJ654" s="1">
        <v>85.45</v>
      </c>
      <c r="AL654" s="1">
        <f>AK654+AJ654</f>
        <v>85.45</v>
      </c>
      <c r="AO654" s="1">
        <f>AL654+AM654</f>
        <v>85.45</v>
      </c>
      <c r="AP654" s="1">
        <v>20</v>
      </c>
      <c r="AV654" s="10">
        <f>((AO654*((100-GX654)/100)+GY654))*(AA654+AS654+AU654+AB654)-(AP654*(AA654+AS654-AC654+AB654)*AD654/100)</f>
        <v>10.7267</v>
      </c>
      <c r="AW654" s="1">
        <f>(AV654)*N654</f>
        <v>10.7267</v>
      </c>
      <c r="BK654" s="1">
        <v>2</v>
      </c>
      <c r="BL654" s="1">
        <v>562.5</v>
      </c>
      <c r="BM654" s="1" t="s">
        <v>212</v>
      </c>
      <c r="BN654" s="2">
        <f>BL654/HE654</f>
        <v>5.5921052631579</v>
      </c>
      <c r="BO654" s="2">
        <v>450</v>
      </c>
      <c r="BP654" s="1">
        <f>BN654+BI654</f>
        <v>5.5921052631579</v>
      </c>
      <c r="BQ654" s="1">
        <f>BP654*N654</f>
        <v>5.5921052631579</v>
      </c>
      <c r="BS654" s="1"/>
      <c r="EQ654" s="1">
        <f t="shared" si="315"/>
        <v>0</v>
      </c>
      <c r="ER654" s="1">
        <f>EQ654*N654</f>
        <v>0</v>
      </c>
      <c r="ES654" s="1">
        <f>IF(ISERROR(SEARCH("FALSE",BV654)),BU654,0)+IF(ISERROR(SEARCH("FALSE",CA654)),BZ654,0)+IF(ISERROR(SEARCH("FALSE",CF654)),CE654,0)+IF(ISERROR(SEARCH("FALSE",CK654)),CJ654,0)+IF(ISERROR(SEARCH("FALSE",CP654)),CO654,0)+IF(ISERROR(SEARCH("FALSE",CU654)),CT654,0)+IF(ISERROR(SEARCH("FALSE",CZ654)),CY654,0)+IF(ISERROR(SEARCH("FALSE",DE654)),DD654,0)+IF(ISERROR(SEARCH("FALSE",DJ654)),DI654,0)+IF(ISERROR(SEARCH("FALSE",DO654)),DN654,0)+IF(ISERROR(SEARCH("FALSE",DT654)),DS654,0)+IF(ISERROR(SEARCH("FALSE",DY654)),DX654,0)+IF(ISERROR(SEARCH("FALSE",ED654)),EC654,0)+IF(ISERROR(SEARCH("FALSE",EI654)),EH654,0)+IF(ISERROR(SEARCH("FALSE",EN654)),EM654,0)*N654</f>
        <v>0</v>
      </c>
      <c r="ET654" s="12">
        <f>ES654+ER654+BP654</f>
        <v>5.5921052631579</v>
      </c>
      <c r="FP654" s="1" t="s">
        <v>213</v>
      </c>
      <c r="FQ654" s="1">
        <v>1.25</v>
      </c>
      <c r="FR654" s="12">
        <f t="shared" si="316"/>
        <v>16.3188052631579</v>
      </c>
      <c r="FS654" s="12">
        <f>FR654*FQ654/100</f>
        <v>0.203985065789474</v>
      </c>
      <c r="GE654" s="1" t="s">
        <v>214</v>
      </c>
      <c r="GF654" s="1" t="s">
        <v>213</v>
      </c>
      <c r="GG654" s="1">
        <v>11</v>
      </c>
      <c r="GH654" s="12">
        <f>AW654+ET654-ES654+FD654+FG654</f>
        <v>16.3188052631579</v>
      </c>
      <c r="GI654" s="1">
        <f>GH654*(GG654/100)</f>
        <v>1.79506857894737</v>
      </c>
      <c r="GJ654" s="1" t="s">
        <v>215</v>
      </c>
      <c r="GM654" s="1">
        <v>0.111842105263158</v>
      </c>
      <c r="GO654" s="1">
        <v>0.1375</v>
      </c>
      <c r="GP654" s="1">
        <v>0.142857142857143</v>
      </c>
      <c r="HB654" s="1">
        <v>2</v>
      </c>
      <c r="HC654" s="1">
        <v>68</v>
      </c>
      <c r="HD654" s="1">
        <v>95</v>
      </c>
      <c r="HE654" s="1">
        <f>(3600/HC654)*HD654*HB654/100</f>
        <v>100.588235294118</v>
      </c>
      <c r="HF654" s="10">
        <f>AW654+AZ654+ET654+FD654+FG654+FK654+FS654-FY654+GD654+FT654+GI654+GM654+GN654+GO654+GP654+GR654+GS654-GU654</f>
        <v>18.710058156015</v>
      </c>
      <c r="HG654" s="13">
        <v>43923</v>
      </c>
    </row>
    <row r="655" spans="1:215">
      <c r="A655" t="str">
        <f t="shared" si="317"/>
        <v>MYSRN622424021691</v>
      </c>
      <c r="B655" s="1">
        <v>654</v>
      </c>
      <c r="C655" s="1" t="s">
        <v>200</v>
      </c>
      <c r="D655" s="1">
        <v>0</v>
      </c>
      <c r="E655" s="1" t="s">
        <v>317</v>
      </c>
      <c r="F655" s="1" t="s">
        <v>202</v>
      </c>
      <c r="H655" s="1" t="s">
        <v>705</v>
      </c>
      <c r="I655" s="1" t="s">
        <v>706</v>
      </c>
      <c r="M655" s="1" t="s">
        <v>205</v>
      </c>
      <c r="N655" s="1">
        <v>1</v>
      </c>
      <c r="O655" s="17" t="s">
        <v>270</v>
      </c>
      <c r="P655" s="18"/>
      <c r="Q655" s="1" t="s">
        <v>271</v>
      </c>
      <c r="R655" t="s">
        <v>208</v>
      </c>
      <c r="S655" s="1" t="s">
        <v>272</v>
      </c>
      <c r="T655" s="1" t="s">
        <v>210</v>
      </c>
      <c r="V655" s="1" t="b">
        <v>0</v>
      </c>
      <c r="AA655" s="1">
        <v>0.0745</v>
      </c>
      <c r="AC655" s="1">
        <v>0.072</v>
      </c>
      <c r="AD655" s="1">
        <v>100</v>
      </c>
      <c r="AF655" s="8">
        <v>0.0025</v>
      </c>
      <c r="AG655" s="1" t="s">
        <v>679</v>
      </c>
      <c r="AH655" s="1">
        <v>21691</v>
      </c>
      <c r="AI655" s="1">
        <v>100</v>
      </c>
      <c r="AJ655" s="1">
        <v>188.79</v>
      </c>
      <c r="AL655" s="1">
        <f>AK655+AJ655</f>
        <v>188.79</v>
      </c>
      <c r="AO655" s="1">
        <f>AL655+AM655</f>
        <v>188.79</v>
      </c>
      <c r="AP655" s="1">
        <v>20</v>
      </c>
      <c r="AV655" s="10">
        <f>((AO655*((100-GX655)/100)+GY655))*(AA655+AS655+AU655+AB655)-(AP655*(AA655+AS655-AC655+AB655)*AD655/100)</f>
        <v>14.014855</v>
      </c>
      <c r="AW655" s="1">
        <f>(AV655)*N655</f>
        <v>14.014855</v>
      </c>
      <c r="AZ655" s="1">
        <f>BA655+BE655</f>
        <v>0.2025</v>
      </c>
      <c r="BA655" s="1">
        <f>AZ656*N656</f>
        <v>0.2</v>
      </c>
      <c r="BB655" s="1" t="s">
        <v>221</v>
      </c>
      <c r="BC655" s="1">
        <f>BA655</f>
        <v>0.2</v>
      </c>
      <c r="BD655" s="1">
        <v>1.25</v>
      </c>
      <c r="BE655" s="1">
        <f>BA655*(BD655/100)</f>
        <v>0.0025</v>
      </c>
      <c r="BK655" s="1">
        <v>2</v>
      </c>
      <c r="BL655" s="1">
        <v>312.5</v>
      </c>
      <c r="BM655" s="1" t="s">
        <v>212</v>
      </c>
      <c r="BN655" s="2">
        <f>BL655/HE655</f>
        <v>2.60416666666667</v>
      </c>
      <c r="BO655" s="2">
        <v>250</v>
      </c>
      <c r="BP655" s="1">
        <f>BN655+BI655</f>
        <v>2.60416666666667</v>
      </c>
      <c r="BQ655" s="1">
        <f>BP655*N655</f>
        <v>2.60416666666667</v>
      </c>
      <c r="BS655" s="1"/>
      <c r="EQ655" s="1">
        <f t="shared" si="315"/>
        <v>0</v>
      </c>
      <c r="ER655" s="1">
        <f>EQ655*N655</f>
        <v>0</v>
      </c>
      <c r="ES655" s="1">
        <f>IF(ISERROR(SEARCH("FALSE",BV655)),BU655,0)+IF(ISERROR(SEARCH("FALSE",CA655)),BZ655,0)+IF(ISERROR(SEARCH("FALSE",CF655)),CE655,0)+IF(ISERROR(SEARCH("FALSE",CK655)),CJ655,0)+IF(ISERROR(SEARCH("FALSE",CP655)),CO655,0)+IF(ISERROR(SEARCH("FALSE",CU655)),CT655,0)+IF(ISERROR(SEARCH("FALSE",CZ655)),CY655,0)+IF(ISERROR(SEARCH("FALSE",DE655)),DD655,0)+IF(ISERROR(SEARCH("FALSE",DJ655)),DI655,0)+IF(ISERROR(SEARCH("FALSE",DO655)),DN655,0)+IF(ISERROR(SEARCH("FALSE",DT655)),DS655,0)+IF(ISERROR(SEARCH("FALSE",DY655)),DX655,0)+IF(ISERROR(SEARCH("FALSE",ED655)),EC655,0)+IF(ISERROR(SEARCH("FALSE",EI655)),EH655,0)+IF(ISERROR(SEARCH("FALSE",EN655)),EM655,0)*N655</f>
        <v>0</v>
      </c>
      <c r="ET655" s="12">
        <f>ES655+ER655+BP655</f>
        <v>2.60416666666667</v>
      </c>
      <c r="FP655" s="1" t="s">
        <v>213</v>
      </c>
      <c r="FQ655" s="1">
        <v>1.25</v>
      </c>
      <c r="FR655" s="12">
        <f t="shared" si="316"/>
        <v>16.6190216666667</v>
      </c>
      <c r="FS655" s="12">
        <f>FR655*FQ655/100</f>
        <v>0.207737770833333</v>
      </c>
      <c r="GE655" s="1" t="s">
        <v>214</v>
      </c>
      <c r="GF655" s="1" t="s">
        <v>213</v>
      </c>
      <c r="GG655" s="1">
        <v>11</v>
      </c>
      <c r="GH655" s="12">
        <f>AW655+ET655-ES655+FD655+FG655</f>
        <v>16.6190216666667</v>
      </c>
      <c r="GI655" s="1">
        <f>GH655*(GG655/100)</f>
        <v>1.82809238333333</v>
      </c>
      <c r="GJ655" s="1" t="s">
        <v>215</v>
      </c>
      <c r="GM655" s="1">
        <v>0.0520833333333333</v>
      </c>
      <c r="GO655" s="1">
        <v>0.860185185185185</v>
      </c>
      <c r="GP655" s="1">
        <v>0.166666666666667</v>
      </c>
      <c r="GQ655" s="1" t="s">
        <v>280</v>
      </c>
      <c r="GR655" s="1">
        <v>0.109999999999999</v>
      </c>
      <c r="HB655" s="1">
        <v>2</v>
      </c>
      <c r="HC655" s="1">
        <v>57</v>
      </c>
      <c r="HD655" s="1">
        <v>95</v>
      </c>
      <c r="HE655" s="1">
        <f>(3600/HC655)*HD655*HB655/100</f>
        <v>120</v>
      </c>
      <c r="HF655" s="10">
        <f>AW655+AZ655+ET655+FD655+FG655+FK655+FS655-FY655+GD655+FT655+GI655+GM655+GN655+GO655+GP655+GR655+GS655-GU655</f>
        <v>20.0462870060185</v>
      </c>
      <c r="HG655" s="13">
        <v>44928</v>
      </c>
    </row>
    <row r="656" spans="1:215">
      <c r="A656" t="str">
        <f t="shared" si="317"/>
        <v>MYSRN6224240_121691</v>
      </c>
      <c r="B656" s="1">
        <v>655</v>
      </c>
      <c r="C656" s="1" t="s">
        <v>200</v>
      </c>
      <c r="E656" s="1" t="s">
        <v>317</v>
      </c>
      <c r="F656" s="1" t="s">
        <v>222</v>
      </c>
      <c r="H656" s="1" t="s">
        <v>1153</v>
      </c>
      <c r="I656" s="1" t="s">
        <v>1153</v>
      </c>
      <c r="N656" s="1">
        <v>1</v>
      </c>
      <c r="O656" s="17"/>
      <c r="P656" s="18"/>
      <c r="R656"/>
      <c r="AF656" s="8"/>
      <c r="AG656" s="1" t="s">
        <v>679</v>
      </c>
      <c r="AH656" s="1">
        <v>21691</v>
      </c>
      <c r="AV656" s="10"/>
      <c r="AX656" s="1" t="s">
        <v>205</v>
      </c>
      <c r="AY656" s="1" t="s">
        <v>225</v>
      </c>
      <c r="AZ656" s="1">
        <v>0.2</v>
      </c>
      <c r="BN656" s="2"/>
      <c r="BS656" s="1"/>
      <c r="ET656" s="12"/>
      <c r="FR656" s="12"/>
      <c r="FS656" s="12"/>
      <c r="GH656" s="12"/>
      <c r="HF656" s="10"/>
      <c r="HG656" s="13">
        <v>44928</v>
      </c>
    </row>
    <row r="657" spans="1:215">
      <c r="A657" t="str">
        <f t="shared" si="317"/>
        <v>MYSRN622425021691</v>
      </c>
      <c r="B657" s="1">
        <v>656</v>
      </c>
      <c r="C657" s="1" t="s">
        <v>200</v>
      </c>
      <c r="D657" s="1">
        <v>0</v>
      </c>
      <c r="E657" s="1" t="s">
        <v>317</v>
      </c>
      <c r="F657" s="1" t="s">
        <v>202</v>
      </c>
      <c r="H657" s="1" t="s">
        <v>707</v>
      </c>
      <c r="I657" s="1" t="s">
        <v>708</v>
      </c>
      <c r="M657" s="1" t="s">
        <v>205</v>
      </c>
      <c r="N657" s="1">
        <v>1</v>
      </c>
      <c r="O657" s="17" t="s">
        <v>270</v>
      </c>
      <c r="P657" s="18"/>
      <c r="Q657" s="1" t="s">
        <v>271</v>
      </c>
      <c r="R657" t="s">
        <v>208</v>
      </c>
      <c r="S657" s="1" t="s">
        <v>272</v>
      </c>
      <c r="T657" s="1" t="s">
        <v>210</v>
      </c>
      <c r="V657" s="1" t="b">
        <v>0</v>
      </c>
      <c r="AA657" s="1">
        <v>0.0745</v>
      </c>
      <c r="AC657" s="1">
        <v>0.072</v>
      </c>
      <c r="AD657" s="1">
        <v>100</v>
      </c>
      <c r="AF657" s="8">
        <v>0.0025</v>
      </c>
      <c r="AG657" s="1" t="s">
        <v>679</v>
      </c>
      <c r="AH657" s="1">
        <v>21691</v>
      </c>
      <c r="AI657" s="1">
        <v>100</v>
      </c>
      <c r="AJ657" s="1">
        <v>188.79</v>
      </c>
      <c r="AL657" s="1">
        <f>AK657+AJ657</f>
        <v>188.79</v>
      </c>
      <c r="AO657" s="1">
        <f>AL657+AM657</f>
        <v>188.79</v>
      </c>
      <c r="AP657" s="1">
        <v>20</v>
      </c>
      <c r="AV657" s="10">
        <f>((AO657*((100-GX657)/100)+GY657))*(AA657+AS657+AU657+AB657)-(AP657*(AA657+AS657-AC657+AB657)*AD657/100)</f>
        <v>14.014855</v>
      </c>
      <c r="AW657" s="1">
        <f>(AV657)*N657</f>
        <v>14.014855</v>
      </c>
      <c r="AZ657" s="1">
        <f>BA657+BE657</f>
        <v>0.2025</v>
      </c>
      <c r="BA657" s="1">
        <f>AZ658*N658</f>
        <v>0.2</v>
      </c>
      <c r="BB657" s="1" t="s">
        <v>221</v>
      </c>
      <c r="BC657" s="1">
        <f>BA657</f>
        <v>0.2</v>
      </c>
      <c r="BD657" s="1">
        <v>1.25</v>
      </c>
      <c r="BE657" s="1">
        <f>BA657*(BD657/100)</f>
        <v>0.0025</v>
      </c>
      <c r="BK657" s="1">
        <v>2</v>
      </c>
      <c r="BL657" s="1">
        <v>312.5</v>
      </c>
      <c r="BM657" s="1" t="s">
        <v>212</v>
      </c>
      <c r="BN657" s="2">
        <f>BL657/HE657</f>
        <v>2.60416666666667</v>
      </c>
      <c r="BO657" s="2">
        <v>250</v>
      </c>
      <c r="BP657" s="1">
        <f>BN657+BI657</f>
        <v>2.60416666666667</v>
      </c>
      <c r="BQ657" s="1">
        <f>BP657*N657</f>
        <v>2.60416666666667</v>
      </c>
      <c r="BS657" s="1"/>
      <c r="EQ657" s="1">
        <f t="shared" si="315"/>
        <v>0</v>
      </c>
      <c r="ER657" s="1">
        <f>EQ657*N657</f>
        <v>0</v>
      </c>
      <c r="ES657" s="1">
        <f>IF(ISERROR(SEARCH("FALSE",BV657)),BU657,0)+IF(ISERROR(SEARCH("FALSE",CA657)),BZ657,0)+IF(ISERROR(SEARCH("FALSE",CF657)),CE657,0)+IF(ISERROR(SEARCH("FALSE",CK657)),CJ657,0)+IF(ISERROR(SEARCH("FALSE",CP657)),CO657,0)+IF(ISERROR(SEARCH("FALSE",CU657)),CT657,0)+IF(ISERROR(SEARCH("FALSE",CZ657)),CY657,0)+IF(ISERROR(SEARCH("FALSE",DE657)),DD657,0)+IF(ISERROR(SEARCH("FALSE",DJ657)),DI657,0)+IF(ISERROR(SEARCH("FALSE",DO657)),DN657,0)+IF(ISERROR(SEARCH("FALSE",DT657)),DS657,0)+IF(ISERROR(SEARCH("FALSE",DY657)),DX657,0)+IF(ISERROR(SEARCH("FALSE",ED657)),EC657,0)+IF(ISERROR(SEARCH("FALSE",EI657)),EH657,0)+IF(ISERROR(SEARCH("FALSE",EN657)),EM657,0)*N657</f>
        <v>0</v>
      </c>
      <c r="ET657" s="12">
        <f>ES657+ER657+BP657</f>
        <v>2.60416666666667</v>
      </c>
      <c r="FP657" s="1" t="s">
        <v>213</v>
      </c>
      <c r="FQ657" s="1">
        <v>1.25</v>
      </c>
      <c r="FR657" s="12">
        <f t="shared" si="316"/>
        <v>16.6190216666667</v>
      </c>
      <c r="FS657" s="12">
        <f>FR657*FQ657/100</f>
        <v>0.207737770833333</v>
      </c>
      <c r="GE657" s="1" t="s">
        <v>214</v>
      </c>
      <c r="GF657" s="1" t="s">
        <v>213</v>
      </c>
      <c r="GG657" s="1">
        <v>11</v>
      </c>
      <c r="GH657" s="12">
        <f>AW657+ET657-ES657+FD657+FG657</f>
        <v>16.6190216666667</v>
      </c>
      <c r="GI657" s="1">
        <f>GH657*(GG657/100)</f>
        <v>1.82809238333333</v>
      </c>
      <c r="GJ657" s="1" t="s">
        <v>215</v>
      </c>
      <c r="GM657" s="1">
        <v>0.0520833333333333</v>
      </c>
      <c r="GO657" s="1">
        <v>0.860185185185185</v>
      </c>
      <c r="GP657" s="1">
        <v>0.166666666666667</v>
      </c>
      <c r="GQ657" s="1" t="s">
        <v>280</v>
      </c>
      <c r="GR657" s="1">
        <v>0.109999999999999</v>
      </c>
      <c r="HB657" s="1">
        <v>2</v>
      </c>
      <c r="HC657" s="1">
        <v>57</v>
      </c>
      <c r="HD657" s="1">
        <v>95</v>
      </c>
      <c r="HE657" s="1">
        <f>(3600/HC657)*HD657*HB657/100</f>
        <v>120</v>
      </c>
      <c r="HF657" s="10">
        <f>AW657+AZ657+ET657+FD657+FG657+FK657+FS657-FY657+GD657+FT657+GI657+GM657+GN657+GO657+GP657+GR657+GS657-GU657</f>
        <v>20.0462870060185</v>
      </c>
      <c r="HG657" s="13">
        <v>44928</v>
      </c>
    </row>
    <row r="658" spans="1:215">
      <c r="A658" t="str">
        <f t="shared" si="317"/>
        <v>MYSRN6224250_121691</v>
      </c>
      <c r="B658" s="1">
        <v>657</v>
      </c>
      <c r="C658" s="1" t="s">
        <v>200</v>
      </c>
      <c r="E658" s="1" t="s">
        <v>317</v>
      </c>
      <c r="F658" s="1" t="s">
        <v>222</v>
      </c>
      <c r="H658" s="1" t="s">
        <v>1154</v>
      </c>
      <c r="I658" s="1" t="s">
        <v>1154</v>
      </c>
      <c r="N658" s="1">
        <v>1</v>
      </c>
      <c r="O658" s="17"/>
      <c r="P658" s="18"/>
      <c r="R658"/>
      <c r="AF658" s="8"/>
      <c r="AG658" s="1" t="s">
        <v>679</v>
      </c>
      <c r="AH658" s="1">
        <v>21691</v>
      </c>
      <c r="AV658" s="10"/>
      <c r="AX658" s="1" t="s">
        <v>205</v>
      </c>
      <c r="AY658" s="1" t="s">
        <v>225</v>
      </c>
      <c r="AZ658" s="1">
        <v>0.2</v>
      </c>
      <c r="BN658" s="2"/>
      <c r="BS658" s="1"/>
      <c r="ET658" s="12"/>
      <c r="FR658" s="12"/>
      <c r="FS658" s="12"/>
      <c r="GH658" s="12"/>
      <c r="HF658" s="10"/>
      <c r="HG658" s="13">
        <v>44928</v>
      </c>
    </row>
    <row r="659" spans="1:215">
      <c r="A659" t="str">
        <f t="shared" si="317"/>
        <v>HOSN622428921677</v>
      </c>
      <c r="B659" s="1">
        <v>658</v>
      </c>
      <c r="C659" s="1" t="s">
        <v>200</v>
      </c>
      <c r="D659" s="1">
        <v>0</v>
      </c>
      <c r="E659" s="1" t="s">
        <v>247</v>
      </c>
      <c r="F659" s="1" t="s">
        <v>202</v>
      </c>
      <c r="H659" s="1" t="s">
        <v>1155</v>
      </c>
      <c r="I659" s="1" t="s">
        <v>1156</v>
      </c>
      <c r="M659" s="1" t="s">
        <v>205</v>
      </c>
      <c r="N659" s="1">
        <v>1</v>
      </c>
      <c r="O659" s="17" t="s">
        <v>270</v>
      </c>
      <c r="P659" s="18"/>
      <c r="Q659" s="1" t="s">
        <v>271</v>
      </c>
      <c r="R659" t="s">
        <v>208</v>
      </c>
      <c r="S659" s="1" t="s">
        <v>272</v>
      </c>
      <c r="T659" s="1" t="s">
        <v>210</v>
      </c>
      <c r="V659" s="1" t="b">
        <v>0</v>
      </c>
      <c r="AA659" s="1">
        <v>0.181</v>
      </c>
      <c r="AC659" s="1">
        <v>0.178</v>
      </c>
      <c r="AD659" s="1">
        <v>100</v>
      </c>
      <c r="AF659" s="8">
        <v>0.003</v>
      </c>
      <c r="AG659" s="1" t="s">
        <v>278</v>
      </c>
      <c r="AH659" s="1">
        <v>21677</v>
      </c>
      <c r="AI659" s="1">
        <v>100</v>
      </c>
      <c r="AJ659" s="1">
        <v>126.69</v>
      </c>
      <c r="AL659" s="1">
        <f>AK659+AJ659</f>
        <v>126.69</v>
      </c>
      <c r="AO659" s="1">
        <f>AL659+AM659</f>
        <v>126.69</v>
      </c>
      <c r="AP659" s="1">
        <v>20</v>
      </c>
      <c r="AV659" s="10">
        <f>((AO659*((100-GX659)/100)+GY659))*(AA659+AS659+AU659+AB659)-(AP659*(AA659+AS659-AC659+AB659)*AD659/100)</f>
        <v>22.87089</v>
      </c>
      <c r="AW659" s="1">
        <f>(AV659)*N659</f>
        <v>22.87089</v>
      </c>
      <c r="BK659" s="1">
        <v>2</v>
      </c>
      <c r="BL659" s="1">
        <v>375</v>
      </c>
      <c r="BM659" s="1" t="s">
        <v>212</v>
      </c>
      <c r="BN659" s="2">
        <f>BL659/HE659</f>
        <v>3.7280701754386</v>
      </c>
      <c r="BO659" s="2">
        <v>300</v>
      </c>
      <c r="BP659" s="1">
        <f>BN659+BI659</f>
        <v>3.7280701754386</v>
      </c>
      <c r="BQ659" s="1">
        <f>BP659*N659</f>
        <v>3.7280701754386</v>
      </c>
      <c r="BS659" s="1"/>
      <c r="EQ659" s="1">
        <f t="shared" si="315"/>
        <v>0</v>
      </c>
      <c r="ER659" s="1">
        <f>EQ659*N659</f>
        <v>0</v>
      </c>
      <c r="ES659" s="1">
        <f>IF(ISERROR(SEARCH("FALSE",BV659)),BU659,0)+IF(ISERROR(SEARCH("FALSE",CA659)),BZ659,0)+IF(ISERROR(SEARCH("FALSE",CF659)),CE659,0)+IF(ISERROR(SEARCH("FALSE",CK659)),CJ659,0)+IF(ISERROR(SEARCH("FALSE",CP659)),CO659,0)+IF(ISERROR(SEARCH("FALSE",CU659)),CT659,0)+IF(ISERROR(SEARCH("FALSE",CZ659)),CY659,0)+IF(ISERROR(SEARCH("FALSE",DE659)),DD659,0)+IF(ISERROR(SEARCH("FALSE",DJ659)),DI659,0)+IF(ISERROR(SEARCH("FALSE",DO659)),DN659,0)+IF(ISERROR(SEARCH("FALSE",DT659)),DS659,0)+IF(ISERROR(SEARCH("FALSE",DY659)),DX659,0)+IF(ISERROR(SEARCH("FALSE",ED659)),EC659,0)+IF(ISERROR(SEARCH("FALSE",EI659)),EH659,0)+IF(ISERROR(SEARCH("FALSE",EN659)),EM659,0)*N659</f>
        <v>0</v>
      </c>
      <c r="ET659" s="12">
        <f>ES659+ER659+BP659</f>
        <v>3.7280701754386</v>
      </c>
      <c r="FP659" s="1" t="s">
        <v>213</v>
      </c>
      <c r="FQ659" s="1">
        <v>1.25</v>
      </c>
      <c r="FR659" s="12">
        <f t="shared" si="316"/>
        <v>26.5989601754386</v>
      </c>
      <c r="FS659" s="12">
        <f>FR659*FQ659/100</f>
        <v>0.332487002192982</v>
      </c>
      <c r="GE659" s="1" t="s">
        <v>214</v>
      </c>
      <c r="GF659" s="1" t="s">
        <v>213</v>
      </c>
      <c r="GG659" s="1">
        <v>11</v>
      </c>
      <c r="GH659" s="12">
        <f>AW659+ET659-ES659+FD659+FG659</f>
        <v>26.5989601754386</v>
      </c>
      <c r="GI659" s="1">
        <f>GH659*(GG659/100)</f>
        <v>2.92588561929825</v>
      </c>
      <c r="GJ659" s="1" t="s">
        <v>215</v>
      </c>
      <c r="GM659" s="1">
        <v>0.0745614035087719</v>
      </c>
      <c r="GO659" s="1">
        <v>4.07666666666667</v>
      </c>
      <c r="GP659" s="1">
        <v>0.4</v>
      </c>
      <c r="HB659" s="1">
        <v>2</v>
      </c>
      <c r="HC659" s="1">
        <v>68</v>
      </c>
      <c r="HD659" s="1">
        <v>95</v>
      </c>
      <c r="HE659" s="1">
        <f>(3600/HC659)*HD659*HB659/100</f>
        <v>100.588235294118</v>
      </c>
      <c r="HF659" s="10">
        <f>AW659+AZ659+ET659+FD659+FG659+FK659+FS659-FY659+GD659+FT659+GI659+GM659+GN659+GO659+GP659+GR659+GS659-GU659</f>
        <v>34.4085608671053</v>
      </c>
      <c r="HG659" s="13">
        <v>43923</v>
      </c>
    </row>
    <row r="660" spans="1:215">
      <c r="A660" t="str">
        <f t="shared" si="317"/>
        <v>HOSN622429921677</v>
      </c>
      <c r="B660" s="1">
        <v>659</v>
      </c>
      <c r="C660" s="1" t="s">
        <v>200</v>
      </c>
      <c r="D660" s="1">
        <v>0</v>
      </c>
      <c r="E660" s="1" t="s">
        <v>247</v>
      </c>
      <c r="F660" s="1" t="s">
        <v>202</v>
      </c>
      <c r="H660" s="1" t="s">
        <v>1157</v>
      </c>
      <c r="I660" s="1" t="s">
        <v>1158</v>
      </c>
      <c r="M660" s="1" t="s">
        <v>205</v>
      </c>
      <c r="N660" s="1">
        <v>1</v>
      </c>
      <c r="O660" s="17" t="s">
        <v>270</v>
      </c>
      <c r="P660" s="18"/>
      <c r="Q660" s="1" t="s">
        <v>271</v>
      </c>
      <c r="R660" t="s">
        <v>208</v>
      </c>
      <c r="S660" s="1" t="s">
        <v>272</v>
      </c>
      <c r="T660" s="1" t="s">
        <v>210</v>
      </c>
      <c r="V660" s="1" t="b">
        <v>0</v>
      </c>
      <c r="AA660" s="1">
        <v>0.181</v>
      </c>
      <c r="AC660" s="1">
        <v>0.178</v>
      </c>
      <c r="AD660" s="1">
        <v>100</v>
      </c>
      <c r="AF660" s="8">
        <v>0.003</v>
      </c>
      <c r="AG660" s="1" t="s">
        <v>278</v>
      </c>
      <c r="AH660" s="1">
        <v>21677</v>
      </c>
      <c r="AI660" s="1">
        <v>100</v>
      </c>
      <c r="AJ660" s="1">
        <v>126.69</v>
      </c>
      <c r="AL660" s="1">
        <f>AK660+AJ660</f>
        <v>126.69</v>
      </c>
      <c r="AO660" s="1">
        <f>AL660+AM660</f>
        <v>126.69</v>
      </c>
      <c r="AP660" s="1">
        <v>20</v>
      </c>
      <c r="AV660" s="10">
        <f>((AO660*((100-GX660)/100)+GY660))*(AA660+AS660+AU660+AB660)-(AP660*(AA660+AS660-AC660+AB660)*AD660/100)</f>
        <v>22.87089</v>
      </c>
      <c r="AW660" s="1">
        <f>(AV660)*N660</f>
        <v>22.87089</v>
      </c>
      <c r="BK660" s="1">
        <v>2</v>
      </c>
      <c r="BL660" s="1">
        <v>375</v>
      </c>
      <c r="BM660" s="1" t="s">
        <v>212</v>
      </c>
      <c r="BN660" s="2">
        <f>BL660/HE660</f>
        <v>3.7280701754386</v>
      </c>
      <c r="BO660" s="2">
        <v>300</v>
      </c>
      <c r="BP660" s="1">
        <f>BN660+BI660</f>
        <v>3.7280701754386</v>
      </c>
      <c r="BQ660" s="1">
        <f>BP660*N660</f>
        <v>3.7280701754386</v>
      </c>
      <c r="BS660" s="1"/>
      <c r="EQ660" s="1">
        <f t="shared" si="315"/>
        <v>0</v>
      </c>
      <c r="ER660" s="1">
        <f>EQ660*N660</f>
        <v>0</v>
      </c>
      <c r="ES660" s="1">
        <f>IF(ISERROR(SEARCH("FALSE",BV660)),BU660,0)+IF(ISERROR(SEARCH("FALSE",CA660)),BZ660,0)+IF(ISERROR(SEARCH("FALSE",CF660)),CE660,0)+IF(ISERROR(SEARCH("FALSE",CK660)),CJ660,0)+IF(ISERROR(SEARCH("FALSE",CP660)),CO660,0)+IF(ISERROR(SEARCH("FALSE",CU660)),CT660,0)+IF(ISERROR(SEARCH("FALSE",CZ660)),CY660,0)+IF(ISERROR(SEARCH("FALSE",DE660)),DD660,0)+IF(ISERROR(SEARCH("FALSE",DJ660)),DI660,0)+IF(ISERROR(SEARCH("FALSE",DO660)),DN660,0)+IF(ISERROR(SEARCH("FALSE",DT660)),DS660,0)+IF(ISERROR(SEARCH("FALSE",DY660)),DX660,0)+IF(ISERROR(SEARCH("FALSE",ED660)),EC660,0)+IF(ISERROR(SEARCH("FALSE",EI660)),EH660,0)+IF(ISERROR(SEARCH("FALSE",EN660)),EM660,0)*N660</f>
        <v>0</v>
      </c>
      <c r="ET660" s="12">
        <f>ES660+ER660+BP660</f>
        <v>3.7280701754386</v>
      </c>
      <c r="FP660" s="1" t="s">
        <v>213</v>
      </c>
      <c r="FQ660" s="1">
        <v>1.25</v>
      </c>
      <c r="FR660" s="12">
        <f t="shared" si="316"/>
        <v>26.5989601754386</v>
      </c>
      <c r="FS660" s="12">
        <f>FR660*FQ660/100</f>
        <v>0.332487002192982</v>
      </c>
      <c r="GE660" s="1" t="s">
        <v>214</v>
      </c>
      <c r="GF660" s="1" t="s">
        <v>213</v>
      </c>
      <c r="GG660" s="1">
        <v>11</v>
      </c>
      <c r="GH660" s="12">
        <f>AW660+ET660-ES660+FD660+FG660</f>
        <v>26.5989601754386</v>
      </c>
      <c r="GI660" s="1">
        <f>GH660*(GG660/100)</f>
        <v>2.92588561929825</v>
      </c>
      <c r="GJ660" s="1" t="s">
        <v>215</v>
      </c>
      <c r="GM660" s="1">
        <v>0.0745614035087719</v>
      </c>
      <c r="GO660" s="1">
        <v>4.07666666666667</v>
      </c>
      <c r="GP660" s="1">
        <v>0.4</v>
      </c>
      <c r="HB660" s="1">
        <v>2</v>
      </c>
      <c r="HC660" s="1">
        <v>68</v>
      </c>
      <c r="HD660" s="1">
        <v>95</v>
      </c>
      <c r="HE660" s="1">
        <f>(3600/HC660)*HD660*HB660/100</f>
        <v>100.588235294118</v>
      </c>
      <c r="HF660" s="10">
        <f>AW660+AZ660+ET660+FD660+FG660+FK660+FS660-FY660+GD660+FT660+GI660+GM660+GN660+GO660+GP660+GR660+GS660-GU660</f>
        <v>34.4085608671053</v>
      </c>
      <c r="HG660" s="13">
        <v>43923</v>
      </c>
    </row>
    <row r="661" spans="1:215">
      <c r="A661" t="str">
        <f t="shared" si="317"/>
        <v>MYSRN622435921691</v>
      </c>
      <c r="B661" s="1">
        <v>660</v>
      </c>
      <c r="C661" s="1" t="s">
        <v>200</v>
      </c>
      <c r="D661" s="1">
        <v>0</v>
      </c>
      <c r="E661" s="1" t="s">
        <v>317</v>
      </c>
      <c r="F661" s="1" t="s">
        <v>202</v>
      </c>
      <c r="H661" s="1" t="s">
        <v>1159</v>
      </c>
      <c r="I661" s="1" t="s">
        <v>779</v>
      </c>
      <c r="M661" s="1" t="s">
        <v>205</v>
      </c>
      <c r="N661" s="1">
        <v>1</v>
      </c>
      <c r="O661" s="17" t="s">
        <v>270</v>
      </c>
      <c r="P661" s="18"/>
      <c r="Q661" s="1" t="s">
        <v>271</v>
      </c>
      <c r="R661" t="s">
        <v>208</v>
      </c>
      <c r="S661" s="1" t="s">
        <v>272</v>
      </c>
      <c r="T661" s="1" t="s">
        <v>210</v>
      </c>
      <c r="V661" s="1" t="b">
        <v>0</v>
      </c>
      <c r="AA661" s="1">
        <v>0.1175</v>
      </c>
      <c r="AC661" s="1">
        <v>0.115</v>
      </c>
      <c r="AD661" s="1">
        <v>100</v>
      </c>
      <c r="AF661" s="8">
        <v>0.0025</v>
      </c>
      <c r="AG661" s="1" t="s">
        <v>679</v>
      </c>
      <c r="AH661" s="1">
        <v>21691</v>
      </c>
      <c r="AI661" s="1">
        <v>100</v>
      </c>
      <c r="AJ661" s="1">
        <v>188.79</v>
      </c>
      <c r="AL661" s="1">
        <f>AK661+AJ661</f>
        <v>188.79</v>
      </c>
      <c r="AO661" s="1">
        <f>AL661+AM661</f>
        <v>188.79</v>
      </c>
      <c r="AP661" s="1">
        <v>20</v>
      </c>
      <c r="AV661" s="10">
        <f>((AO661*((100-GX661)/100)+GY661))*(AA661+AS661+AU661+AB661)-(AP661*(AA661+AS661-AC661+AB661)*AD661/100)</f>
        <v>22.132825</v>
      </c>
      <c r="AW661" s="1">
        <f>(AV661)*N661</f>
        <v>22.132825</v>
      </c>
      <c r="AZ661" s="1">
        <f>BA661+BE661</f>
        <v>0.2025</v>
      </c>
      <c r="BA661" s="1">
        <f>AZ662*N662</f>
        <v>0.2</v>
      </c>
      <c r="BB661" s="1" t="s">
        <v>221</v>
      </c>
      <c r="BC661" s="1">
        <f>BA661</f>
        <v>0.2</v>
      </c>
      <c r="BD661" s="1">
        <v>1.25</v>
      </c>
      <c r="BE661" s="1">
        <f>BA661*(BD661/100)</f>
        <v>0.0025</v>
      </c>
      <c r="BK661" s="1">
        <v>2</v>
      </c>
      <c r="BL661" s="1">
        <v>475</v>
      </c>
      <c r="BM661" s="1" t="s">
        <v>212</v>
      </c>
      <c r="BN661" s="2">
        <f>BL661/HE661</f>
        <v>4.51388888888889</v>
      </c>
      <c r="BO661" s="2">
        <v>380</v>
      </c>
      <c r="BP661" s="1">
        <f>BN661+BI661</f>
        <v>4.51388888888889</v>
      </c>
      <c r="BQ661" s="1">
        <f>BP661*N661</f>
        <v>4.51388888888889</v>
      </c>
      <c r="BS661" s="1"/>
      <c r="EQ661" s="1">
        <f t="shared" si="315"/>
        <v>0</v>
      </c>
      <c r="ER661" s="1">
        <f>EQ661*N661</f>
        <v>0</v>
      </c>
      <c r="ES661" s="1">
        <f>IF(ISERROR(SEARCH("FALSE",BV661)),BU661,0)+IF(ISERROR(SEARCH("FALSE",CA661)),BZ661,0)+IF(ISERROR(SEARCH("FALSE",CF661)),CE661,0)+IF(ISERROR(SEARCH("FALSE",CK661)),CJ661,0)+IF(ISERROR(SEARCH("FALSE",CP661)),CO661,0)+IF(ISERROR(SEARCH("FALSE",CU661)),CT661,0)+IF(ISERROR(SEARCH("FALSE",CZ661)),CY661,0)+IF(ISERROR(SEARCH("FALSE",DE661)),DD661,0)+IF(ISERROR(SEARCH("FALSE",DJ661)),DI661,0)+IF(ISERROR(SEARCH("FALSE",DO661)),DN661,0)+IF(ISERROR(SEARCH("FALSE",DT661)),DS661,0)+IF(ISERROR(SEARCH("FALSE",DY661)),DX661,0)+IF(ISERROR(SEARCH("FALSE",ED661)),EC661,0)+IF(ISERROR(SEARCH("FALSE",EI661)),EH661,0)+IF(ISERROR(SEARCH("FALSE",EN661)),EM661,0)*N661</f>
        <v>0</v>
      </c>
      <c r="ET661" s="12">
        <f>ES661+ER661+BP661</f>
        <v>4.51388888888889</v>
      </c>
      <c r="FP661" s="1" t="s">
        <v>213</v>
      </c>
      <c r="FQ661" s="1">
        <v>1.25</v>
      </c>
      <c r="FR661" s="12">
        <f t="shared" si="316"/>
        <v>26.6467138888889</v>
      </c>
      <c r="FS661" s="12">
        <f>FR661*FQ661/100</f>
        <v>0.333083923611111</v>
      </c>
      <c r="GE661" s="1" t="s">
        <v>214</v>
      </c>
      <c r="GF661" s="1" t="s">
        <v>213</v>
      </c>
      <c r="GG661" s="1">
        <v>11</v>
      </c>
      <c r="GH661" s="12">
        <f>AW661+ET661-ES661+FD661+FG661</f>
        <v>26.6467138888889</v>
      </c>
      <c r="GI661" s="1">
        <f>GH661*(GG661/100)</f>
        <v>2.93113852777778</v>
      </c>
      <c r="GJ661" s="1" t="s">
        <v>215</v>
      </c>
      <c r="GM661" s="1">
        <v>0.0902777777777778</v>
      </c>
      <c r="GO661" s="1">
        <v>1.24722222222222</v>
      </c>
      <c r="GP661" s="1">
        <v>0.333333333333333</v>
      </c>
      <c r="GQ661" s="1" t="s">
        <v>280</v>
      </c>
      <c r="GR661" s="1">
        <v>0.109999999999999</v>
      </c>
      <c r="HB661" s="1">
        <v>2</v>
      </c>
      <c r="HC661" s="1">
        <v>65</v>
      </c>
      <c r="HD661" s="1">
        <v>95</v>
      </c>
      <c r="HE661" s="1">
        <f>(3600/HC661)*HD661*HB661/100</f>
        <v>105.230769230769</v>
      </c>
      <c r="HF661" s="10">
        <f>AW661+AZ661+ET661+FD661+FG661+FK661+FS661-FY661+GD661+FT661+GI661+GM661+GN661+GO661+GP661+GR661+GS661-GU661</f>
        <v>31.8942696736111</v>
      </c>
      <c r="HG661" s="13">
        <v>44928</v>
      </c>
    </row>
    <row r="662" spans="1:215">
      <c r="A662" t="str">
        <f t="shared" si="317"/>
        <v>MYSRN6224359_121691</v>
      </c>
      <c r="B662" s="1">
        <v>661</v>
      </c>
      <c r="C662" s="1" t="s">
        <v>200</v>
      </c>
      <c r="E662" s="1" t="s">
        <v>317</v>
      </c>
      <c r="F662" s="1" t="s">
        <v>222</v>
      </c>
      <c r="H662" s="1" t="s">
        <v>1160</v>
      </c>
      <c r="I662" s="1" t="s">
        <v>1160</v>
      </c>
      <c r="N662" s="1">
        <v>1</v>
      </c>
      <c r="O662" s="17"/>
      <c r="P662" s="18"/>
      <c r="R662"/>
      <c r="S662"/>
      <c r="AF662" s="8"/>
      <c r="AG662" s="1" t="s">
        <v>679</v>
      </c>
      <c r="AH662" s="1">
        <v>21691</v>
      </c>
      <c r="AV662" s="10"/>
      <c r="AX662" s="1" t="s">
        <v>205</v>
      </c>
      <c r="AY662" s="1" t="s">
        <v>225</v>
      </c>
      <c r="AZ662" s="1">
        <v>0.2</v>
      </c>
      <c r="BN662" s="2"/>
      <c r="BS662" s="1"/>
      <c r="ET662" s="12"/>
      <c r="FR662" s="12"/>
      <c r="FS662" s="12"/>
      <c r="GH662" s="12"/>
      <c r="HF662" s="10"/>
      <c r="HG662" s="13">
        <v>44928</v>
      </c>
    </row>
    <row r="663" spans="1:215">
      <c r="A663" t="str">
        <f t="shared" si="317"/>
        <v>MYSRN622436021691</v>
      </c>
      <c r="B663" s="1">
        <v>662</v>
      </c>
      <c r="C663" s="1" t="s">
        <v>200</v>
      </c>
      <c r="D663" s="1">
        <v>0</v>
      </c>
      <c r="E663" s="1" t="s">
        <v>317</v>
      </c>
      <c r="F663" s="1" t="s">
        <v>202</v>
      </c>
      <c r="H663" s="1" t="s">
        <v>711</v>
      </c>
      <c r="I663" s="1" t="s">
        <v>570</v>
      </c>
      <c r="M663" s="1" t="s">
        <v>205</v>
      </c>
      <c r="N663" s="1">
        <v>1</v>
      </c>
      <c r="O663" s="22" t="s">
        <v>265</v>
      </c>
      <c r="P663" s="23"/>
      <c r="Q663" s="1" t="s">
        <v>219</v>
      </c>
      <c r="R663" t="s">
        <v>208</v>
      </c>
      <c r="S663" s="19" t="s">
        <v>266</v>
      </c>
      <c r="T663" s="1" t="s">
        <v>210</v>
      </c>
      <c r="V663" s="1" t="b">
        <v>0</v>
      </c>
      <c r="AA663" s="1">
        <v>0.294</v>
      </c>
      <c r="AC663" s="1">
        <v>0.294</v>
      </c>
      <c r="AD663" s="1">
        <v>100</v>
      </c>
      <c r="AF663" s="8">
        <v>0</v>
      </c>
      <c r="AG663" s="1" t="s">
        <v>679</v>
      </c>
      <c r="AH663" s="1">
        <v>21691</v>
      </c>
      <c r="AI663" s="1">
        <v>100</v>
      </c>
      <c r="AJ663" s="1">
        <v>111.78</v>
      </c>
      <c r="AL663" s="1">
        <f>AK663+AJ663</f>
        <v>111.78</v>
      </c>
      <c r="AO663" s="1">
        <f>AL663+AM663</f>
        <v>111.78</v>
      </c>
      <c r="AP663" s="1">
        <v>20</v>
      </c>
      <c r="AV663" s="10">
        <f>((AO663*((100-GX663)/100)+GY663))*(AA663+AS663+AU663+AB663)-(AP663*(AA663+AS663-AC663+AB663)*AD663/100)</f>
        <v>32.86332</v>
      </c>
      <c r="AW663" s="1">
        <f>(AV663)*N663</f>
        <v>32.86332</v>
      </c>
      <c r="AZ663" s="1">
        <f>BA663+BE663</f>
        <v>0.2025</v>
      </c>
      <c r="BA663" s="1">
        <f>AZ664*N664</f>
        <v>0.2</v>
      </c>
      <c r="BB663" s="1" t="s">
        <v>221</v>
      </c>
      <c r="BC663" s="1">
        <f>BA663</f>
        <v>0.2</v>
      </c>
      <c r="BD663" s="1">
        <v>1.25</v>
      </c>
      <c r="BE663" s="1">
        <f>BA663*(BD663/100)</f>
        <v>0.0025</v>
      </c>
      <c r="BK663" s="1">
        <v>1</v>
      </c>
      <c r="BL663" s="1">
        <v>587.5</v>
      </c>
      <c r="BM663" s="1" t="s">
        <v>212</v>
      </c>
      <c r="BN663" s="2">
        <f>BL663/HE663</f>
        <v>9.10453216374269</v>
      </c>
      <c r="BO663" s="2">
        <v>470</v>
      </c>
      <c r="BP663" s="1">
        <f>BN663+BI663</f>
        <v>9.10453216374269</v>
      </c>
      <c r="BQ663" s="1">
        <f>BP663*N663</f>
        <v>9.10453216374269</v>
      </c>
      <c r="BS663" s="1"/>
      <c r="EQ663" s="1">
        <f t="shared" si="315"/>
        <v>0</v>
      </c>
      <c r="ER663" s="1">
        <f>EQ663*N663</f>
        <v>0</v>
      </c>
      <c r="ES663" s="1">
        <f>IF(ISERROR(SEARCH("FALSE",BV663)),BU663,0)+IF(ISERROR(SEARCH("FALSE",CA663)),BZ663,0)+IF(ISERROR(SEARCH("FALSE",CF663)),CE663,0)+IF(ISERROR(SEARCH("FALSE",CK663)),CJ663,0)+IF(ISERROR(SEARCH("FALSE",CP663)),CO663,0)+IF(ISERROR(SEARCH("FALSE",CU663)),CT663,0)+IF(ISERROR(SEARCH("FALSE",CZ663)),CY663,0)+IF(ISERROR(SEARCH("FALSE",DE663)),DD663,0)+IF(ISERROR(SEARCH("FALSE",DJ663)),DI663,0)+IF(ISERROR(SEARCH("FALSE",DO663)),DN663,0)+IF(ISERROR(SEARCH("FALSE",DT663)),DS663,0)+IF(ISERROR(SEARCH("FALSE",DY663)),DX663,0)+IF(ISERROR(SEARCH("FALSE",ED663)),EC663,0)+IF(ISERROR(SEARCH("FALSE",EI663)),EH663,0)+IF(ISERROR(SEARCH("FALSE",EN663)),EM663,0)*N663</f>
        <v>0</v>
      </c>
      <c r="ET663" s="12">
        <f>ES663+ER663+BP663</f>
        <v>9.10453216374269</v>
      </c>
      <c r="FP663" s="1" t="s">
        <v>213</v>
      </c>
      <c r="FQ663" s="1">
        <v>1.25</v>
      </c>
      <c r="FR663" s="12">
        <f t="shared" si="316"/>
        <v>41.9678521637427</v>
      </c>
      <c r="FS663" s="12">
        <f>FR663*FQ663/100</f>
        <v>0.524598152046784</v>
      </c>
      <c r="GE663" s="1" t="s">
        <v>214</v>
      </c>
      <c r="GF663" s="1" t="s">
        <v>213</v>
      </c>
      <c r="GG663" s="1">
        <v>11</v>
      </c>
      <c r="GH663" s="12">
        <f>AW663+ET663-ES663+FD663+FG663</f>
        <v>41.9678521637427</v>
      </c>
      <c r="GI663" s="1">
        <f>GH663*(GG663/100)</f>
        <v>4.6164637380117</v>
      </c>
      <c r="GJ663" s="1" t="s">
        <v>215</v>
      </c>
      <c r="GM663" s="1">
        <v>0.182090643274854</v>
      </c>
      <c r="GO663" s="1">
        <v>0.407407407407407</v>
      </c>
      <c r="GP663" s="1">
        <v>0.666666666666667</v>
      </c>
      <c r="HB663" s="1">
        <v>1</v>
      </c>
      <c r="HC663" s="1">
        <v>53</v>
      </c>
      <c r="HD663" s="1">
        <v>95</v>
      </c>
      <c r="HE663" s="1">
        <f>(3600/HC663)*HD663*HB663/100</f>
        <v>64.5283018867924</v>
      </c>
      <c r="HF663" s="10">
        <f>AW663+AZ663+ET663+FD663+FG663+FK663+FS663-FY663+GD663+FT663+GI663+GM663+GN663+GO663+GP663+GR663+GS663-GU663</f>
        <v>48.5675787711501</v>
      </c>
      <c r="HG663" s="13">
        <v>44928</v>
      </c>
    </row>
    <row r="664" spans="1:215">
      <c r="A664" t="str">
        <f t="shared" si="317"/>
        <v>MYSRN6224360_121691</v>
      </c>
      <c r="B664" s="1">
        <v>663</v>
      </c>
      <c r="C664" s="1" t="s">
        <v>200</v>
      </c>
      <c r="E664" s="1" t="s">
        <v>317</v>
      </c>
      <c r="F664" s="1" t="s">
        <v>222</v>
      </c>
      <c r="H664" s="16" t="s">
        <v>712</v>
      </c>
      <c r="I664" s="16" t="s">
        <v>712</v>
      </c>
      <c r="N664" s="1">
        <v>1</v>
      </c>
      <c r="O664" s="22"/>
      <c r="P664" s="23"/>
      <c r="R664"/>
      <c r="S664" s="19"/>
      <c r="AF664" s="8"/>
      <c r="AG664" s="1" t="s">
        <v>679</v>
      </c>
      <c r="AH664" s="1">
        <v>21691</v>
      </c>
      <c r="AV664" s="10"/>
      <c r="AX664" s="1" t="s">
        <v>205</v>
      </c>
      <c r="AY664" s="1" t="s">
        <v>225</v>
      </c>
      <c r="AZ664" s="1">
        <v>0.2</v>
      </c>
      <c r="BN664" s="2"/>
      <c r="BS664" s="1"/>
      <c r="ET664" s="12"/>
      <c r="FR664" s="12"/>
      <c r="FS664" s="12"/>
      <c r="GH664" s="12"/>
      <c r="HF664" s="10"/>
      <c r="HG664" s="13">
        <v>44928</v>
      </c>
    </row>
    <row r="665" spans="1:215">
      <c r="A665" t="str">
        <f t="shared" si="317"/>
        <v>MYSRN622441921691</v>
      </c>
      <c r="B665" s="1">
        <v>664</v>
      </c>
      <c r="C665" s="1" t="s">
        <v>200</v>
      </c>
      <c r="D665" s="1">
        <v>0</v>
      </c>
      <c r="E665" s="1" t="s">
        <v>317</v>
      </c>
      <c r="F665" s="1" t="s">
        <v>202</v>
      </c>
      <c r="H665" s="1" t="s">
        <v>713</v>
      </c>
      <c r="I665" s="1" t="s">
        <v>358</v>
      </c>
      <c r="M665" s="1" t="s">
        <v>205</v>
      </c>
      <c r="N665" s="1">
        <v>1</v>
      </c>
      <c r="O665" s="22" t="s">
        <v>265</v>
      </c>
      <c r="P665" s="23"/>
      <c r="Q665" s="1" t="s">
        <v>219</v>
      </c>
      <c r="R665" t="s">
        <v>208</v>
      </c>
      <c r="S665" s="19" t="s">
        <v>266</v>
      </c>
      <c r="T665" s="1" t="s">
        <v>210</v>
      </c>
      <c r="V665" s="1" t="b">
        <v>0</v>
      </c>
      <c r="AA665" s="1">
        <v>0.057</v>
      </c>
      <c r="AC665" s="1">
        <v>0.057</v>
      </c>
      <c r="AD665" s="1">
        <v>100</v>
      </c>
      <c r="AF665" s="8">
        <v>0</v>
      </c>
      <c r="AG665" s="1" t="s">
        <v>679</v>
      </c>
      <c r="AH665" s="1">
        <v>21691</v>
      </c>
      <c r="AI665" s="1">
        <v>100</v>
      </c>
      <c r="AJ665" s="1">
        <v>111.78</v>
      </c>
      <c r="AL665" s="1">
        <f>AK665+AJ665</f>
        <v>111.78</v>
      </c>
      <c r="AO665" s="1">
        <f>AL665+AM665</f>
        <v>111.78</v>
      </c>
      <c r="AP665" s="1">
        <v>20</v>
      </c>
      <c r="AV665" s="10">
        <f>((AO665*((100-GX665)/100)+GY665))*(AA665+AS665+AU665+AB665)-(AP665*(AA665+AS665-AC665+AB665)*AD665/100)</f>
        <v>6.37146</v>
      </c>
      <c r="AW665" s="1">
        <f>(AV665)*N665</f>
        <v>6.37146</v>
      </c>
      <c r="AZ665" s="1">
        <f>BA665+BE665</f>
        <v>0.2025</v>
      </c>
      <c r="BA665" s="1">
        <f>AZ666*N666</f>
        <v>0.2</v>
      </c>
      <c r="BB665" s="1" t="s">
        <v>221</v>
      </c>
      <c r="BC665" s="1">
        <f>BA665</f>
        <v>0.2</v>
      </c>
      <c r="BD665" s="1">
        <v>1.25</v>
      </c>
      <c r="BE665" s="1">
        <f>BA665*(BD665/100)</f>
        <v>0.0025</v>
      </c>
      <c r="BK665" s="1">
        <v>2</v>
      </c>
      <c r="BL665" s="1">
        <v>312.5</v>
      </c>
      <c r="BM665" s="1" t="s">
        <v>212</v>
      </c>
      <c r="BN665" s="2">
        <f>BL665/HE665</f>
        <v>2.74122807017544</v>
      </c>
      <c r="BO665" s="2">
        <v>250</v>
      </c>
      <c r="BP665" s="1">
        <f>BN665+BI665</f>
        <v>2.74122807017544</v>
      </c>
      <c r="BQ665" s="1">
        <f>BP665*N665</f>
        <v>2.74122807017544</v>
      </c>
      <c r="BS665" s="1"/>
      <c r="EQ665" s="1">
        <f t="shared" si="315"/>
        <v>0</v>
      </c>
      <c r="ER665" s="1">
        <f>EQ665*N665</f>
        <v>0</v>
      </c>
      <c r="ES665" s="1">
        <f>IF(ISERROR(SEARCH("FALSE",BV665)),BU665,0)+IF(ISERROR(SEARCH("FALSE",CA665)),BZ665,0)+IF(ISERROR(SEARCH("FALSE",CF665)),CE665,0)+IF(ISERROR(SEARCH("FALSE",CK665)),CJ665,0)+IF(ISERROR(SEARCH("FALSE",CP665)),CO665,0)+IF(ISERROR(SEARCH("FALSE",CU665)),CT665,0)+IF(ISERROR(SEARCH("FALSE",CZ665)),CY665,0)+IF(ISERROR(SEARCH("FALSE",DE665)),DD665,0)+IF(ISERROR(SEARCH("FALSE",DJ665)),DI665,0)+IF(ISERROR(SEARCH("FALSE",DO665)),DN665,0)+IF(ISERROR(SEARCH("FALSE",DT665)),DS665,0)+IF(ISERROR(SEARCH("FALSE",DY665)),DX665,0)+IF(ISERROR(SEARCH("FALSE",ED665)),EC665,0)+IF(ISERROR(SEARCH("FALSE",EI665)),EH665,0)+IF(ISERROR(SEARCH("FALSE",EN665)),EM665,0)*N665</f>
        <v>0</v>
      </c>
      <c r="ET665" s="12">
        <f>ES665+ER665+BP665</f>
        <v>2.74122807017544</v>
      </c>
      <c r="FP665" s="1" t="s">
        <v>213</v>
      </c>
      <c r="FQ665" s="1">
        <v>1.25</v>
      </c>
      <c r="FR665" s="12">
        <f t="shared" si="316"/>
        <v>9.11268807017544</v>
      </c>
      <c r="FS665" s="12">
        <f>FR665*FQ665/100</f>
        <v>0.113908600877193</v>
      </c>
      <c r="GE665" s="1" t="s">
        <v>214</v>
      </c>
      <c r="GF665" s="1" t="s">
        <v>213</v>
      </c>
      <c r="GG665" s="1">
        <v>11</v>
      </c>
      <c r="GH665" s="12">
        <f>AW665+ET665-ES665+FD665+FG665</f>
        <v>9.11268807017544</v>
      </c>
      <c r="GI665" s="1">
        <f>GH665*(GG665/100)</f>
        <v>1.0023956877193</v>
      </c>
      <c r="GJ665" s="1" t="s">
        <v>215</v>
      </c>
      <c r="GM665" s="1">
        <v>0.0548245614035088</v>
      </c>
      <c r="GO665" s="1">
        <v>0.0902777777777778</v>
      </c>
      <c r="GP665" s="1">
        <v>0.25</v>
      </c>
      <c r="HB665" s="1">
        <v>2</v>
      </c>
      <c r="HC665" s="1">
        <v>60</v>
      </c>
      <c r="HD665" s="1">
        <v>95</v>
      </c>
      <c r="HE665" s="1">
        <f>(3600/HC665)*HD665*HB665/100</f>
        <v>114</v>
      </c>
      <c r="HF665" s="10">
        <f>AW665+AZ665+ET665+FD665+FG665+FK665+FS665-FY665+GD665+FT665+GI665+GM665+GN665+GO665+GP665+GR665+GS665-GU665</f>
        <v>10.8265946979532</v>
      </c>
      <c r="HG665" s="13">
        <v>44928</v>
      </c>
    </row>
    <row r="666" spans="1:215">
      <c r="A666" t="str">
        <f t="shared" si="317"/>
        <v>MYSRN6224419_121691</v>
      </c>
      <c r="B666" s="1">
        <v>665</v>
      </c>
      <c r="C666" s="1" t="s">
        <v>200</v>
      </c>
      <c r="E666" s="1" t="s">
        <v>317</v>
      </c>
      <c r="F666" s="1" t="s">
        <v>222</v>
      </c>
      <c r="H666" s="1" t="s">
        <v>1161</v>
      </c>
      <c r="I666" s="1" t="s">
        <v>1161</v>
      </c>
      <c r="N666" s="1">
        <v>1</v>
      </c>
      <c r="O666" s="22"/>
      <c r="P666" s="23"/>
      <c r="R666"/>
      <c r="S666" s="19"/>
      <c r="AF666" s="8"/>
      <c r="AG666" s="1" t="s">
        <v>679</v>
      </c>
      <c r="AH666" s="1">
        <v>21691</v>
      </c>
      <c r="AV666" s="10"/>
      <c r="AX666" s="1" t="s">
        <v>205</v>
      </c>
      <c r="AY666" s="1" t="s">
        <v>225</v>
      </c>
      <c r="AZ666" s="1">
        <v>0.2</v>
      </c>
      <c r="BN666" s="2"/>
      <c r="BS666" s="1"/>
      <c r="ET666" s="12"/>
      <c r="FR666" s="12"/>
      <c r="FS666" s="12"/>
      <c r="GH666" s="12"/>
      <c r="HF666" s="10"/>
      <c r="HG666" s="13">
        <v>44928</v>
      </c>
    </row>
    <row r="667" spans="1:215">
      <c r="A667" t="str">
        <f t="shared" si="317"/>
        <v>MYSRN622444021691</v>
      </c>
      <c r="B667" s="1">
        <v>666</v>
      </c>
      <c r="C667" s="1" t="s">
        <v>200</v>
      </c>
      <c r="D667" s="1">
        <v>0</v>
      </c>
      <c r="E667" s="1" t="s">
        <v>317</v>
      </c>
      <c r="F667" s="1" t="s">
        <v>202</v>
      </c>
      <c r="H667" s="1" t="s">
        <v>720</v>
      </c>
      <c r="I667" s="1" t="s">
        <v>721</v>
      </c>
      <c r="M667" s="1" t="s">
        <v>205</v>
      </c>
      <c r="N667" s="1">
        <v>1</v>
      </c>
      <c r="O667" s="22" t="s">
        <v>265</v>
      </c>
      <c r="P667" s="23"/>
      <c r="Q667" s="1" t="s">
        <v>219</v>
      </c>
      <c r="R667" t="s">
        <v>208</v>
      </c>
      <c r="S667" s="19" t="s">
        <v>266</v>
      </c>
      <c r="T667" s="1" t="s">
        <v>210</v>
      </c>
      <c r="V667" s="1" t="b">
        <v>0</v>
      </c>
      <c r="AA667" s="1">
        <v>0.007</v>
      </c>
      <c r="AC667" s="1">
        <v>0.007</v>
      </c>
      <c r="AD667" s="1">
        <v>0</v>
      </c>
      <c r="AF667" s="8">
        <v>0</v>
      </c>
      <c r="AG667" s="1" t="s">
        <v>679</v>
      </c>
      <c r="AH667" s="1">
        <v>21691</v>
      </c>
      <c r="AI667" s="1">
        <v>100</v>
      </c>
      <c r="AJ667" s="1">
        <v>111.78</v>
      </c>
      <c r="AL667" s="1">
        <f>AK667+AJ667</f>
        <v>111.78</v>
      </c>
      <c r="AO667" s="1">
        <f>AL667+AM667</f>
        <v>111.78</v>
      </c>
      <c r="AP667" s="1">
        <v>0</v>
      </c>
      <c r="AV667" s="10">
        <f>((AO667*((100-GX667)/100)+GY667))*(AA667+AS667+AU667+AB667)-(AP667*(AA667+AS667-AC667+AB667)*AD667/100)</f>
        <v>0.78246</v>
      </c>
      <c r="AW667" s="1">
        <f>(AV667)*N667</f>
        <v>0.78246</v>
      </c>
      <c r="BK667" s="1">
        <v>2</v>
      </c>
      <c r="BL667" s="1">
        <v>112.5</v>
      </c>
      <c r="BM667" s="1" t="s">
        <v>212</v>
      </c>
      <c r="BN667" s="2">
        <f>BL667/HE667</f>
        <v>0.592105263157895</v>
      </c>
      <c r="BO667" s="2">
        <v>90</v>
      </c>
      <c r="BP667" s="1">
        <f>BN667+BI667</f>
        <v>0.592105263157895</v>
      </c>
      <c r="BQ667" s="1">
        <f>BP667*N667</f>
        <v>0.592105263157895</v>
      </c>
      <c r="BS667" s="1"/>
      <c r="EQ667" s="1">
        <f t="shared" si="315"/>
        <v>0</v>
      </c>
      <c r="ER667" s="1">
        <f>EQ667*N667</f>
        <v>0</v>
      </c>
      <c r="ES667" s="1">
        <f>IF(ISERROR(SEARCH("FALSE",BV667)),BU667,0)+IF(ISERROR(SEARCH("FALSE",CA667)),BZ667,0)+IF(ISERROR(SEARCH("FALSE",CF667)),CE667,0)+IF(ISERROR(SEARCH("FALSE",CK667)),CJ667,0)+IF(ISERROR(SEARCH("FALSE",CP667)),CO667,0)+IF(ISERROR(SEARCH("FALSE",CU667)),CT667,0)+IF(ISERROR(SEARCH("FALSE",CZ667)),CY667,0)+IF(ISERROR(SEARCH("FALSE",DE667)),DD667,0)+IF(ISERROR(SEARCH("FALSE",DJ667)),DI667,0)+IF(ISERROR(SEARCH("FALSE",DO667)),DN667,0)+IF(ISERROR(SEARCH("FALSE",DT667)),DS667,0)+IF(ISERROR(SEARCH("FALSE",DY667)),DX667,0)+IF(ISERROR(SEARCH("FALSE",ED667)),EC667,0)+IF(ISERROR(SEARCH("FALSE",EI667)),EH667,0)+IF(ISERROR(SEARCH("FALSE",EN667)),EM667,0)*N667</f>
        <v>0</v>
      </c>
      <c r="ET667" s="12">
        <f>ES667+ER667+BP667</f>
        <v>0.592105263157895</v>
      </c>
      <c r="FP667" s="1" t="s">
        <v>213</v>
      </c>
      <c r="FQ667" s="1">
        <v>1.25</v>
      </c>
      <c r="FR667" s="12">
        <f t="shared" si="316"/>
        <v>1.37456526315789</v>
      </c>
      <c r="FS667" s="12">
        <f>FR667*FQ667/100</f>
        <v>0.0171820657894737</v>
      </c>
      <c r="GE667" s="1" t="s">
        <v>214</v>
      </c>
      <c r="GF667" s="1" t="s">
        <v>213</v>
      </c>
      <c r="GG667" s="1">
        <v>11</v>
      </c>
      <c r="GH667" s="12">
        <f>AW667+ET667-ES667+FD667+FG667</f>
        <v>1.37456526315789</v>
      </c>
      <c r="GI667" s="1">
        <f>GH667*(GG667/100)</f>
        <v>0.151202178947368</v>
      </c>
      <c r="GJ667" s="1" t="s">
        <v>215</v>
      </c>
      <c r="GM667" s="1">
        <v>0.0118421052631579</v>
      </c>
      <c r="GO667" s="1">
        <v>0.148148148148148</v>
      </c>
      <c r="GP667" s="1">
        <v>0.0166666666666667</v>
      </c>
      <c r="HB667" s="1">
        <v>2</v>
      </c>
      <c r="HC667" s="1">
        <v>36</v>
      </c>
      <c r="HD667" s="1">
        <v>95</v>
      </c>
      <c r="HE667" s="1">
        <f>(3600/HC667)*HD667*HB667/100</f>
        <v>190</v>
      </c>
      <c r="HF667" s="10">
        <f>AW667+AZ667+ET667+FD667+FG667+FK667+FS667-FY667+GD667+FT667+GI667+GM667+GN667+GO667+GP667+GR667+GS667-GU667</f>
        <v>1.71960642797271</v>
      </c>
      <c r="HG667" s="13">
        <v>44928</v>
      </c>
    </row>
    <row r="668" spans="1:215">
      <c r="A668" t="str">
        <f t="shared" si="317"/>
        <v>MYSRN6224460_121691</v>
      </c>
      <c r="B668" s="1">
        <v>667</v>
      </c>
      <c r="C668" s="1" t="s">
        <v>200</v>
      </c>
      <c r="E668" s="1" t="s">
        <v>317</v>
      </c>
      <c r="F668" s="1" t="s">
        <v>222</v>
      </c>
      <c r="H668" s="1" t="s">
        <v>727</v>
      </c>
      <c r="I668" s="1" t="s">
        <v>1162</v>
      </c>
      <c r="N668" s="1">
        <v>1</v>
      </c>
      <c r="O668" s="22"/>
      <c r="P668" s="23"/>
      <c r="R668"/>
      <c r="S668" s="20"/>
      <c r="AF668" s="8"/>
      <c r="AG668" s="1" t="s">
        <v>679</v>
      </c>
      <c r="AH668" s="1">
        <v>21691</v>
      </c>
      <c r="AV668" s="10"/>
      <c r="AX668" s="1" t="s">
        <v>205</v>
      </c>
      <c r="AY668" s="1" t="s">
        <v>225</v>
      </c>
      <c r="AZ668" s="1">
        <v>14.73</v>
      </c>
      <c r="BN668" s="2"/>
      <c r="BS668" s="1"/>
      <c r="ET668" s="12"/>
      <c r="FR668" s="12"/>
      <c r="FS668" s="12"/>
      <c r="GH668" s="12"/>
      <c r="HF668" s="10"/>
      <c r="HG668" s="13">
        <v>44928</v>
      </c>
    </row>
    <row r="669" spans="1:215">
      <c r="A669" t="str">
        <f t="shared" si="317"/>
        <v>MYSRN6224460_221691</v>
      </c>
      <c r="B669" s="1">
        <v>668</v>
      </c>
      <c r="C669" s="1" t="s">
        <v>200</v>
      </c>
      <c r="E669" s="1" t="s">
        <v>317</v>
      </c>
      <c r="F669" s="1" t="s">
        <v>222</v>
      </c>
      <c r="H669" s="1" t="s">
        <v>1163</v>
      </c>
      <c r="I669" s="1" t="s">
        <v>1164</v>
      </c>
      <c r="N669" s="1">
        <v>1</v>
      </c>
      <c r="O669" s="22"/>
      <c r="P669" s="23"/>
      <c r="R669"/>
      <c r="S669" s="20"/>
      <c r="AF669" s="8"/>
      <c r="AG669" s="1" t="s">
        <v>679</v>
      </c>
      <c r="AH669" s="1">
        <v>21691</v>
      </c>
      <c r="AV669" s="10"/>
      <c r="AX669" s="1" t="s">
        <v>205</v>
      </c>
      <c r="AY669" s="1" t="s">
        <v>225</v>
      </c>
      <c r="AZ669" s="1">
        <v>43.29</v>
      </c>
      <c r="BN669" s="2"/>
      <c r="BS669" s="1"/>
      <c r="ET669" s="12"/>
      <c r="FR669" s="12"/>
      <c r="FS669" s="12"/>
      <c r="GH669" s="12"/>
      <c r="HF669" s="10"/>
      <c r="HG669" s="13">
        <v>44928</v>
      </c>
    </row>
    <row r="670" spans="1:215">
      <c r="A670" t="str">
        <f t="shared" si="317"/>
        <v>HOSN622449921677</v>
      </c>
      <c r="B670" s="1">
        <v>669</v>
      </c>
      <c r="C670" s="1" t="s">
        <v>200</v>
      </c>
      <c r="D670" s="1">
        <v>0</v>
      </c>
      <c r="E670" s="1" t="s">
        <v>247</v>
      </c>
      <c r="F670" s="1" t="s">
        <v>202</v>
      </c>
      <c r="H670" s="1" t="s">
        <v>1165</v>
      </c>
      <c r="I670" s="1" t="s">
        <v>1166</v>
      </c>
      <c r="M670" s="1" t="s">
        <v>205</v>
      </c>
      <c r="N670" s="1">
        <v>1</v>
      </c>
      <c r="O670" s="17" t="s">
        <v>270</v>
      </c>
      <c r="P670" s="18"/>
      <c r="Q670" s="1" t="s">
        <v>271</v>
      </c>
      <c r="R670" t="s">
        <v>208</v>
      </c>
      <c r="S670" s="1" t="s">
        <v>272</v>
      </c>
      <c r="T670" s="1" t="s">
        <v>210</v>
      </c>
      <c r="V670" s="1" t="b">
        <v>0</v>
      </c>
      <c r="AA670" s="1">
        <v>0.163</v>
      </c>
      <c r="AC670" s="1">
        <v>0.16</v>
      </c>
      <c r="AD670" s="1">
        <v>100</v>
      </c>
      <c r="AF670" s="8">
        <v>0.003</v>
      </c>
      <c r="AG670" s="1" t="s">
        <v>278</v>
      </c>
      <c r="AH670" s="1">
        <v>21677</v>
      </c>
      <c r="AI670" s="1">
        <v>100</v>
      </c>
      <c r="AJ670" s="1">
        <v>126.69</v>
      </c>
      <c r="AL670" s="1">
        <f>AK670+AJ670</f>
        <v>126.69</v>
      </c>
      <c r="AO670" s="1">
        <f>AL670+AM670</f>
        <v>126.69</v>
      </c>
      <c r="AP670" s="1">
        <v>20</v>
      </c>
      <c r="AV670" s="10">
        <f>((AO670*((100-GX670)/100)+GY670))*(AA670+AS670+AU670+AB670)-(AP670*(AA670+AS670-AC670+AB670)*AD670/100)</f>
        <v>20.59047</v>
      </c>
      <c r="AW670" s="1">
        <f>(AV670)*N670</f>
        <v>20.59047</v>
      </c>
      <c r="BK670" s="1">
        <v>2</v>
      </c>
      <c r="BL670" s="1">
        <v>562.5</v>
      </c>
      <c r="BM670" s="1" t="s">
        <v>212</v>
      </c>
      <c r="BN670" s="2">
        <f>BL670/HE670</f>
        <v>6.00328947368421</v>
      </c>
      <c r="BO670" s="2">
        <v>450</v>
      </c>
      <c r="BP670" s="1">
        <f>BN670+BI670</f>
        <v>6.00328947368421</v>
      </c>
      <c r="BQ670" s="1">
        <f>BP670*N670</f>
        <v>6.00328947368421</v>
      </c>
      <c r="BS670" s="1"/>
      <c r="EQ670" s="1">
        <f t="shared" si="315"/>
        <v>0</v>
      </c>
      <c r="ER670" s="1">
        <f>EQ670*N670</f>
        <v>0</v>
      </c>
      <c r="ES670" s="1">
        <f>IF(ISERROR(SEARCH("FALSE",BV670)),BU670,0)+IF(ISERROR(SEARCH("FALSE",CA670)),BZ670,0)+IF(ISERROR(SEARCH("FALSE",CF670)),CE670,0)+IF(ISERROR(SEARCH("FALSE",CK670)),CJ670,0)+IF(ISERROR(SEARCH("FALSE",CP670)),CO670,0)+IF(ISERROR(SEARCH("FALSE",CU670)),CT670,0)+IF(ISERROR(SEARCH("FALSE",CZ670)),CY670,0)+IF(ISERROR(SEARCH("FALSE",DE670)),DD670,0)+IF(ISERROR(SEARCH("FALSE",DJ670)),DI670,0)+IF(ISERROR(SEARCH("FALSE",DO670)),DN670,0)+IF(ISERROR(SEARCH("FALSE",DT670)),DS670,0)+IF(ISERROR(SEARCH("FALSE",DY670)),DX670,0)+IF(ISERROR(SEARCH("FALSE",ED670)),EC670,0)+IF(ISERROR(SEARCH("FALSE",EI670)),EH670,0)+IF(ISERROR(SEARCH("FALSE",EN670)),EM670,0)*N670</f>
        <v>0</v>
      </c>
      <c r="ET670" s="12">
        <f>ES670+ER670+BP670</f>
        <v>6.00328947368421</v>
      </c>
      <c r="FP670" s="1" t="s">
        <v>213</v>
      </c>
      <c r="FQ670" s="1">
        <v>1.25</v>
      </c>
      <c r="FR670" s="12">
        <f t="shared" si="316"/>
        <v>26.5937594736842</v>
      </c>
      <c r="FS670" s="12">
        <f>FR670*FQ670/100</f>
        <v>0.332421993421053</v>
      </c>
      <c r="GE670" s="1" t="s">
        <v>214</v>
      </c>
      <c r="GF670" s="1" t="s">
        <v>213</v>
      </c>
      <c r="GG670" s="1">
        <v>11</v>
      </c>
      <c r="GH670" s="12">
        <f>AW670+ET670-ES670+FD670+FG670</f>
        <v>26.5937594736842</v>
      </c>
      <c r="GI670" s="1">
        <f>GH670*(GG670/100)</f>
        <v>2.92531354210526</v>
      </c>
      <c r="GJ670" s="1" t="s">
        <v>215</v>
      </c>
      <c r="GM670" s="1">
        <v>0.120065789473684</v>
      </c>
      <c r="GO670" s="1">
        <v>3.2375</v>
      </c>
      <c r="GP670" s="1">
        <v>0.142857142857143</v>
      </c>
      <c r="HB670" s="1">
        <v>2</v>
      </c>
      <c r="HC670" s="1">
        <v>73</v>
      </c>
      <c r="HD670" s="1">
        <v>95</v>
      </c>
      <c r="HE670" s="1">
        <f>(3600/HC670)*HD670*HB670/100</f>
        <v>93.6986301369863</v>
      </c>
      <c r="HF670" s="10">
        <f>AW670+AZ670+ET670+FD670+FG670+FK670+FS670-FY670+GD670+FT670+GI670+GM670+GN670+GO670+GP670+GR670+GS670-GU670</f>
        <v>33.3519179415414</v>
      </c>
      <c r="HG670" s="13">
        <v>43923</v>
      </c>
    </row>
    <row r="671" spans="1:215">
      <c r="A671" t="str">
        <f t="shared" si="317"/>
        <v>MYSRN622449921590</v>
      </c>
      <c r="B671" s="1">
        <v>670</v>
      </c>
      <c r="C671" s="1" t="s">
        <v>200</v>
      </c>
      <c r="D671" s="1">
        <v>0</v>
      </c>
      <c r="E671" s="1" t="s">
        <v>317</v>
      </c>
      <c r="F671" s="1" t="s">
        <v>202</v>
      </c>
      <c r="H671" s="1" t="s">
        <v>1165</v>
      </c>
      <c r="I671" s="1" t="s">
        <v>1166</v>
      </c>
      <c r="M671" s="1" t="s">
        <v>205</v>
      </c>
      <c r="N671" s="1">
        <v>1</v>
      </c>
      <c r="O671" s="17" t="s">
        <v>270</v>
      </c>
      <c r="P671" s="18"/>
      <c r="Q671" s="1" t="s">
        <v>271</v>
      </c>
      <c r="R671" t="s">
        <v>208</v>
      </c>
      <c r="S671" s="1" t="s">
        <v>272</v>
      </c>
      <c r="T671" s="1" t="s">
        <v>210</v>
      </c>
      <c r="V671" s="1" t="b">
        <v>0</v>
      </c>
      <c r="AA671" s="1">
        <v>0.149</v>
      </c>
      <c r="AC671" s="1">
        <v>0.149</v>
      </c>
      <c r="AD671" s="1">
        <v>100</v>
      </c>
      <c r="AF671" s="8">
        <v>0</v>
      </c>
      <c r="AG671" s="1" t="s">
        <v>464</v>
      </c>
      <c r="AH671" s="1">
        <v>21590</v>
      </c>
      <c r="AI671" s="1">
        <v>100</v>
      </c>
      <c r="AJ671" s="1">
        <v>179.4</v>
      </c>
      <c r="AL671" s="1">
        <f>AK671+AJ671</f>
        <v>179.4</v>
      </c>
      <c r="AO671" s="1">
        <f>AL671+AM671</f>
        <v>179.4</v>
      </c>
      <c r="AP671" s="1">
        <v>20</v>
      </c>
      <c r="AV671" s="10">
        <f>((AO671*((100-GX671)/100)+GY671))*(AA671+AS671+AU671+AB671)-(AP671*(AA671+AS671-AC671+AB671)*AD671/100)</f>
        <v>26.7306</v>
      </c>
      <c r="AW671" s="1">
        <f>(AV671)*N671</f>
        <v>26.7306</v>
      </c>
      <c r="BK671" s="1">
        <v>2</v>
      </c>
      <c r="BL671" s="1">
        <v>600</v>
      </c>
      <c r="BM671" s="1" t="s">
        <v>212</v>
      </c>
      <c r="BN671" s="2">
        <f>BL671/HE671</f>
        <v>6.2962962962963</v>
      </c>
      <c r="BO671" s="2">
        <v>450</v>
      </c>
      <c r="BP671" s="1">
        <f>BN671+BI671</f>
        <v>6.2962962962963</v>
      </c>
      <c r="BQ671" s="1">
        <f>BP671*N671</f>
        <v>6.2962962962963</v>
      </c>
      <c r="BS671" s="1"/>
      <c r="EQ671" s="1">
        <f t="shared" si="315"/>
        <v>0</v>
      </c>
      <c r="ER671" s="1">
        <f>EQ671*N671</f>
        <v>0</v>
      </c>
      <c r="ES671" s="1">
        <f>IF(ISERROR(SEARCH("FALSE",BV671)),BU671,0)+IF(ISERROR(SEARCH("FALSE",CA671)),BZ671,0)+IF(ISERROR(SEARCH("FALSE",CF671)),CE671,0)+IF(ISERROR(SEARCH("FALSE",CK671)),CJ671,0)+IF(ISERROR(SEARCH("FALSE",CP671)),CO671,0)+IF(ISERROR(SEARCH("FALSE",CU671)),CT671,0)+IF(ISERROR(SEARCH("FALSE",CZ671)),CY671,0)+IF(ISERROR(SEARCH("FALSE",DE671)),DD671,0)+IF(ISERROR(SEARCH("FALSE",DJ671)),DI671,0)+IF(ISERROR(SEARCH("FALSE",DO671)),DN671,0)+IF(ISERROR(SEARCH("FALSE",DT671)),DS671,0)+IF(ISERROR(SEARCH("FALSE",DY671)),DX671,0)+IF(ISERROR(SEARCH("FALSE",ED671)),EC671,0)+IF(ISERROR(SEARCH("FALSE",EI671)),EH671,0)+IF(ISERROR(SEARCH("FALSE",EN671)),EM671,0)*N671</f>
        <v>0</v>
      </c>
      <c r="ET671" s="12">
        <f>ES671+ER671+BP671</f>
        <v>6.2962962962963</v>
      </c>
      <c r="FP671" s="1" t="s">
        <v>213</v>
      </c>
      <c r="FQ671" s="1">
        <v>1.25</v>
      </c>
      <c r="FR671" s="12">
        <f t="shared" si="316"/>
        <v>33.0268962962963</v>
      </c>
      <c r="FS671" s="12">
        <f>FR671*FQ671/100</f>
        <v>0.412836203703704</v>
      </c>
      <c r="GE671" s="1" t="s">
        <v>214</v>
      </c>
      <c r="GF671" s="1" t="s">
        <v>213</v>
      </c>
      <c r="GG671" s="1">
        <v>11</v>
      </c>
      <c r="GH671" s="12">
        <f>AW671+ET671-ES671+FD671+FG671</f>
        <v>33.0268962962963</v>
      </c>
      <c r="GI671" s="1">
        <f>GH671*(GG671/100)</f>
        <v>3.63295859259259</v>
      </c>
      <c r="GJ671" s="1" t="s">
        <v>215</v>
      </c>
      <c r="GM671" s="1">
        <v>0.125925925925926</v>
      </c>
      <c r="GO671" s="1">
        <v>2.39041666666667</v>
      </c>
      <c r="GP671" s="1">
        <v>0.146198830409357</v>
      </c>
      <c r="HB671" s="1">
        <v>2</v>
      </c>
      <c r="HC671" s="1">
        <v>68</v>
      </c>
      <c r="HD671" s="1">
        <v>90</v>
      </c>
      <c r="HE671" s="1">
        <f>(3600/HC671)*HD671*HB671/100</f>
        <v>95.2941176470588</v>
      </c>
      <c r="HF671" s="10">
        <f>AW671+AZ671+ET671+FD671+FG671+FK671+FS671-FY671+GD671+FT671+GI671+GM671+GN671+GO671+GP671+GR671+GS671-GU671</f>
        <v>39.7352325155945</v>
      </c>
      <c r="HG671" s="13">
        <v>45017</v>
      </c>
    </row>
    <row r="672" spans="1:215">
      <c r="A672" t="str">
        <f t="shared" si="317"/>
        <v>HOSN622450921677</v>
      </c>
      <c r="B672" s="1">
        <v>671</v>
      </c>
      <c r="C672" s="1" t="s">
        <v>200</v>
      </c>
      <c r="D672" s="1">
        <v>0</v>
      </c>
      <c r="E672" s="1" t="s">
        <v>247</v>
      </c>
      <c r="F672" s="1" t="s">
        <v>202</v>
      </c>
      <c r="H672" s="1" t="s">
        <v>1167</v>
      </c>
      <c r="I672" s="1" t="s">
        <v>1168</v>
      </c>
      <c r="M672" s="1" t="s">
        <v>205</v>
      </c>
      <c r="N672" s="1">
        <v>1</v>
      </c>
      <c r="O672" s="17" t="s">
        <v>270</v>
      </c>
      <c r="P672" s="18"/>
      <c r="Q672" s="1" t="s">
        <v>271</v>
      </c>
      <c r="R672" t="s">
        <v>208</v>
      </c>
      <c r="S672" s="1" t="s">
        <v>272</v>
      </c>
      <c r="T672" s="1" t="s">
        <v>210</v>
      </c>
      <c r="V672" s="1" t="b">
        <v>0</v>
      </c>
      <c r="AA672" s="1">
        <v>0.163</v>
      </c>
      <c r="AC672" s="1">
        <v>0.16</v>
      </c>
      <c r="AD672" s="1">
        <v>100</v>
      </c>
      <c r="AF672" s="8">
        <v>0.003</v>
      </c>
      <c r="AG672" s="1" t="s">
        <v>278</v>
      </c>
      <c r="AH672" s="1">
        <v>21677</v>
      </c>
      <c r="AI672" s="1">
        <v>100</v>
      </c>
      <c r="AJ672" s="1">
        <v>126.69</v>
      </c>
      <c r="AL672" s="1">
        <f>AK672+AJ672</f>
        <v>126.69</v>
      </c>
      <c r="AO672" s="1">
        <f>AL672+AM672</f>
        <v>126.69</v>
      </c>
      <c r="AP672" s="1">
        <v>20</v>
      </c>
      <c r="AV672" s="10">
        <f>((AO672*((100-GX672)/100)+GY672))*(AA672+AS672+AU672+AB672)-(AP672*(AA672+AS672-AC672+AB672)*AD672/100)</f>
        <v>20.59047</v>
      </c>
      <c r="AW672" s="1">
        <f>(AV672)*N672</f>
        <v>20.59047</v>
      </c>
      <c r="BK672" s="1">
        <v>2</v>
      </c>
      <c r="BL672" s="1">
        <v>562.5</v>
      </c>
      <c r="BM672" s="1" t="s">
        <v>212</v>
      </c>
      <c r="BN672" s="2">
        <f>BL672/HE672</f>
        <v>6.00328947368421</v>
      </c>
      <c r="BO672" s="2">
        <v>450</v>
      </c>
      <c r="BP672" s="1">
        <f>BN672+BI672</f>
        <v>6.00328947368421</v>
      </c>
      <c r="BQ672" s="1">
        <f>BP672*N672</f>
        <v>6.00328947368421</v>
      </c>
      <c r="BS672" s="1"/>
      <c r="EQ672" s="1">
        <f t="shared" si="315"/>
        <v>0</v>
      </c>
      <c r="ER672" s="1">
        <f>EQ672*N672</f>
        <v>0</v>
      </c>
      <c r="ES672" s="1">
        <f>IF(ISERROR(SEARCH("FALSE",BV672)),BU672,0)+IF(ISERROR(SEARCH("FALSE",CA672)),BZ672,0)+IF(ISERROR(SEARCH("FALSE",CF672)),CE672,0)+IF(ISERROR(SEARCH("FALSE",CK672)),CJ672,0)+IF(ISERROR(SEARCH("FALSE",CP672)),CO672,0)+IF(ISERROR(SEARCH("FALSE",CU672)),CT672,0)+IF(ISERROR(SEARCH("FALSE",CZ672)),CY672,0)+IF(ISERROR(SEARCH("FALSE",DE672)),DD672,0)+IF(ISERROR(SEARCH("FALSE",DJ672)),DI672,0)+IF(ISERROR(SEARCH("FALSE",DO672)),DN672,0)+IF(ISERROR(SEARCH("FALSE",DT672)),DS672,0)+IF(ISERROR(SEARCH("FALSE",DY672)),DX672,0)+IF(ISERROR(SEARCH("FALSE",ED672)),EC672,0)+IF(ISERROR(SEARCH("FALSE",EI672)),EH672,0)+IF(ISERROR(SEARCH("FALSE",EN672)),EM672,0)*N672</f>
        <v>0</v>
      </c>
      <c r="ET672" s="12">
        <f>ES672+ER672+BP672</f>
        <v>6.00328947368421</v>
      </c>
      <c r="FP672" s="1" t="s">
        <v>213</v>
      </c>
      <c r="FQ672" s="1">
        <v>1.25</v>
      </c>
      <c r="FR672" s="12">
        <f t="shared" si="316"/>
        <v>26.5937594736842</v>
      </c>
      <c r="FS672" s="12">
        <f>FR672*FQ672/100</f>
        <v>0.332421993421053</v>
      </c>
      <c r="GE672" s="1" t="s">
        <v>214</v>
      </c>
      <c r="GF672" s="1" t="s">
        <v>213</v>
      </c>
      <c r="GG672" s="1">
        <v>11</v>
      </c>
      <c r="GH672" s="12">
        <f>AW672+ET672-ES672+FD672+FG672</f>
        <v>26.5937594736842</v>
      </c>
      <c r="GI672" s="1">
        <f>GH672*(GG672/100)</f>
        <v>2.92531354210526</v>
      </c>
      <c r="GJ672" s="1" t="s">
        <v>215</v>
      </c>
      <c r="GM672" s="1">
        <v>0.120065789473684</v>
      </c>
      <c r="GO672" s="1">
        <v>3.2375</v>
      </c>
      <c r="GP672" s="1">
        <v>0.142857142857143</v>
      </c>
      <c r="HB672" s="1">
        <v>2</v>
      </c>
      <c r="HC672" s="1">
        <v>73</v>
      </c>
      <c r="HD672" s="1">
        <v>95</v>
      </c>
      <c r="HE672" s="1">
        <f>(3600/HC672)*HD672*HB672/100</f>
        <v>93.6986301369863</v>
      </c>
      <c r="HF672" s="10">
        <f>AW672+AZ672+ET672+FD672+FG672+FK672+FS672-FY672+GD672+FT672+GI672+GM672+GN672+GO672+GP672+GR672+GS672-GU672</f>
        <v>33.3519179415414</v>
      </c>
      <c r="HG672" s="13">
        <v>43923</v>
      </c>
    </row>
    <row r="673" spans="1:215">
      <c r="A673" t="str">
        <f t="shared" si="317"/>
        <v>MYSRN622450921590</v>
      </c>
      <c r="B673" s="1">
        <v>672</v>
      </c>
      <c r="C673" s="1" t="s">
        <v>200</v>
      </c>
      <c r="D673" s="1">
        <v>0</v>
      </c>
      <c r="E673" s="1" t="s">
        <v>317</v>
      </c>
      <c r="F673" s="1" t="s">
        <v>202</v>
      </c>
      <c r="H673" s="1" t="s">
        <v>1167</v>
      </c>
      <c r="I673" s="1" t="s">
        <v>1168</v>
      </c>
      <c r="M673" s="1" t="s">
        <v>205</v>
      </c>
      <c r="N673" s="1">
        <v>1</v>
      </c>
      <c r="O673" s="17" t="s">
        <v>270</v>
      </c>
      <c r="P673" s="18"/>
      <c r="Q673" s="1" t="s">
        <v>271</v>
      </c>
      <c r="R673" t="s">
        <v>208</v>
      </c>
      <c r="S673" s="1" t="s">
        <v>272</v>
      </c>
      <c r="T673" s="1" t="s">
        <v>210</v>
      </c>
      <c r="V673" s="1" t="b">
        <v>0</v>
      </c>
      <c r="AA673" s="1">
        <v>0.149</v>
      </c>
      <c r="AC673" s="1">
        <v>0.149</v>
      </c>
      <c r="AD673" s="1">
        <v>100</v>
      </c>
      <c r="AF673" s="8">
        <v>0</v>
      </c>
      <c r="AG673" s="1" t="s">
        <v>464</v>
      </c>
      <c r="AH673" s="1">
        <v>21590</v>
      </c>
      <c r="AI673" s="1">
        <v>100</v>
      </c>
      <c r="AJ673" s="1">
        <v>179.4</v>
      </c>
      <c r="AL673" s="1">
        <f>AK673+AJ673</f>
        <v>179.4</v>
      </c>
      <c r="AO673" s="1">
        <f>AL673+AM673</f>
        <v>179.4</v>
      </c>
      <c r="AP673" s="1">
        <v>20</v>
      </c>
      <c r="AV673" s="10">
        <f>((AO673*((100-GX673)/100)+GY673))*(AA673+AS673+AU673+AB673)-(AP673*(AA673+AS673-AC673+AB673)*AD673/100)</f>
        <v>26.7306</v>
      </c>
      <c r="AW673" s="1">
        <f>(AV673)*N673</f>
        <v>26.7306</v>
      </c>
      <c r="BK673" s="1">
        <v>2</v>
      </c>
      <c r="BL673" s="1">
        <v>600</v>
      </c>
      <c r="BM673" s="1" t="s">
        <v>212</v>
      </c>
      <c r="BN673" s="2">
        <f>BL673/HE673</f>
        <v>6.2962962962963</v>
      </c>
      <c r="BO673" s="2">
        <v>450</v>
      </c>
      <c r="BP673" s="1">
        <f>BN673+BI673</f>
        <v>6.2962962962963</v>
      </c>
      <c r="BQ673" s="1">
        <f>BP673*N673</f>
        <v>6.2962962962963</v>
      </c>
      <c r="BS673" s="1"/>
      <c r="EQ673" s="1">
        <f t="shared" si="315"/>
        <v>0</v>
      </c>
      <c r="ER673" s="1">
        <f>EQ673*N673</f>
        <v>0</v>
      </c>
      <c r="ES673" s="1">
        <f>IF(ISERROR(SEARCH("FALSE",BV673)),BU673,0)+IF(ISERROR(SEARCH("FALSE",CA673)),BZ673,0)+IF(ISERROR(SEARCH("FALSE",CF673)),CE673,0)+IF(ISERROR(SEARCH("FALSE",CK673)),CJ673,0)+IF(ISERROR(SEARCH("FALSE",CP673)),CO673,0)+IF(ISERROR(SEARCH("FALSE",CU673)),CT673,0)+IF(ISERROR(SEARCH("FALSE",CZ673)),CY673,0)+IF(ISERROR(SEARCH("FALSE",DE673)),DD673,0)+IF(ISERROR(SEARCH("FALSE",DJ673)),DI673,0)+IF(ISERROR(SEARCH("FALSE",DO673)),DN673,0)+IF(ISERROR(SEARCH("FALSE",DT673)),DS673,0)+IF(ISERROR(SEARCH("FALSE",DY673)),DX673,0)+IF(ISERROR(SEARCH("FALSE",ED673)),EC673,0)+IF(ISERROR(SEARCH("FALSE",EI673)),EH673,0)+IF(ISERROR(SEARCH("FALSE",EN673)),EM673,0)*N673</f>
        <v>0</v>
      </c>
      <c r="ET673" s="12">
        <f>ES673+ER673+BP673</f>
        <v>6.2962962962963</v>
      </c>
      <c r="FP673" s="1" t="s">
        <v>213</v>
      </c>
      <c r="FQ673" s="1">
        <v>1.25</v>
      </c>
      <c r="FR673" s="12">
        <f t="shared" si="316"/>
        <v>33.0268962962963</v>
      </c>
      <c r="FS673" s="12">
        <f>FR673*FQ673/100</f>
        <v>0.412836203703704</v>
      </c>
      <c r="GE673" s="1" t="s">
        <v>214</v>
      </c>
      <c r="GF673" s="1" t="s">
        <v>213</v>
      </c>
      <c r="GG673" s="1">
        <v>11</v>
      </c>
      <c r="GH673" s="12">
        <f>AW673+ET673-ES673+FD673+FG673</f>
        <v>33.0268962962963</v>
      </c>
      <c r="GI673" s="1">
        <f>GH673*(GG673/100)</f>
        <v>3.63295859259259</v>
      </c>
      <c r="GJ673" s="1" t="s">
        <v>215</v>
      </c>
      <c r="GM673" s="1">
        <v>0.125925925925926</v>
      </c>
      <c r="GO673" s="1">
        <v>2.39041666666667</v>
      </c>
      <c r="GP673" s="1">
        <v>0.146198830409357</v>
      </c>
      <c r="HB673" s="1">
        <v>2</v>
      </c>
      <c r="HC673" s="1">
        <v>68</v>
      </c>
      <c r="HD673" s="1">
        <v>90</v>
      </c>
      <c r="HE673" s="1">
        <f>(3600/HC673)*HD673*HB673/100</f>
        <v>95.2941176470588</v>
      </c>
      <c r="HF673" s="10">
        <f>AW673+AZ673+ET673+FD673+FG673+FK673+FS673-FY673+GD673+FT673+GI673+GM673+GN673+GO673+GP673+GR673+GS673-GU673</f>
        <v>39.7352325155945</v>
      </c>
      <c r="HG673" s="13">
        <v>45017</v>
      </c>
    </row>
    <row r="674" spans="1:215">
      <c r="A674" t="str">
        <f t="shared" si="317"/>
        <v>MYSRN622453921691</v>
      </c>
      <c r="B674" s="1">
        <v>673</v>
      </c>
      <c r="C674" s="1" t="s">
        <v>200</v>
      </c>
      <c r="D674" s="1">
        <v>0</v>
      </c>
      <c r="E674" s="1" t="s">
        <v>317</v>
      </c>
      <c r="F674" s="1" t="s">
        <v>202</v>
      </c>
      <c r="H674" s="1" t="s">
        <v>731</v>
      </c>
      <c r="I674" s="1" t="s">
        <v>732</v>
      </c>
      <c r="M674" s="1" t="s">
        <v>205</v>
      </c>
      <c r="N674" s="1">
        <v>1</v>
      </c>
      <c r="O674" s="17" t="s">
        <v>260</v>
      </c>
      <c r="P674" s="18"/>
      <c r="Q674" s="1" t="s">
        <v>207</v>
      </c>
      <c r="R674" t="s">
        <v>208</v>
      </c>
      <c r="S674" s="19" t="s">
        <v>261</v>
      </c>
      <c r="T674" s="1" t="s">
        <v>210</v>
      </c>
      <c r="V674" s="1" t="b">
        <v>0</v>
      </c>
      <c r="AA674" s="1">
        <v>0.21</v>
      </c>
      <c r="AC674" s="1">
        <v>0.204</v>
      </c>
      <c r="AD674" s="1">
        <v>100</v>
      </c>
      <c r="AF674" s="8">
        <v>0.00600000000000001</v>
      </c>
      <c r="AG674" s="1" t="s">
        <v>679</v>
      </c>
      <c r="AH674" s="1">
        <v>21691</v>
      </c>
      <c r="AI674" s="1">
        <v>100</v>
      </c>
      <c r="AJ674" s="1">
        <v>213</v>
      </c>
      <c r="AL674" s="1">
        <f>AK674+AJ674</f>
        <v>213</v>
      </c>
      <c r="AO674" s="1">
        <f>AL674+AM674</f>
        <v>213</v>
      </c>
      <c r="AP674" s="1">
        <v>20</v>
      </c>
      <c r="AV674" s="10">
        <f>((AO674*((100-GX674)/100)+GY674))*(AA674+AS674+AU674+AB674)-(AP674*(AA674+AS674-AC674+AB674)*AD674/100)</f>
        <v>44.61</v>
      </c>
      <c r="AW674" s="1">
        <f>(AV674)*N674</f>
        <v>44.61</v>
      </c>
      <c r="AZ674" s="1">
        <f>BA674+BE674</f>
        <v>0.2025</v>
      </c>
      <c r="BA674" s="1">
        <f>AZ675*N675</f>
        <v>0.2</v>
      </c>
      <c r="BB674" s="1" t="s">
        <v>221</v>
      </c>
      <c r="BC674" s="1">
        <f>BA674</f>
        <v>0.2</v>
      </c>
      <c r="BD674" s="1">
        <v>1.25</v>
      </c>
      <c r="BE674" s="1">
        <f>BA674*(BD674/100)</f>
        <v>0.0025</v>
      </c>
      <c r="BK674" s="1">
        <v>1</v>
      </c>
      <c r="BL674" s="1">
        <v>562.5</v>
      </c>
      <c r="BM674" s="1" t="s">
        <v>212</v>
      </c>
      <c r="BN674" s="2">
        <f>BL674/HE674</f>
        <v>11.8421052631579</v>
      </c>
      <c r="BO674" s="2">
        <v>450</v>
      </c>
      <c r="BP674" s="1">
        <f>BN674+BI674</f>
        <v>11.8421052631579</v>
      </c>
      <c r="BQ674" s="1">
        <f>BP674*N674</f>
        <v>11.8421052631579</v>
      </c>
      <c r="BS674" s="1"/>
      <c r="EQ674" s="1">
        <f t="shared" si="315"/>
        <v>0</v>
      </c>
      <c r="ER674" s="1">
        <f>EQ674*N674</f>
        <v>0</v>
      </c>
      <c r="ES674" s="1">
        <f>IF(ISERROR(SEARCH("FALSE",BV674)),BU674,0)+IF(ISERROR(SEARCH("FALSE",CA674)),BZ674,0)+IF(ISERROR(SEARCH("FALSE",CF674)),CE674,0)+IF(ISERROR(SEARCH("FALSE",CK674)),CJ674,0)+IF(ISERROR(SEARCH("FALSE",CP674)),CO674,0)+IF(ISERROR(SEARCH("FALSE",CU674)),CT674,0)+IF(ISERROR(SEARCH("FALSE",CZ674)),CY674,0)+IF(ISERROR(SEARCH("FALSE",DE674)),DD674,0)+IF(ISERROR(SEARCH("FALSE",DJ674)),DI674,0)+IF(ISERROR(SEARCH("FALSE",DO674)),DN674,0)+IF(ISERROR(SEARCH("FALSE",DT674)),DS674,0)+IF(ISERROR(SEARCH("FALSE",DY674)),DX674,0)+IF(ISERROR(SEARCH("FALSE",ED674)),EC674,0)+IF(ISERROR(SEARCH("FALSE",EI674)),EH674,0)+IF(ISERROR(SEARCH("FALSE",EN674)),EM674,0)*N674</f>
        <v>0</v>
      </c>
      <c r="ET674" s="12">
        <f>ES674+ER674+BP674</f>
        <v>11.8421052631579</v>
      </c>
      <c r="FP674" s="1" t="s">
        <v>213</v>
      </c>
      <c r="FQ674" s="1">
        <v>1.25</v>
      </c>
      <c r="FR674" s="12">
        <f t="shared" si="316"/>
        <v>56.4521052631579</v>
      </c>
      <c r="FS674" s="12">
        <f>FR674*FQ674/100</f>
        <v>0.705651315789474</v>
      </c>
      <c r="GE674" s="1" t="s">
        <v>214</v>
      </c>
      <c r="GF674" s="1" t="s">
        <v>213</v>
      </c>
      <c r="GG674" s="1">
        <v>11</v>
      </c>
      <c r="GH674" s="12">
        <f>AW674+ET674-ES674+FD674+FG674</f>
        <v>56.4521052631579</v>
      </c>
      <c r="GI674" s="1">
        <f>GH674*(GG674/100)</f>
        <v>6.20973157894737</v>
      </c>
      <c r="GJ674" s="1" t="s">
        <v>215</v>
      </c>
      <c r="GM674" s="1">
        <v>0.236842105263158</v>
      </c>
      <c r="GO674" s="1">
        <v>0.387037037037037</v>
      </c>
      <c r="GP674" s="1">
        <v>0.625</v>
      </c>
      <c r="GQ674" s="1" t="s">
        <v>280</v>
      </c>
      <c r="GR674" s="1">
        <v>0.27000000000001</v>
      </c>
      <c r="HB674" s="1">
        <v>1</v>
      </c>
      <c r="HC674" s="1">
        <v>72</v>
      </c>
      <c r="HD674" s="1">
        <v>95</v>
      </c>
      <c r="HE674" s="1">
        <f>(3600/HC674)*HD674*HB674/100</f>
        <v>47.5</v>
      </c>
      <c r="HF674" s="10">
        <f>AW674+AZ674+ET674+FD674+FG674+FK674+FS674-FY674+GD674+FT674+GI674+GM674+GN674+GO674+GP674+GR674+GS674-GU674</f>
        <v>65.0888673001949</v>
      </c>
      <c r="HG674" s="13">
        <v>44928</v>
      </c>
    </row>
    <row r="675" spans="1:215">
      <c r="A675" t="str">
        <f t="shared" si="317"/>
        <v>MYSRN6224539_121691</v>
      </c>
      <c r="B675" s="1">
        <v>674</v>
      </c>
      <c r="C675" s="1" t="s">
        <v>200</v>
      </c>
      <c r="E675" s="1" t="s">
        <v>317</v>
      </c>
      <c r="F675" s="1" t="s">
        <v>222</v>
      </c>
      <c r="H675" s="1" t="s">
        <v>1169</v>
      </c>
      <c r="I675" s="1" t="s">
        <v>1169</v>
      </c>
      <c r="N675" s="1">
        <v>1</v>
      </c>
      <c r="R675"/>
      <c r="AF675" s="8"/>
      <c r="AG675" s="1" t="s">
        <v>679</v>
      </c>
      <c r="AH675" s="1">
        <v>21691</v>
      </c>
      <c r="AV675" s="10"/>
      <c r="AX675" s="1" t="s">
        <v>205</v>
      </c>
      <c r="AY675" s="1" t="s">
        <v>225</v>
      </c>
      <c r="AZ675" s="1">
        <v>0.2</v>
      </c>
      <c r="BN675" s="2"/>
      <c r="BS675" s="1"/>
      <c r="ET675" s="12"/>
      <c r="FR675" s="12"/>
      <c r="FS675" s="12"/>
      <c r="GH675" s="12"/>
      <c r="HF675" s="10"/>
      <c r="HG675" s="13">
        <v>44928</v>
      </c>
    </row>
    <row r="676" spans="1:215">
      <c r="A676" t="str">
        <f t="shared" si="317"/>
        <v>MYSRN622489021590</v>
      </c>
      <c r="B676" s="1">
        <v>675</v>
      </c>
      <c r="C676" s="1" t="s">
        <v>200</v>
      </c>
      <c r="D676" s="1">
        <v>0</v>
      </c>
      <c r="E676" s="1" t="s">
        <v>317</v>
      </c>
      <c r="F676" s="1" t="s">
        <v>202</v>
      </c>
      <c r="H676" s="1" t="s">
        <v>1170</v>
      </c>
      <c r="I676" s="1" t="s">
        <v>1171</v>
      </c>
      <c r="M676" s="1" t="s">
        <v>205</v>
      </c>
      <c r="N676" s="1">
        <v>1</v>
      </c>
      <c r="O676" s="14" t="s">
        <v>634</v>
      </c>
      <c r="P676" s="14"/>
      <c r="Q676" s="19" t="s">
        <v>635</v>
      </c>
      <c r="R676" t="s">
        <v>208</v>
      </c>
      <c r="S676" s="19" t="s">
        <v>635</v>
      </c>
      <c r="T676" s="1" t="s">
        <v>210</v>
      </c>
      <c r="V676" s="1" t="b">
        <v>0</v>
      </c>
      <c r="AA676" s="1">
        <v>0.0335</v>
      </c>
      <c r="AC676" s="1">
        <v>0.03</v>
      </c>
      <c r="AD676" s="1">
        <v>100</v>
      </c>
      <c r="AF676" s="8">
        <v>0.0035</v>
      </c>
      <c r="AG676" s="1" t="s">
        <v>464</v>
      </c>
      <c r="AH676" s="1">
        <v>21590</v>
      </c>
      <c r="AI676" s="1">
        <v>100</v>
      </c>
      <c r="AJ676" s="1">
        <v>219</v>
      </c>
      <c r="AL676" s="1">
        <f>AK676+AJ676</f>
        <v>219</v>
      </c>
      <c r="AO676" s="1">
        <f>AL676+AM676</f>
        <v>219</v>
      </c>
      <c r="AP676" s="1">
        <v>20</v>
      </c>
      <c r="AV676" s="10">
        <f>((AO676*((100-GX676)/100)+GY676))*(AA676+AS676+AU676+AB676)-(AP676*(AA676+AS676-AC676+AB676)*AD676/100)</f>
        <v>7.2665</v>
      </c>
      <c r="AW676" s="1">
        <f>(AV676)*N676</f>
        <v>7.2665</v>
      </c>
      <c r="BK676" s="1">
        <v>2</v>
      </c>
      <c r="BL676" s="1">
        <v>200</v>
      </c>
      <c r="BM676" s="1" t="s">
        <v>212</v>
      </c>
      <c r="BN676" s="2">
        <f>BL676/HE676</f>
        <v>1.79012345679012</v>
      </c>
      <c r="BO676" s="2">
        <v>150</v>
      </c>
      <c r="BP676" s="1">
        <f>BN676+BI676</f>
        <v>1.79012345679012</v>
      </c>
      <c r="BQ676" s="1">
        <f>BP676*N676</f>
        <v>1.79012345679012</v>
      </c>
      <c r="BS676" s="1"/>
      <c r="EQ676" s="1">
        <f t="shared" si="315"/>
        <v>0</v>
      </c>
      <c r="ER676" s="1">
        <f>EQ676*N676</f>
        <v>0</v>
      </c>
      <c r="ES676" s="1">
        <f>IF(ISERROR(SEARCH("FALSE",BV676)),BU676,0)+IF(ISERROR(SEARCH("FALSE",CA676)),BZ676,0)+IF(ISERROR(SEARCH("FALSE",CF676)),CE676,0)+IF(ISERROR(SEARCH("FALSE",CK676)),CJ676,0)+IF(ISERROR(SEARCH("FALSE",CP676)),CO676,0)+IF(ISERROR(SEARCH("FALSE",CU676)),CT676,0)+IF(ISERROR(SEARCH("FALSE",CZ676)),CY676,0)+IF(ISERROR(SEARCH("FALSE",DE676)),DD676,0)+IF(ISERROR(SEARCH("FALSE",DJ676)),DI676,0)+IF(ISERROR(SEARCH("FALSE",DO676)),DN676,0)+IF(ISERROR(SEARCH("FALSE",DT676)),DS676,0)+IF(ISERROR(SEARCH("FALSE",DY676)),DX676,0)+IF(ISERROR(SEARCH("FALSE",ED676)),EC676,0)+IF(ISERROR(SEARCH("FALSE",EI676)),EH676,0)+IF(ISERROR(SEARCH("FALSE",EN676)),EM676,0)*N676</f>
        <v>0</v>
      </c>
      <c r="ET676" s="12">
        <f>ES676+ER676+BP676</f>
        <v>1.79012345679012</v>
      </c>
      <c r="FP676" s="1" t="s">
        <v>213</v>
      </c>
      <c r="FQ676" s="1">
        <v>1.25</v>
      </c>
      <c r="FR676" s="12">
        <f t="shared" si="316"/>
        <v>9.05662345679012</v>
      </c>
      <c r="FS676" s="12">
        <f>FR676*FQ676/100</f>
        <v>0.113207793209877</v>
      </c>
      <c r="GE676" s="1" t="s">
        <v>214</v>
      </c>
      <c r="GF676" s="1" t="s">
        <v>213</v>
      </c>
      <c r="GG676" s="1">
        <v>11</v>
      </c>
      <c r="GH676" s="12">
        <f>AW676+ET676-ES676+FD676+FG676</f>
        <v>9.05662345679012</v>
      </c>
      <c r="GI676" s="1">
        <f>GH676*(GG676/100)</f>
        <v>0.996228580246914</v>
      </c>
      <c r="GJ676" s="1" t="s">
        <v>215</v>
      </c>
      <c r="GM676" s="1">
        <v>0.0358024691358025</v>
      </c>
      <c r="GO676" s="1">
        <v>0.24</v>
      </c>
      <c r="GP676" s="1">
        <v>0.02</v>
      </c>
      <c r="HB676" s="1">
        <v>2</v>
      </c>
      <c r="HC676" s="1">
        <v>58</v>
      </c>
      <c r="HD676" s="1">
        <v>90</v>
      </c>
      <c r="HE676" s="1">
        <f>(3600/HC676)*HD676*HB676/100</f>
        <v>111.724137931034</v>
      </c>
      <c r="HF676" s="10">
        <f>AW676+AZ676+ET676+FD676+FG676+FK676+FS676-FY676+GD676+FT676+GI676+GM676+GN676+GO676+GP676+GR676+GS676-GU676</f>
        <v>10.4618622993827</v>
      </c>
      <c r="HG676" s="13">
        <v>44928</v>
      </c>
    </row>
    <row r="677" spans="1:215">
      <c r="A677" t="str">
        <f t="shared" si="317"/>
        <v>MYSRN622490021590</v>
      </c>
      <c r="B677" s="1">
        <v>676</v>
      </c>
      <c r="C677" s="1" t="s">
        <v>200</v>
      </c>
      <c r="D677" s="1">
        <v>0</v>
      </c>
      <c r="E677" s="1" t="s">
        <v>317</v>
      </c>
      <c r="F677" s="1" t="s">
        <v>202</v>
      </c>
      <c r="H677" s="1" t="s">
        <v>1172</v>
      </c>
      <c r="I677" s="1" t="s">
        <v>1173</v>
      </c>
      <c r="M677" s="1" t="s">
        <v>205</v>
      </c>
      <c r="N677" s="1">
        <v>1</v>
      </c>
      <c r="O677" s="14" t="s">
        <v>634</v>
      </c>
      <c r="P677" s="14"/>
      <c r="Q677" s="19" t="s">
        <v>635</v>
      </c>
      <c r="R677" t="s">
        <v>208</v>
      </c>
      <c r="S677" s="19" t="s">
        <v>635</v>
      </c>
      <c r="T677" s="1" t="s">
        <v>210</v>
      </c>
      <c r="V677" s="1" t="b">
        <v>0</v>
      </c>
      <c r="AA677" s="1">
        <v>0.0335</v>
      </c>
      <c r="AC677" s="1">
        <v>0.03</v>
      </c>
      <c r="AD677" s="1">
        <v>100</v>
      </c>
      <c r="AF677" s="8">
        <v>0.0035</v>
      </c>
      <c r="AG677" s="1" t="s">
        <v>464</v>
      </c>
      <c r="AH677" s="1">
        <v>21590</v>
      </c>
      <c r="AI677" s="1">
        <v>100</v>
      </c>
      <c r="AJ677" s="1">
        <v>219</v>
      </c>
      <c r="AL677" s="1">
        <f>AK677+AJ677</f>
        <v>219</v>
      </c>
      <c r="AO677" s="1">
        <f>AL677+AM677</f>
        <v>219</v>
      </c>
      <c r="AP677" s="1">
        <v>20</v>
      </c>
      <c r="AV677" s="10">
        <f>((AO677*((100-GX677)/100)+GY677))*(AA677+AS677+AU677+AB677)-(AP677*(AA677+AS677-AC677+AB677)*AD677/100)</f>
        <v>7.2665</v>
      </c>
      <c r="AW677" s="1">
        <f>(AV677)*N677</f>
        <v>7.2665</v>
      </c>
      <c r="BK677" s="1">
        <v>2</v>
      </c>
      <c r="BL677" s="1">
        <v>200</v>
      </c>
      <c r="BM677" s="1" t="s">
        <v>212</v>
      </c>
      <c r="BN677" s="2">
        <f>BL677/HE677</f>
        <v>1.79012345679012</v>
      </c>
      <c r="BO677" s="2">
        <v>150</v>
      </c>
      <c r="BP677" s="1">
        <f>BN677+BI677</f>
        <v>1.79012345679012</v>
      </c>
      <c r="BQ677" s="1">
        <f>BP677*N677</f>
        <v>1.79012345679012</v>
      </c>
      <c r="BS677" s="1"/>
      <c r="EQ677" s="1">
        <f t="shared" si="315"/>
        <v>0</v>
      </c>
      <c r="ER677" s="1">
        <f>EQ677*N677</f>
        <v>0</v>
      </c>
      <c r="ES677" s="1">
        <f>IF(ISERROR(SEARCH("FALSE",BV677)),BU677,0)+IF(ISERROR(SEARCH("FALSE",CA677)),BZ677,0)+IF(ISERROR(SEARCH("FALSE",CF677)),CE677,0)+IF(ISERROR(SEARCH("FALSE",CK677)),CJ677,0)+IF(ISERROR(SEARCH("FALSE",CP677)),CO677,0)+IF(ISERROR(SEARCH("FALSE",CU677)),CT677,0)+IF(ISERROR(SEARCH("FALSE",CZ677)),CY677,0)+IF(ISERROR(SEARCH("FALSE",DE677)),DD677,0)+IF(ISERROR(SEARCH("FALSE",DJ677)),DI677,0)+IF(ISERROR(SEARCH("FALSE",DO677)),DN677,0)+IF(ISERROR(SEARCH("FALSE",DT677)),DS677,0)+IF(ISERROR(SEARCH("FALSE",DY677)),DX677,0)+IF(ISERROR(SEARCH("FALSE",ED677)),EC677,0)+IF(ISERROR(SEARCH("FALSE",EI677)),EH677,0)+IF(ISERROR(SEARCH("FALSE",EN677)),EM677,0)*N677</f>
        <v>0</v>
      </c>
      <c r="ET677" s="12">
        <f>ES677+ER677+BP677</f>
        <v>1.79012345679012</v>
      </c>
      <c r="FP677" s="1" t="s">
        <v>213</v>
      </c>
      <c r="FQ677" s="1">
        <v>1.25</v>
      </c>
      <c r="FR677" s="12">
        <f t="shared" si="316"/>
        <v>9.05662345679012</v>
      </c>
      <c r="FS677" s="12">
        <f>FR677*FQ677/100</f>
        <v>0.113207793209877</v>
      </c>
      <c r="GE677" s="1" t="s">
        <v>214</v>
      </c>
      <c r="GF677" s="1" t="s">
        <v>213</v>
      </c>
      <c r="GG677" s="1">
        <v>11</v>
      </c>
      <c r="GH677" s="12">
        <f>AW677+ET677-ES677+FD677+FG677</f>
        <v>9.05662345679012</v>
      </c>
      <c r="GI677" s="1">
        <f>GH677*(GG677/100)</f>
        <v>0.996228580246914</v>
      </c>
      <c r="GJ677" s="1" t="s">
        <v>215</v>
      </c>
      <c r="GM677" s="1">
        <v>0.0358024691358025</v>
      </c>
      <c r="GO677" s="1">
        <v>0.24</v>
      </c>
      <c r="GP677" s="1">
        <v>0.02</v>
      </c>
      <c r="HB677" s="1">
        <v>2</v>
      </c>
      <c r="HC677" s="1">
        <v>58</v>
      </c>
      <c r="HD677" s="1">
        <v>90</v>
      </c>
      <c r="HE677" s="1">
        <f>(3600/HC677)*HD677*HB677/100</f>
        <v>111.724137931034</v>
      </c>
      <c r="HF677" s="10">
        <f>AW677+AZ677+ET677+FD677+FG677+FK677+FS677-FY677+GD677+FT677+GI677+GM677+GN677+GO677+GP677+GR677+GS677-GU677</f>
        <v>10.4618622993827</v>
      </c>
      <c r="HG677" s="13">
        <v>44928</v>
      </c>
    </row>
    <row r="678" spans="1:215">
      <c r="A678" t="str">
        <f t="shared" si="317"/>
        <v>MYSRN622491021677</v>
      </c>
      <c r="B678" s="1">
        <v>677</v>
      </c>
      <c r="C678" s="1" t="s">
        <v>200</v>
      </c>
      <c r="D678" s="1">
        <v>0</v>
      </c>
      <c r="E678" s="1" t="s">
        <v>317</v>
      </c>
      <c r="F678" s="1" t="s">
        <v>202</v>
      </c>
      <c r="H678" s="1" t="s">
        <v>1174</v>
      </c>
      <c r="I678" s="1" t="s">
        <v>1175</v>
      </c>
      <c r="M678" s="1" t="s">
        <v>205</v>
      </c>
      <c r="N678" s="1">
        <v>1</v>
      </c>
      <c r="O678" s="17" t="s">
        <v>337</v>
      </c>
      <c r="P678" s="18"/>
      <c r="Q678" s="1" t="s">
        <v>219</v>
      </c>
      <c r="R678" t="s">
        <v>208</v>
      </c>
      <c r="S678" s="19" t="s">
        <v>277</v>
      </c>
      <c r="T678" s="1" t="s">
        <v>210</v>
      </c>
      <c r="V678" s="1" t="b">
        <v>0</v>
      </c>
      <c r="AA678" s="1">
        <v>0.325</v>
      </c>
      <c r="AC678" s="1">
        <v>0.325</v>
      </c>
      <c r="AD678" s="1">
        <v>100</v>
      </c>
      <c r="AF678" s="8">
        <v>0</v>
      </c>
      <c r="AG678" s="1" t="s">
        <v>278</v>
      </c>
      <c r="AH678" s="1">
        <v>21677</v>
      </c>
      <c r="AI678" s="1">
        <v>100</v>
      </c>
      <c r="AJ678" s="1">
        <v>88.67</v>
      </c>
      <c r="AL678" s="1">
        <f>AK678+AJ678</f>
        <v>88.67</v>
      </c>
      <c r="AO678" s="1">
        <f>AL678+AM678</f>
        <v>88.67</v>
      </c>
      <c r="AP678" s="1">
        <v>20</v>
      </c>
      <c r="AV678" s="10">
        <f>((AO678*((100-GX678)/100)+GY678))*(AA678+AS678+AU678+AB678)-(AP678*(AA678+AS678-AC678+AB678)*AD678/100)</f>
        <v>28.81775</v>
      </c>
      <c r="AW678" s="1">
        <f>(AV678)*N678</f>
        <v>28.81775</v>
      </c>
      <c r="BK678" s="1">
        <v>1</v>
      </c>
      <c r="BL678" s="1">
        <v>375</v>
      </c>
      <c r="BM678" s="1" t="s">
        <v>212</v>
      </c>
      <c r="BN678" s="2">
        <f>BL678/HE678</f>
        <v>7.45614035087719</v>
      </c>
      <c r="BO678" s="2">
        <v>300</v>
      </c>
      <c r="BP678" s="1">
        <f>BN678+BI678</f>
        <v>7.45614035087719</v>
      </c>
      <c r="BQ678" s="1">
        <f>BP678*N678</f>
        <v>7.45614035087719</v>
      </c>
      <c r="BS678" s="1"/>
      <c r="EQ678" s="1">
        <f t="shared" si="315"/>
        <v>0</v>
      </c>
      <c r="ER678" s="1">
        <f>EQ678*N678</f>
        <v>0</v>
      </c>
      <c r="ES678" s="1">
        <f>IF(ISERROR(SEARCH("FALSE",BV678)),BU678,0)+IF(ISERROR(SEARCH("FALSE",CA678)),BZ678,0)+IF(ISERROR(SEARCH("FALSE",CF678)),CE678,0)+IF(ISERROR(SEARCH("FALSE",CK678)),CJ678,0)+IF(ISERROR(SEARCH("FALSE",CP678)),CO678,0)+IF(ISERROR(SEARCH("FALSE",CU678)),CT678,0)+IF(ISERROR(SEARCH("FALSE",CZ678)),CY678,0)+IF(ISERROR(SEARCH("FALSE",DE678)),DD678,0)+IF(ISERROR(SEARCH("FALSE",DJ678)),DI678,0)+IF(ISERROR(SEARCH("FALSE",DO678)),DN678,0)+IF(ISERROR(SEARCH("FALSE",DT678)),DS678,0)+IF(ISERROR(SEARCH("FALSE",DY678)),DX678,0)+IF(ISERROR(SEARCH("FALSE",ED678)),EC678,0)+IF(ISERROR(SEARCH("FALSE",EI678)),EH678,0)+IF(ISERROR(SEARCH("FALSE",EN678)),EM678,0)*N678</f>
        <v>0</v>
      </c>
      <c r="ET678" s="12">
        <f>ES678+ER678+BP678</f>
        <v>7.45614035087719</v>
      </c>
      <c r="FP678" s="1" t="s">
        <v>213</v>
      </c>
      <c r="FQ678" s="1">
        <v>1.25</v>
      </c>
      <c r="FR678" s="12">
        <f t="shared" si="316"/>
        <v>36.2738903508772</v>
      </c>
      <c r="FS678" s="12">
        <f>FR678*FQ678/100</f>
        <v>0.453423629385965</v>
      </c>
      <c r="GE678" s="1" t="s">
        <v>214</v>
      </c>
      <c r="GF678" s="1" t="s">
        <v>213</v>
      </c>
      <c r="GG678" s="1">
        <v>11</v>
      </c>
      <c r="GH678" s="12">
        <f>AW678+ET678-ES678+FD678+FG678</f>
        <v>36.2738903508772</v>
      </c>
      <c r="GI678" s="1">
        <f>GH678*(GG678/100)</f>
        <v>3.99012793859649</v>
      </c>
      <c r="GJ678" s="1" t="s">
        <v>215</v>
      </c>
      <c r="GM678" s="1">
        <v>0.149122807017544</v>
      </c>
      <c r="GO678" s="1">
        <v>2.17</v>
      </c>
      <c r="GP678" s="1">
        <v>1.25</v>
      </c>
      <c r="HB678" s="1">
        <v>1</v>
      </c>
      <c r="HC678" s="1">
        <v>68</v>
      </c>
      <c r="HD678" s="1">
        <v>95</v>
      </c>
      <c r="HE678" s="1">
        <f>(3600/HC678)*HD678*HB678/100</f>
        <v>50.2941176470588</v>
      </c>
      <c r="HF678" s="10">
        <f>AW678+AZ678+ET678+FD678+FG678+FK678+FS678-FY678+GD678+FT678+GI678+GM678+GN678+GO678+GP678+GR678+GS678-GU678</f>
        <v>44.2865647258772</v>
      </c>
      <c r="HG678" s="13">
        <v>45384</v>
      </c>
    </row>
    <row r="679" spans="1:215">
      <c r="A679" t="str">
        <f t="shared" si="317"/>
        <v>MYSRN622493021677</v>
      </c>
      <c r="B679" s="1">
        <v>678</v>
      </c>
      <c r="C679" s="1" t="s">
        <v>200</v>
      </c>
      <c r="D679" s="1">
        <v>0</v>
      </c>
      <c r="E679" s="1" t="s">
        <v>317</v>
      </c>
      <c r="F679" s="1" t="s">
        <v>202</v>
      </c>
      <c r="H679" s="1" t="s">
        <v>1176</v>
      </c>
      <c r="I679" s="1" t="s">
        <v>369</v>
      </c>
      <c r="M679" s="1" t="s">
        <v>205</v>
      </c>
      <c r="N679" s="1">
        <v>1</v>
      </c>
      <c r="O679" s="1" t="s">
        <v>243</v>
      </c>
      <c r="Q679" s="1" t="s">
        <v>219</v>
      </c>
      <c r="R679" t="s">
        <v>208</v>
      </c>
      <c r="S679" s="1" t="s">
        <v>244</v>
      </c>
      <c r="T679" s="1" t="s">
        <v>210</v>
      </c>
      <c r="V679" s="1" t="b">
        <v>0</v>
      </c>
      <c r="AA679" s="1">
        <v>0.0365</v>
      </c>
      <c r="AC679" s="1">
        <v>0.034</v>
      </c>
      <c r="AD679" s="1">
        <v>100</v>
      </c>
      <c r="AF679" s="8">
        <v>0.0025</v>
      </c>
      <c r="AG679" s="1" t="s">
        <v>278</v>
      </c>
      <c r="AH679" s="1">
        <v>21677</v>
      </c>
      <c r="AI679" s="1">
        <v>100</v>
      </c>
      <c r="AJ679" s="1">
        <v>85.45</v>
      </c>
      <c r="AL679" s="1">
        <f>AK679+AJ679</f>
        <v>85.45</v>
      </c>
      <c r="AO679" s="1">
        <f>AL679+AM679</f>
        <v>85.45</v>
      </c>
      <c r="AP679" s="1">
        <v>20</v>
      </c>
      <c r="AV679" s="10">
        <f>((AO679*((100-GX679)/100)+GY679))*(AA679+AS679+AU679+AB679)-(AP679*(AA679+AS679-AC679+AB679)*AD679/100)</f>
        <v>3.068925</v>
      </c>
      <c r="AW679" s="1">
        <f>(AV679)*N679</f>
        <v>3.068925</v>
      </c>
      <c r="BK679" s="1">
        <v>1</v>
      </c>
      <c r="BL679" s="1">
        <v>250</v>
      </c>
      <c r="BM679" s="1" t="s">
        <v>212</v>
      </c>
      <c r="BN679" s="2">
        <f>BL679/HE679</f>
        <v>4.23976608187134</v>
      </c>
      <c r="BO679" s="2">
        <v>200</v>
      </c>
      <c r="BP679" s="1">
        <f>BN679+BI679</f>
        <v>4.23976608187134</v>
      </c>
      <c r="BQ679" s="1">
        <f>BP679*N679</f>
        <v>4.23976608187134</v>
      </c>
      <c r="BS679" s="1"/>
      <c r="EQ679" s="1">
        <f t="shared" si="315"/>
        <v>0</v>
      </c>
      <c r="ER679" s="1">
        <f>EQ679*N679</f>
        <v>0</v>
      </c>
      <c r="ES679" s="1">
        <f>IF(ISERROR(SEARCH("FALSE",BV679)),BU679,0)+IF(ISERROR(SEARCH("FALSE",CA679)),BZ679,0)+IF(ISERROR(SEARCH("FALSE",CF679)),CE679,0)+IF(ISERROR(SEARCH("FALSE",CK679)),CJ679,0)+IF(ISERROR(SEARCH("FALSE",CP679)),CO679,0)+IF(ISERROR(SEARCH("FALSE",CU679)),CT679,0)+IF(ISERROR(SEARCH("FALSE",CZ679)),CY679,0)+IF(ISERROR(SEARCH("FALSE",DE679)),DD679,0)+IF(ISERROR(SEARCH("FALSE",DJ679)),DI679,0)+IF(ISERROR(SEARCH("FALSE",DO679)),DN679,0)+IF(ISERROR(SEARCH("FALSE",DT679)),DS679,0)+IF(ISERROR(SEARCH("FALSE",DY679)),DX679,0)+IF(ISERROR(SEARCH("FALSE",ED679)),EC679,0)+IF(ISERROR(SEARCH("FALSE",EI679)),EH679,0)+IF(ISERROR(SEARCH("FALSE",EN679)),EM679,0)*N679</f>
        <v>0</v>
      </c>
      <c r="ET679" s="12">
        <f>ES679+ER679+BP679</f>
        <v>4.23976608187134</v>
      </c>
      <c r="FP679" s="1" t="s">
        <v>213</v>
      </c>
      <c r="FQ679" s="1">
        <v>1.25</v>
      </c>
      <c r="FR679" s="12">
        <f t="shared" si="316"/>
        <v>7.30869108187134</v>
      </c>
      <c r="FS679" s="12">
        <f>FR679*FQ679/100</f>
        <v>0.0913586385233918</v>
      </c>
      <c r="GE679" s="1" t="s">
        <v>214</v>
      </c>
      <c r="GF679" s="1" t="s">
        <v>213</v>
      </c>
      <c r="GG679" s="1">
        <v>11</v>
      </c>
      <c r="GH679" s="12">
        <f>AW679+ET679-ES679+FD679+FG679</f>
        <v>7.30869108187134</v>
      </c>
      <c r="GI679" s="1">
        <f>GH679*(GG679/100)</f>
        <v>0.803956019005848</v>
      </c>
      <c r="GJ679" s="1" t="s">
        <v>215</v>
      </c>
      <c r="GM679" s="1">
        <v>0.0847953216374269</v>
      </c>
      <c r="GO679" s="1">
        <v>1.25303333333333</v>
      </c>
      <c r="GP679" s="1">
        <v>0.05</v>
      </c>
      <c r="HB679" s="1">
        <v>1</v>
      </c>
      <c r="HC679" s="1">
        <v>58</v>
      </c>
      <c r="HD679" s="1">
        <v>95</v>
      </c>
      <c r="HE679" s="1">
        <f>(3600/HC679)*HD679*HB679/100</f>
        <v>58.9655172413793</v>
      </c>
      <c r="HF679" s="10">
        <f>AW679+AZ679+ET679+FD679+FG679+FK679+FS679-FY679+GD679+FT679+GI679+GM679+GN679+GO679+GP679+GR679+GS679-GU679</f>
        <v>9.59183439437135</v>
      </c>
      <c r="HG679" s="13">
        <v>45384</v>
      </c>
    </row>
    <row r="680" spans="1:215">
      <c r="A680" t="str">
        <f t="shared" si="317"/>
        <v>MYSRN622496021677</v>
      </c>
      <c r="B680" s="1">
        <v>679</v>
      </c>
      <c r="C680" s="1" t="s">
        <v>200</v>
      </c>
      <c r="D680" s="1">
        <v>0</v>
      </c>
      <c r="E680" s="1" t="s">
        <v>317</v>
      </c>
      <c r="F680" s="1" t="s">
        <v>202</v>
      </c>
      <c r="H680" s="1" t="s">
        <v>1177</v>
      </c>
      <c r="I680" s="1" t="s">
        <v>1178</v>
      </c>
      <c r="M680" s="1" t="s">
        <v>205</v>
      </c>
      <c r="N680" s="1">
        <v>1</v>
      </c>
      <c r="O680" s="1" t="s">
        <v>276</v>
      </c>
      <c r="Q680" s="1" t="s">
        <v>219</v>
      </c>
      <c r="R680" t="s">
        <v>208</v>
      </c>
      <c r="S680" s="1" t="s">
        <v>277</v>
      </c>
      <c r="T680" s="1" t="s">
        <v>210</v>
      </c>
      <c r="V680" s="1" t="b">
        <v>0</v>
      </c>
      <c r="AA680" s="1">
        <v>0.269</v>
      </c>
      <c r="AC680" s="1">
        <v>0.235</v>
      </c>
      <c r="AD680" s="1">
        <v>100</v>
      </c>
      <c r="AF680" s="8">
        <v>0.034</v>
      </c>
      <c r="AG680" s="1" t="s">
        <v>278</v>
      </c>
      <c r="AH680" s="1">
        <v>21677</v>
      </c>
      <c r="AI680" s="1">
        <v>100</v>
      </c>
      <c r="AJ680" s="1">
        <v>113.52</v>
      </c>
      <c r="AL680" s="1">
        <f>AK680+AJ680</f>
        <v>113.52</v>
      </c>
      <c r="AO680" s="1">
        <f>AL680+AM680</f>
        <v>113.52</v>
      </c>
      <c r="AP680" s="1">
        <v>20</v>
      </c>
      <c r="AV680" s="10">
        <f>((AO680*((100-GX680)/100)+GY680))*(AA680+AS680+AU680+AB680)-(AP680*(AA680+AS680-AC680+AB680)*AD680/100)</f>
        <v>29.85688</v>
      </c>
      <c r="AW680" s="1">
        <f>(AV680)*N680</f>
        <v>29.85688</v>
      </c>
      <c r="AZ680" s="1">
        <f>BA680+BE680</f>
        <v>0.2025</v>
      </c>
      <c r="BA680" s="1">
        <f>AZ681*N681</f>
        <v>0.2</v>
      </c>
      <c r="BB680" s="1" t="s">
        <v>221</v>
      </c>
      <c r="BC680" s="1">
        <f>BA680</f>
        <v>0.2</v>
      </c>
      <c r="BD680" s="1">
        <v>1.25</v>
      </c>
      <c r="BE680" s="1">
        <f>BA680*(BD680/100)</f>
        <v>0.0025</v>
      </c>
      <c r="BK680" s="1">
        <v>1</v>
      </c>
      <c r="BL680" s="1">
        <v>975</v>
      </c>
      <c r="BM680" s="1" t="s">
        <v>212</v>
      </c>
      <c r="BN680" s="2">
        <f>BL680/HE680</f>
        <v>22.2368421052632</v>
      </c>
      <c r="BO680" s="2">
        <v>780</v>
      </c>
      <c r="BP680" s="1">
        <f>BN680+BI680</f>
        <v>22.2368421052632</v>
      </c>
      <c r="BQ680" s="1">
        <f>BP680*N680</f>
        <v>22.2368421052632</v>
      </c>
      <c r="BS680" s="1"/>
      <c r="EQ680" s="1">
        <f t="shared" si="315"/>
        <v>0</v>
      </c>
      <c r="ER680" s="1">
        <f>EQ680*N680</f>
        <v>0</v>
      </c>
      <c r="ES680" s="1">
        <f>IF(ISERROR(SEARCH("FALSE",BV680)),BU680,0)+IF(ISERROR(SEARCH("FALSE",CA680)),BZ680,0)+IF(ISERROR(SEARCH("FALSE",CF680)),CE680,0)+IF(ISERROR(SEARCH("FALSE",CK680)),CJ680,0)+IF(ISERROR(SEARCH("FALSE",CP680)),CO680,0)+IF(ISERROR(SEARCH("FALSE",CU680)),CT680,0)+IF(ISERROR(SEARCH("FALSE",CZ680)),CY680,0)+IF(ISERROR(SEARCH("FALSE",DE680)),DD680,0)+IF(ISERROR(SEARCH("FALSE",DJ680)),DI680,0)+IF(ISERROR(SEARCH("FALSE",DO680)),DN680,0)+IF(ISERROR(SEARCH("FALSE",DT680)),DS680,0)+IF(ISERROR(SEARCH("FALSE",DY680)),DX680,0)+IF(ISERROR(SEARCH("FALSE",ED680)),EC680,0)+IF(ISERROR(SEARCH("FALSE",EI680)),EH680,0)+IF(ISERROR(SEARCH("FALSE",EN680)),EM680,0)*N680</f>
        <v>0</v>
      </c>
      <c r="ET680" s="12">
        <f>ES680+ER680+BP680</f>
        <v>22.2368421052632</v>
      </c>
      <c r="FP680" s="1" t="s">
        <v>213</v>
      </c>
      <c r="FQ680" s="1">
        <v>1.25</v>
      </c>
      <c r="FR680" s="12">
        <f t="shared" si="316"/>
        <v>52.0937221052632</v>
      </c>
      <c r="FS680" s="12">
        <f>FR680*FQ680/100</f>
        <v>0.651171526315789</v>
      </c>
      <c r="GE680" s="1" t="s">
        <v>214</v>
      </c>
      <c r="GF680" s="1" t="s">
        <v>213</v>
      </c>
      <c r="GG680" s="1">
        <v>11</v>
      </c>
      <c r="GH680" s="12">
        <f>AW680+ET680-ES680+FD680+FG680</f>
        <v>52.0937221052632</v>
      </c>
      <c r="GI680" s="1">
        <f>GH680*(GG680/100)</f>
        <v>5.73030943157895</v>
      </c>
      <c r="GJ680" s="1" t="s">
        <v>215</v>
      </c>
      <c r="GM680" s="1">
        <v>0.444736842105263</v>
      </c>
      <c r="GO680" s="1">
        <v>6</v>
      </c>
      <c r="GP680" s="1">
        <v>0.833333333333333</v>
      </c>
      <c r="HB680" s="1">
        <v>1</v>
      </c>
      <c r="HC680" s="1">
        <v>78</v>
      </c>
      <c r="HD680" s="1">
        <v>95</v>
      </c>
      <c r="HE680" s="1">
        <f>(3600/HC680)*HD680*HB680/100</f>
        <v>43.8461538461538</v>
      </c>
      <c r="HF680" s="10">
        <f>AW680+AZ680+ET680+FD680+FG680+FK680+FS680-FY680+GD680+FT680+GI680+GM680+GN680+GO680+GP680+GR680+GS680-GU680</f>
        <v>65.9557732385965</v>
      </c>
      <c r="HG680" s="13">
        <v>45384</v>
      </c>
    </row>
    <row r="681" spans="1:215">
      <c r="A681" t="str">
        <f t="shared" si="317"/>
        <v>MYSRN6224960_121677</v>
      </c>
      <c r="B681" s="1">
        <v>680</v>
      </c>
      <c r="C681" s="1" t="s">
        <v>200</v>
      </c>
      <c r="E681" s="1" t="s">
        <v>317</v>
      </c>
      <c r="F681" s="1" t="s">
        <v>222</v>
      </c>
      <c r="H681" s="1" t="s">
        <v>1179</v>
      </c>
      <c r="I681" s="1" t="s">
        <v>1179</v>
      </c>
      <c r="N681" s="1">
        <v>1</v>
      </c>
      <c r="R681"/>
      <c r="AF681" s="8"/>
      <c r="AG681" s="1" t="s">
        <v>278</v>
      </c>
      <c r="AH681" s="1">
        <v>21677</v>
      </c>
      <c r="AV681" s="10"/>
      <c r="AX681" s="1" t="s">
        <v>205</v>
      </c>
      <c r="AY681" s="1" t="s">
        <v>225</v>
      </c>
      <c r="AZ681" s="1">
        <v>0.2</v>
      </c>
      <c r="BN681" s="2"/>
      <c r="BS681" s="1"/>
      <c r="ET681" s="12"/>
      <c r="FR681" s="12"/>
      <c r="FS681" s="12"/>
      <c r="GH681" s="12"/>
      <c r="HF681" s="10"/>
      <c r="HG681" s="13">
        <v>45384</v>
      </c>
    </row>
    <row r="682" spans="1:215">
      <c r="A682" t="str">
        <f t="shared" si="317"/>
        <v>MYSRN622496021590</v>
      </c>
      <c r="B682" s="1">
        <v>681</v>
      </c>
      <c r="C682" s="1" t="s">
        <v>200</v>
      </c>
      <c r="D682" s="1">
        <v>0</v>
      </c>
      <c r="E682" s="1" t="s">
        <v>317</v>
      </c>
      <c r="F682" s="1" t="s">
        <v>202</v>
      </c>
      <c r="H682" s="1" t="s">
        <v>1177</v>
      </c>
      <c r="I682" s="1" t="s">
        <v>1178</v>
      </c>
      <c r="M682" s="1" t="s">
        <v>205</v>
      </c>
      <c r="N682" s="1">
        <v>1</v>
      </c>
      <c r="O682" s="17" t="s">
        <v>1033</v>
      </c>
      <c r="P682" s="18"/>
      <c r="Q682" s="1" t="s">
        <v>219</v>
      </c>
      <c r="R682" t="s">
        <v>208</v>
      </c>
      <c r="S682" s="19" t="s">
        <v>338</v>
      </c>
      <c r="T682" s="1" t="s">
        <v>210</v>
      </c>
      <c r="V682" s="1" t="b">
        <v>0</v>
      </c>
      <c r="AA682" s="1">
        <v>0.23</v>
      </c>
      <c r="AC682" s="1">
        <v>0.221</v>
      </c>
      <c r="AD682" s="1">
        <v>100</v>
      </c>
      <c r="AF682" s="8">
        <v>0.00900000000000001</v>
      </c>
      <c r="AG682" s="1" t="s">
        <v>464</v>
      </c>
      <c r="AH682" s="1">
        <v>21590</v>
      </c>
      <c r="AI682" s="1">
        <v>100</v>
      </c>
      <c r="AJ682" s="1">
        <v>113.6</v>
      </c>
      <c r="AL682" s="1">
        <f>AK682+AJ682</f>
        <v>113.6</v>
      </c>
      <c r="AO682" s="1">
        <f>AL682+AM682</f>
        <v>113.6</v>
      </c>
      <c r="AP682" s="1">
        <v>20</v>
      </c>
      <c r="AV682" s="10">
        <f>((AO682*((100-GX682)/100)+GY682))*(AA682+AS682+AU682+AB682)-(AP682*(AA682+AS682-AC682+AB682)*AD682/100)</f>
        <v>25.948</v>
      </c>
      <c r="AW682" s="1">
        <f>(AV682)*N682</f>
        <v>25.948</v>
      </c>
      <c r="BK682" s="1">
        <v>1</v>
      </c>
      <c r="BL682" s="1">
        <v>733.333333333333</v>
      </c>
      <c r="BM682" s="1" t="s">
        <v>212</v>
      </c>
      <c r="BN682" s="2">
        <f>BL682/HE682</f>
        <v>16.522633744856</v>
      </c>
      <c r="BO682" s="2">
        <v>550</v>
      </c>
      <c r="BP682" s="1">
        <f>BN682+BI682</f>
        <v>16.522633744856</v>
      </c>
      <c r="BQ682" s="1">
        <f>BP682*N682</f>
        <v>16.522633744856</v>
      </c>
      <c r="BS682" s="1"/>
      <c r="EQ682" s="1">
        <f t="shared" si="315"/>
        <v>0</v>
      </c>
      <c r="ER682" s="1">
        <f>EQ682*N682</f>
        <v>0</v>
      </c>
      <c r="ES682" s="1">
        <f>IF(ISERROR(SEARCH("FALSE",BV682)),BU682,0)+IF(ISERROR(SEARCH("FALSE",CA682)),BZ682,0)+IF(ISERROR(SEARCH("FALSE",CF682)),CE682,0)+IF(ISERROR(SEARCH("FALSE",CK682)),CJ682,0)+IF(ISERROR(SEARCH("FALSE",CP682)),CO682,0)+IF(ISERROR(SEARCH("FALSE",CU682)),CT682,0)+IF(ISERROR(SEARCH("FALSE",CZ682)),CY682,0)+IF(ISERROR(SEARCH("FALSE",DE682)),DD682,0)+IF(ISERROR(SEARCH("FALSE",DJ682)),DI682,0)+IF(ISERROR(SEARCH("FALSE",DO682)),DN682,0)+IF(ISERROR(SEARCH("FALSE",DT682)),DS682,0)+IF(ISERROR(SEARCH("FALSE",DY682)),DX682,0)+IF(ISERROR(SEARCH("FALSE",ED682)),EC682,0)+IF(ISERROR(SEARCH("FALSE",EI682)),EH682,0)+IF(ISERROR(SEARCH("FALSE",EN682)),EM682,0)*N682</f>
        <v>0</v>
      </c>
      <c r="ET682" s="12">
        <f>ES682+ER682+BP682</f>
        <v>16.522633744856</v>
      </c>
      <c r="FP682" s="1" t="s">
        <v>213</v>
      </c>
      <c r="FQ682" s="1">
        <v>1.25</v>
      </c>
      <c r="FR682" s="12">
        <f t="shared" si="316"/>
        <v>42.470633744856</v>
      </c>
      <c r="FS682" s="12">
        <f>FR682*FQ682/100</f>
        <v>0.5308829218107</v>
      </c>
      <c r="GE682" s="1" t="s">
        <v>214</v>
      </c>
      <c r="GF682" s="1" t="s">
        <v>213</v>
      </c>
      <c r="GG682" s="1">
        <v>11</v>
      </c>
      <c r="GH682" s="12">
        <f>AW682+ET682-ES682+FD682+FG682</f>
        <v>42.470633744856</v>
      </c>
      <c r="GI682" s="1">
        <f>GH682*(GG682/100)</f>
        <v>4.67176971193416</v>
      </c>
      <c r="GJ682" s="1" t="s">
        <v>215</v>
      </c>
      <c r="GM682" s="1">
        <v>0.330452674897119</v>
      </c>
      <c r="GO682" s="1">
        <v>1.03</v>
      </c>
      <c r="GP682" s="1">
        <v>0.5</v>
      </c>
      <c r="HB682" s="1">
        <v>1</v>
      </c>
      <c r="HC682" s="1">
        <v>73</v>
      </c>
      <c r="HD682" s="1">
        <v>90</v>
      </c>
      <c r="HE682" s="1">
        <f>(3600/HC682)*HD682*HB682/100</f>
        <v>44.3835616438356</v>
      </c>
      <c r="HF682" s="10">
        <f>AW682+AZ682+ET682+FD682+FG682+FK682+FS682-FY682+GD682+FT682+GI682+GM682+GN682+GO682+GP682+GR682+GS682-GU682</f>
        <v>49.5337390534979</v>
      </c>
      <c r="HG682" s="13">
        <v>45017</v>
      </c>
    </row>
    <row r="683" spans="1:215">
      <c r="A683" t="str">
        <f t="shared" si="317"/>
        <v>MYSRN622499021691</v>
      </c>
      <c r="B683" s="1">
        <v>682</v>
      </c>
      <c r="C683" s="1" t="s">
        <v>200</v>
      </c>
      <c r="D683" s="1">
        <v>0</v>
      </c>
      <c r="E683" s="1" t="s">
        <v>317</v>
      </c>
      <c r="F683" s="1" t="s">
        <v>202</v>
      </c>
      <c r="H683" s="1" t="s">
        <v>733</v>
      </c>
      <c r="I683" s="1" t="s">
        <v>734</v>
      </c>
      <c r="M683" s="1" t="s">
        <v>205</v>
      </c>
      <c r="N683" s="1">
        <v>1</v>
      </c>
      <c r="O683" s="1" t="s">
        <v>1180</v>
      </c>
      <c r="Q683" s="1" t="s">
        <v>219</v>
      </c>
      <c r="R683" t="s">
        <v>208</v>
      </c>
      <c r="S683" s="1" t="s">
        <v>1180</v>
      </c>
      <c r="T683" s="1" t="s">
        <v>210</v>
      </c>
      <c r="V683" s="1" t="b">
        <v>0</v>
      </c>
      <c r="AA683" s="1">
        <v>0.127</v>
      </c>
      <c r="AC683" s="1">
        <v>0.121</v>
      </c>
      <c r="AD683" s="1">
        <v>100</v>
      </c>
      <c r="AF683" s="8">
        <v>0.00600000000000001</v>
      </c>
      <c r="AG683" s="1" t="s">
        <v>679</v>
      </c>
      <c r="AH683" s="1">
        <v>21691</v>
      </c>
      <c r="AI683" s="1">
        <v>100</v>
      </c>
      <c r="AJ683" s="1">
        <v>284</v>
      </c>
      <c r="AL683" s="1">
        <f>AK683+AJ683</f>
        <v>284</v>
      </c>
      <c r="AO683" s="1">
        <f>AL683+AM683</f>
        <v>284</v>
      </c>
      <c r="AP683" s="1">
        <v>20</v>
      </c>
      <c r="AV683" s="10">
        <f>((AO683*((100-GX683)/100)+GY683))*(AA683+AS683+AU683+AB683)-(AP683*(AA683+AS683-AC683+AB683)*AD683/100)</f>
        <v>35.948</v>
      </c>
      <c r="AW683" s="1">
        <f>(AV683)*N683</f>
        <v>35.948</v>
      </c>
      <c r="AZ683" s="1">
        <f>BA683+BE683</f>
        <v>0.2025</v>
      </c>
      <c r="BA683" s="1">
        <f>AZ684*N684</f>
        <v>0.2</v>
      </c>
      <c r="BB683" s="1" t="s">
        <v>221</v>
      </c>
      <c r="BC683" s="1">
        <f>BA683</f>
        <v>0.2</v>
      </c>
      <c r="BD683" s="1">
        <v>1.25</v>
      </c>
      <c r="BE683" s="1">
        <f>BA683*(BD683/100)</f>
        <v>0.0025</v>
      </c>
      <c r="BK683" s="1">
        <v>2</v>
      </c>
      <c r="BL683" s="1">
        <v>500</v>
      </c>
      <c r="BM683" s="1" t="s">
        <v>212</v>
      </c>
      <c r="BN683" s="2">
        <f>BL683/HE683</f>
        <v>5.11695906432749</v>
      </c>
      <c r="BO683" s="2">
        <v>400</v>
      </c>
      <c r="BP683" s="1">
        <f>BN683+BI683</f>
        <v>5.11695906432749</v>
      </c>
      <c r="BQ683" s="1">
        <f>BP683*N683</f>
        <v>5.11695906432749</v>
      </c>
      <c r="BS683" s="1"/>
      <c r="EQ683" s="1">
        <f t="shared" si="315"/>
        <v>0</v>
      </c>
      <c r="ER683" s="1">
        <f>EQ683*N683</f>
        <v>0</v>
      </c>
      <c r="ES683" s="1">
        <f>IF(ISERROR(SEARCH("FALSE",BV683)),BU683,0)+IF(ISERROR(SEARCH("FALSE",CA683)),BZ683,0)+IF(ISERROR(SEARCH("FALSE",CF683)),CE683,0)+IF(ISERROR(SEARCH("FALSE",CK683)),CJ683,0)+IF(ISERROR(SEARCH("FALSE",CP683)),CO683,0)+IF(ISERROR(SEARCH("FALSE",CU683)),CT683,0)+IF(ISERROR(SEARCH("FALSE",CZ683)),CY683,0)+IF(ISERROR(SEARCH("FALSE",DE683)),DD683,0)+IF(ISERROR(SEARCH("FALSE",DJ683)),DI683,0)+IF(ISERROR(SEARCH("FALSE",DO683)),DN683,0)+IF(ISERROR(SEARCH("FALSE",DT683)),DS683,0)+IF(ISERROR(SEARCH("FALSE",DY683)),DX683,0)+IF(ISERROR(SEARCH("FALSE",ED683)),EC683,0)+IF(ISERROR(SEARCH("FALSE",EI683)),EH683,0)+IF(ISERROR(SEARCH("FALSE",EN683)),EM683,0)*N683</f>
        <v>0</v>
      </c>
      <c r="ET683" s="12">
        <f>ES683+ER683+BP683</f>
        <v>5.11695906432749</v>
      </c>
      <c r="FP683" s="1" t="s">
        <v>213</v>
      </c>
      <c r="FQ683" s="1">
        <v>2</v>
      </c>
      <c r="FR683" s="12">
        <f t="shared" si="316"/>
        <v>41.0649590643275</v>
      </c>
      <c r="FS683" s="12">
        <f>FR683*FQ683/100</f>
        <v>0.82129918128655</v>
      </c>
      <c r="GE683" s="1" t="s">
        <v>214</v>
      </c>
      <c r="GF683" s="1" t="s">
        <v>213</v>
      </c>
      <c r="GG683" s="1">
        <v>11</v>
      </c>
      <c r="GH683" s="12">
        <f>AW683+ET683-ES683+FD683+FG683</f>
        <v>41.0649590643275</v>
      </c>
      <c r="GI683" s="1">
        <f>GH683*(GG683/100)</f>
        <v>4.51714549707602</v>
      </c>
      <c r="GJ683" s="1" t="s">
        <v>215</v>
      </c>
      <c r="GM683" s="1">
        <v>0.10233918128655</v>
      </c>
      <c r="GO683" s="1">
        <v>3.24</v>
      </c>
      <c r="GP683" s="1">
        <v>0.5</v>
      </c>
      <c r="GQ683" s="1" t="s">
        <v>280</v>
      </c>
      <c r="GR683" s="1">
        <v>0.269999999999996</v>
      </c>
      <c r="HB683" s="1">
        <v>2</v>
      </c>
      <c r="HC683" s="1">
        <v>70</v>
      </c>
      <c r="HD683" s="1">
        <v>95</v>
      </c>
      <c r="HE683" s="1">
        <f>(3600/HC683)*HD683*HB683/100</f>
        <v>97.7142857142857</v>
      </c>
      <c r="HF683" s="10">
        <f>AW683+AZ683+ET683+FD683+FG683+FK683+FS683-FY683+GD683+FT683+GI683+GM683+GN683+GO683+GP683+GR683+GS683-GU683</f>
        <v>50.7182429239766</v>
      </c>
      <c r="HG683" s="13">
        <v>44653</v>
      </c>
    </row>
    <row r="684" spans="1:215">
      <c r="A684" t="str">
        <f t="shared" si="317"/>
        <v>MYSRN6224990_121691</v>
      </c>
      <c r="B684" s="1">
        <v>683</v>
      </c>
      <c r="C684" s="1" t="s">
        <v>200</v>
      </c>
      <c r="E684" s="1" t="s">
        <v>317</v>
      </c>
      <c r="F684" s="1" t="s">
        <v>222</v>
      </c>
      <c r="H684" s="1" t="s">
        <v>1181</v>
      </c>
      <c r="I684" s="1" t="s">
        <v>1181</v>
      </c>
      <c r="N684" s="1">
        <v>1</v>
      </c>
      <c r="R684"/>
      <c r="AF684" s="8"/>
      <c r="AG684" s="1" t="s">
        <v>679</v>
      </c>
      <c r="AH684" s="1">
        <v>21691</v>
      </c>
      <c r="AV684" s="10"/>
      <c r="AX684" s="1" t="s">
        <v>205</v>
      </c>
      <c r="AY684" s="1" t="s">
        <v>225</v>
      </c>
      <c r="AZ684" s="1">
        <v>0.2</v>
      </c>
      <c r="BN684" s="2"/>
      <c r="BS684" s="1"/>
      <c r="ET684" s="12"/>
      <c r="FR684" s="12"/>
      <c r="FS684" s="12"/>
      <c r="GH684" s="12"/>
      <c r="HF684" s="10"/>
      <c r="HG684" s="13">
        <v>44653</v>
      </c>
    </row>
    <row r="685" spans="1:215">
      <c r="A685" t="str">
        <f t="shared" si="317"/>
        <v>MYSRN622500021590</v>
      </c>
      <c r="B685" s="1">
        <v>684</v>
      </c>
      <c r="C685" s="1" t="s">
        <v>200</v>
      </c>
      <c r="D685" s="1">
        <v>0</v>
      </c>
      <c r="E685" s="1" t="s">
        <v>317</v>
      </c>
      <c r="F685" s="1" t="s">
        <v>202</v>
      </c>
      <c r="H685" s="1" t="s">
        <v>735</v>
      </c>
      <c r="I685" s="1" t="s">
        <v>736</v>
      </c>
      <c r="M685" s="1" t="s">
        <v>205</v>
      </c>
      <c r="N685" s="1">
        <v>1</v>
      </c>
      <c r="O685" t="s">
        <v>933</v>
      </c>
      <c r="P685"/>
      <c r="Q685" s="1" t="s">
        <v>219</v>
      </c>
      <c r="R685" t="s">
        <v>208</v>
      </c>
      <c r="S685" s="19" t="s">
        <v>251</v>
      </c>
      <c r="T685" s="1" t="s">
        <v>210</v>
      </c>
      <c r="V685" s="1" t="b">
        <v>0</v>
      </c>
      <c r="AA685" s="1">
        <v>0.02</v>
      </c>
      <c r="AC685" s="1">
        <v>0.018</v>
      </c>
      <c r="AD685" s="1">
        <v>100</v>
      </c>
      <c r="AF685" s="8">
        <v>0.002</v>
      </c>
      <c r="AG685" s="1" t="s">
        <v>464</v>
      </c>
      <c r="AH685" s="1">
        <v>21590</v>
      </c>
      <c r="AI685" s="1">
        <v>100</v>
      </c>
      <c r="AJ685" s="1">
        <v>94.68</v>
      </c>
      <c r="AL685" s="1">
        <f>AK685+AJ685</f>
        <v>94.68</v>
      </c>
      <c r="AO685" s="1">
        <f>AL685+AM685</f>
        <v>94.68</v>
      </c>
      <c r="AP685" s="1">
        <v>20</v>
      </c>
      <c r="AV685" s="10">
        <f>((AO685*((100-GX685)/100)+GY685))*(AA685+AS685+AU685+AB685)-(AP685*(AA685+AS685-AC685+AB685)*AD685/100)</f>
        <v>1.8536</v>
      </c>
      <c r="AW685" s="1">
        <f>(AV685)*N685</f>
        <v>1.8536</v>
      </c>
      <c r="AZ685" s="1">
        <f>BA685+BE685</f>
        <v>3.533625</v>
      </c>
      <c r="BA685" s="1">
        <f>AZ686*N686</f>
        <v>3.49</v>
      </c>
      <c r="BB685" s="1" t="s">
        <v>221</v>
      </c>
      <c r="BC685" s="1">
        <f>BA685</f>
        <v>3.49</v>
      </c>
      <c r="BD685" s="1">
        <v>1.25</v>
      </c>
      <c r="BE685" s="1">
        <f>BA685*(BD685/100)</f>
        <v>0.043625</v>
      </c>
      <c r="BK685" s="1">
        <v>2</v>
      </c>
      <c r="BL685" s="1">
        <v>160</v>
      </c>
      <c r="BM685" s="1" t="s">
        <v>212</v>
      </c>
      <c r="BN685" s="2">
        <f>BL685/HE685</f>
        <v>1.60493827160494</v>
      </c>
      <c r="BO685" s="2">
        <v>120</v>
      </c>
      <c r="BP685" s="1">
        <f>BN685+BI685</f>
        <v>1.60493827160494</v>
      </c>
      <c r="BQ685" s="1">
        <f>BP685*N685</f>
        <v>1.60493827160494</v>
      </c>
      <c r="BS685" s="1"/>
      <c r="EQ685" s="1">
        <f t="shared" si="315"/>
        <v>0</v>
      </c>
      <c r="ER685" s="1">
        <f>EQ685*N685</f>
        <v>0</v>
      </c>
      <c r="ES685" s="1">
        <f>IF(ISERROR(SEARCH("FALSE",BV685)),BU685,0)+IF(ISERROR(SEARCH("FALSE",CA685)),BZ685,0)+IF(ISERROR(SEARCH("FALSE",CF685)),CE685,0)+IF(ISERROR(SEARCH("FALSE",CK685)),CJ685,0)+IF(ISERROR(SEARCH("FALSE",CP685)),CO685,0)+IF(ISERROR(SEARCH("FALSE",CU685)),CT685,0)+IF(ISERROR(SEARCH("FALSE",CZ685)),CY685,0)+IF(ISERROR(SEARCH("FALSE",DE685)),DD685,0)+IF(ISERROR(SEARCH("FALSE",DJ685)),DI685,0)+IF(ISERROR(SEARCH("FALSE",DO685)),DN685,0)+IF(ISERROR(SEARCH("FALSE",DT685)),DS685,0)+IF(ISERROR(SEARCH("FALSE",DY685)),DX685,0)+IF(ISERROR(SEARCH("FALSE",ED685)),EC685,0)+IF(ISERROR(SEARCH("FALSE",EI685)),EH685,0)+IF(ISERROR(SEARCH("FALSE",EN685)),EM685,0)*N685</f>
        <v>0</v>
      </c>
      <c r="ET685" s="12">
        <f>ES685+ER685+BP685</f>
        <v>1.60493827160494</v>
      </c>
      <c r="FP685" s="1" t="s">
        <v>213</v>
      </c>
      <c r="FQ685" s="1">
        <v>1.25</v>
      </c>
      <c r="FR685" s="12">
        <f t="shared" si="316"/>
        <v>3.45853827160494</v>
      </c>
      <c r="FS685" s="12">
        <f>FR685*FQ685/100</f>
        <v>0.0432317283950617</v>
      </c>
      <c r="GE685" s="1" t="s">
        <v>214</v>
      </c>
      <c r="GF685" s="1" t="s">
        <v>213</v>
      </c>
      <c r="GG685" s="1">
        <v>11</v>
      </c>
      <c r="GH685" s="12">
        <f>AW685+ET685-ES685+FD685+FG685</f>
        <v>3.45853827160494</v>
      </c>
      <c r="GI685" s="1">
        <f>GH685*(GG685/100)</f>
        <v>0.380439209876543</v>
      </c>
      <c r="GJ685" s="1" t="s">
        <v>215</v>
      </c>
      <c r="GM685" s="1">
        <v>0.0320987654320988</v>
      </c>
      <c r="GO685" s="1">
        <v>0.05</v>
      </c>
      <c r="GP685" s="1">
        <v>0.00730994152046784</v>
      </c>
      <c r="GQ685" s="1" t="s">
        <v>280</v>
      </c>
      <c r="GR685" s="1">
        <v>0.04</v>
      </c>
      <c r="HB685" s="1">
        <v>2</v>
      </c>
      <c r="HC685" s="1">
        <v>65</v>
      </c>
      <c r="HD685" s="1">
        <v>90</v>
      </c>
      <c r="HE685" s="1">
        <f>(3600/HC685)*HD685*HB685/100</f>
        <v>99.6923076923077</v>
      </c>
      <c r="HF685" s="10">
        <f>AW685+AZ685+ET685+FD685+FG685+FK685+FS685-FY685+GD685+FT685+GI685+GM685+GN685+GO685+GP685+GR685+GS685-GU685</f>
        <v>7.54524291682911</v>
      </c>
      <c r="HG685" s="13">
        <v>45017</v>
      </c>
    </row>
    <row r="686" spans="1:215">
      <c r="A686" t="str">
        <f t="shared" si="317"/>
        <v>MYSRN6225000_121590</v>
      </c>
      <c r="B686" s="1">
        <v>685</v>
      </c>
      <c r="C686" s="1" t="s">
        <v>200</v>
      </c>
      <c r="E686" s="1" t="s">
        <v>317</v>
      </c>
      <c r="F686" s="1" t="s">
        <v>222</v>
      </c>
      <c r="H686" s="1" t="s">
        <v>737</v>
      </c>
      <c r="I686" s="1" t="s">
        <v>737</v>
      </c>
      <c r="N686" s="1">
        <v>2</v>
      </c>
      <c r="R686"/>
      <c r="AF686" s="8"/>
      <c r="AG686" s="1" t="s">
        <v>464</v>
      </c>
      <c r="AH686" s="1">
        <v>21590</v>
      </c>
      <c r="AV686" s="10"/>
      <c r="AX686" s="1" t="s">
        <v>205</v>
      </c>
      <c r="AY686" s="1" t="s">
        <v>225</v>
      </c>
      <c r="AZ686" s="1">
        <v>1.745</v>
      </c>
      <c r="BN686" s="2"/>
      <c r="BS686" s="1"/>
      <c r="ET686" s="12"/>
      <c r="FR686" s="12"/>
      <c r="FS686" s="12"/>
      <c r="GH686" s="12"/>
      <c r="HF686" s="10"/>
      <c r="HG686" s="13">
        <v>45017</v>
      </c>
    </row>
    <row r="687" spans="1:215">
      <c r="A687" t="str">
        <f t="shared" si="317"/>
        <v>MYSRN622526921691</v>
      </c>
      <c r="B687" s="1">
        <v>686</v>
      </c>
      <c r="C687" s="1" t="s">
        <v>200</v>
      </c>
      <c r="D687" s="1">
        <v>0</v>
      </c>
      <c r="E687" s="1" t="s">
        <v>317</v>
      </c>
      <c r="F687" s="1" t="s">
        <v>202</v>
      </c>
      <c r="H687" s="1" t="s">
        <v>741</v>
      </c>
      <c r="I687" s="1" t="s">
        <v>730</v>
      </c>
      <c r="M687" s="1" t="s">
        <v>205</v>
      </c>
      <c r="N687" s="1">
        <v>1</v>
      </c>
      <c r="O687" s="17" t="s">
        <v>260</v>
      </c>
      <c r="P687" s="18"/>
      <c r="Q687" s="1" t="s">
        <v>207</v>
      </c>
      <c r="R687" t="s">
        <v>208</v>
      </c>
      <c r="S687" s="19" t="s">
        <v>261</v>
      </c>
      <c r="T687" s="1" t="s">
        <v>210</v>
      </c>
      <c r="V687" s="1" t="b">
        <v>0</v>
      </c>
      <c r="AA687" s="1">
        <v>0.19</v>
      </c>
      <c r="AC687" s="1">
        <v>0.184</v>
      </c>
      <c r="AD687" s="1">
        <v>100</v>
      </c>
      <c r="AF687" s="8">
        <v>0.00600000000000001</v>
      </c>
      <c r="AG687" s="1" t="s">
        <v>679</v>
      </c>
      <c r="AH687" s="1">
        <v>21691</v>
      </c>
      <c r="AI687" s="1">
        <v>100</v>
      </c>
      <c r="AJ687" s="1">
        <v>213</v>
      </c>
      <c r="AL687" s="1">
        <f>AK687+AJ687</f>
        <v>213</v>
      </c>
      <c r="AO687" s="1">
        <f>AL687+AM687</f>
        <v>213</v>
      </c>
      <c r="AP687" s="1">
        <v>20</v>
      </c>
      <c r="AV687" s="10">
        <f>((AO687*((100-GX687)/100)+GY687))*(AA687+AS687+AU687+AB687)-(AP687*(AA687+AS687-AC687+AB687)*AD687/100)</f>
        <v>40.35</v>
      </c>
      <c r="AW687" s="1">
        <f>(AV687)*N687</f>
        <v>40.35</v>
      </c>
      <c r="AZ687" s="1">
        <f>BA687+BE687</f>
        <v>0.2025</v>
      </c>
      <c r="BA687" s="1">
        <f>AZ688*N688</f>
        <v>0.2</v>
      </c>
      <c r="BB687" s="1" t="s">
        <v>221</v>
      </c>
      <c r="BC687" s="1">
        <f>BA687</f>
        <v>0.2</v>
      </c>
      <c r="BD687" s="1">
        <v>1.25</v>
      </c>
      <c r="BE687" s="1">
        <f>BA687*(BD687/100)</f>
        <v>0.0025</v>
      </c>
      <c r="BK687" s="1">
        <v>1</v>
      </c>
      <c r="BL687" s="1">
        <v>662.5</v>
      </c>
      <c r="BM687" s="1" t="s">
        <v>212</v>
      </c>
      <c r="BN687" s="2">
        <f>BL687/HE687</f>
        <v>12.5913742690058</v>
      </c>
      <c r="BO687" s="2">
        <v>530</v>
      </c>
      <c r="BP687" s="1">
        <f>BN687+BI687</f>
        <v>12.5913742690058</v>
      </c>
      <c r="BQ687" s="1">
        <f>BP687*N687</f>
        <v>12.5913742690058</v>
      </c>
      <c r="BS687" s="1"/>
      <c r="EQ687" s="1">
        <f t="shared" si="315"/>
        <v>0</v>
      </c>
      <c r="ER687" s="1">
        <f>EQ687*N687</f>
        <v>0</v>
      </c>
      <c r="ES687" s="1">
        <f>IF(ISERROR(SEARCH("FALSE",BV687)),BU687,0)+IF(ISERROR(SEARCH("FALSE",CA687)),BZ687,0)+IF(ISERROR(SEARCH("FALSE",CF687)),CE687,0)+IF(ISERROR(SEARCH("FALSE",CK687)),CJ687,0)+IF(ISERROR(SEARCH("FALSE",CP687)),CO687,0)+IF(ISERROR(SEARCH("FALSE",CU687)),CT687,0)+IF(ISERROR(SEARCH("FALSE",CZ687)),CY687,0)+IF(ISERROR(SEARCH("FALSE",DE687)),DD687,0)+IF(ISERROR(SEARCH("FALSE",DJ687)),DI687,0)+IF(ISERROR(SEARCH("FALSE",DO687)),DN687,0)+IF(ISERROR(SEARCH("FALSE",DT687)),DS687,0)+IF(ISERROR(SEARCH("FALSE",DY687)),DX687,0)+IF(ISERROR(SEARCH("FALSE",ED687)),EC687,0)+IF(ISERROR(SEARCH("FALSE",EI687)),EH687,0)+IF(ISERROR(SEARCH("FALSE",EN687)),EM687,0)*N687</f>
        <v>0</v>
      </c>
      <c r="ET687" s="12">
        <f>ES687+ER687+BP687</f>
        <v>12.5913742690058</v>
      </c>
      <c r="FP687" s="1" t="s">
        <v>213</v>
      </c>
      <c r="FQ687" s="1">
        <v>1.25</v>
      </c>
      <c r="FR687" s="12">
        <f t="shared" si="316"/>
        <v>52.9413742690058</v>
      </c>
      <c r="FS687" s="12">
        <f>FR687*FQ687/100</f>
        <v>0.661767178362573</v>
      </c>
      <c r="GE687" s="1" t="s">
        <v>214</v>
      </c>
      <c r="GF687" s="1" t="s">
        <v>213</v>
      </c>
      <c r="GG687" s="1">
        <v>11</v>
      </c>
      <c r="GH687" s="12">
        <f>AW687+ET687-ES687+FD687+FG687</f>
        <v>52.9413742690058</v>
      </c>
      <c r="GI687" s="1">
        <f>GH687*(GG687/100)</f>
        <v>5.82355116959064</v>
      </c>
      <c r="GJ687" s="1" t="s">
        <v>215</v>
      </c>
      <c r="GM687" s="1">
        <v>0.251827485380117</v>
      </c>
      <c r="GO687" s="1">
        <v>0.26</v>
      </c>
      <c r="GP687" s="1">
        <v>0.416666666666667</v>
      </c>
      <c r="GQ687" s="1" t="s">
        <v>280</v>
      </c>
      <c r="GR687" s="1">
        <v>0.259999999999998</v>
      </c>
      <c r="HB687" s="1">
        <v>1</v>
      </c>
      <c r="HC687" s="1">
        <v>65</v>
      </c>
      <c r="HD687" s="1">
        <v>95</v>
      </c>
      <c r="HE687" s="1">
        <f>(3600/HC687)*HD687*HB687/100</f>
        <v>52.6153846153846</v>
      </c>
      <c r="HF687" s="10">
        <f>AW687+AZ687+ET687+FD687+FG687+FK687+FS687-FY687+GD687+FT687+GI687+GM687+GN687+GO687+GP687+GR687+GS687-GU687</f>
        <v>60.8176867690058</v>
      </c>
      <c r="HG687" s="13">
        <v>44928</v>
      </c>
    </row>
    <row r="688" spans="1:215">
      <c r="A688" t="str">
        <f t="shared" si="317"/>
        <v>MYSRN6225269_121691</v>
      </c>
      <c r="B688" s="1">
        <v>687</v>
      </c>
      <c r="C688" s="1" t="s">
        <v>200</v>
      </c>
      <c r="E688" s="1" t="s">
        <v>317</v>
      </c>
      <c r="F688" s="1" t="s">
        <v>222</v>
      </c>
      <c r="H688" s="1" t="s">
        <v>1182</v>
      </c>
      <c r="I688" s="1" t="s">
        <v>1182</v>
      </c>
      <c r="N688" s="1">
        <v>1</v>
      </c>
      <c r="O688"/>
      <c r="P688"/>
      <c r="R688"/>
      <c r="S688"/>
      <c r="AF688" s="8"/>
      <c r="AG688" s="1" t="s">
        <v>679</v>
      </c>
      <c r="AH688" s="1">
        <v>21691</v>
      </c>
      <c r="AV688" s="10"/>
      <c r="AX688" s="1" t="s">
        <v>205</v>
      </c>
      <c r="AY688" s="1" t="s">
        <v>225</v>
      </c>
      <c r="AZ688" s="1">
        <v>0.2</v>
      </c>
      <c r="BN688" s="2"/>
      <c r="BS688" s="1"/>
      <c r="ET688" s="12"/>
      <c r="FR688" s="12"/>
      <c r="FS688" s="12"/>
      <c r="GH688" s="12"/>
      <c r="HF688" s="10"/>
      <c r="HG688" s="13">
        <v>44928</v>
      </c>
    </row>
    <row r="689" spans="1:215">
      <c r="A689" t="str">
        <f t="shared" si="317"/>
        <v>HOSN622533021697</v>
      </c>
      <c r="B689" s="1">
        <v>688</v>
      </c>
      <c r="C689" s="1" t="s">
        <v>200</v>
      </c>
      <c r="D689" s="1">
        <v>0</v>
      </c>
      <c r="E689" s="1" t="s">
        <v>247</v>
      </c>
      <c r="F689" s="1" t="s">
        <v>202</v>
      </c>
      <c r="H689" s="1" t="s">
        <v>1183</v>
      </c>
      <c r="I689" s="1" t="s">
        <v>1184</v>
      </c>
      <c r="M689" s="1" t="s">
        <v>205</v>
      </c>
      <c r="N689" s="1">
        <v>1</v>
      </c>
      <c r="O689" s="22" t="s">
        <v>265</v>
      </c>
      <c r="P689" s="23"/>
      <c r="Q689" s="1" t="s">
        <v>219</v>
      </c>
      <c r="R689" t="s">
        <v>208</v>
      </c>
      <c r="S689" s="19" t="s">
        <v>266</v>
      </c>
      <c r="T689" s="1" t="s">
        <v>210</v>
      </c>
      <c r="V689" s="1" t="b">
        <v>0</v>
      </c>
      <c r="AA689" s="1">
        <v>0.02895</v>
      </c>
      <c r="AC689" s="1">
        <v>0.0272</v>
      </c>
      <c r="AD689" s="1">
        <v>100</v>
      </c>
      <c r="AF689" s="8">
        <v>0.00175</v>
      </c>
      <c r="AG689" s="1" t="s">
        <v>469</v>
      </c>
      <c r="AH689" s="1">
        <v>21697</v>
      </c>
      <c r="AI689" s="1">
        <v>100</v>
      </c>
      <c r="AJ689" s="1">
        <v>84.66</v>
      </c>
      <c r="AL689" s="1">
        <f>AK689+AJ689</f>
        <v>84.66</v>
      </c>
      <c r="AO689" s="1">
        <f>AL689+AM689</f>
        <v>84.66</v>
      </c>
      <c r="AP689" s="1">
        <v>20</v>
      </c>
      <c r="AV689" s="10">
        <f>((AO689*((100-GX689)/100)+GY689))*(AA689+AS689+AU689+AB689)-(AP689*(AA689+AS689-AC689+AB689)*AD689/100)</f>
        <v>2.415907</v>
      </c>
      <c r="AW689" s="1">
        <f>(AV689)*N689</f>
        <v>2.415907</v>
      </c>
      <c r="AZ689" s="1">
        <f>BA689+BE689</f>
        <v>5.16375</v>
      </c>
      <c r="BA689" s="1">
        <f>AZ690*N690</f>
        <v>5.1</v>
      </c>
      <c r="BB689" s="1" t="s">
        <v>221</v>
      </c>
      <c r="BC689" s="1">
        <f>BA689</f>
        <v>5.1</v>
      </c>
      <c r="BD689" s="1">
        <v>1.25</v>
      </c>
      <c r="BE689" s="1">
        <f>BA689*(BD689/100)</f>
        <v>0.06375</v>
      </c>
      <c r="BK689" s="1">
        <v>4</v>
      </c>
      <c r="BL689" s="1">
        <v>200</v>
      </c>
      <c r="BM689" s="1" t="s">
        <v>212</v>
      </c>
      <c r="BN689" s="2">
        <f>BL689/HE689</f>
        <v>1.00308641975309</v>
      </c>
      <c r="BO689" s="2">
        <v>150</v>
      </c>
      <c r="BP689" s="1">
        <f>BN689+BI689</f>
        <v>1.00308641975309</v>
      </c>
      <c r="BQ689" s="1">
        <f>BP689*N689</f>
        <v>1.00308641975309</v>
      </c>
      <c r="BS689" s="1"/>
      <c r="EQ689" s="1">
        <f t="shared" si="315"/>
        <v>0</v>
      </c>
      <c r="ER689" s="1">
        <f>EQ689*N689</f>
        <v>0</v>
      </c>
      <c r="ES689" s="1">
        <f>IF(ISERROR(SEARCH("FALSE",BV689)),BU689,0)+IF(ISERROR(SEARCH("FALSE",CA689)),BZ689,0)+IF(ISERROR(SEARCH("FALSE",CF689)),CE689,0)+IF(ISERROR(SEARCH("FALSE",CK689)),CJ689,0)+IF(ISERROR(SEARCH("FALSE",CP689)),CO689,0)+IF(ISERROR(SEARCH("FALSE",CU689)),CT689,0)+IF(ISERROR(SEARCH("FALSE",CZ689)),CY689,0)+IF(ISERROR(SEARCH("FALSE",DE689)),DD689,0)+IF(ISERROR(SEARCH("FALSE",DJ689)),DI689,0)+IF(ISERROR(SEARCH("FALSE",DO689)),DN689,0)+IF(ISERROR(SEARCH("FALSE",DT689)),DS689,0)+IF(ISERROR(SEARCH("FALSE",DY689)),DX689,0)+IF(ISERROR(SEARCH("FALSE",ED689)),EC689,0)+IF(ISERROR(SEARCH("FALSE",EI689)),EH689,0)+IF(ISERROR(SEARCH("FALSE",EN689)),EM689,0)*N689</f>
        <v>0</v>
      </c>
      <c r="ET689" s="12">
        <f>ES689+ER689+BP689</f>
        <v>1.00308641975309</v>
      </c>
      <c r="FP689" s="1" t="s">
        <v>213</v>
      </c>
      <c r="FQ689" s="1">
        <v>1.25</v>
      </c>
      <c r="FR689" s="12">
        <f t="shared" si="316"/>
        <v>3.41899341975309</v>
      </c>
      <c r="FS689" s="12">
        <f>FR689*FQ689/100</f>
        <v>0.0427374177469136</v>
      </c>
      <c r="GE689" s="1" t="s">
        <v>214</v>
      </c>
      <c r="GF689" s="1" t="s">
        <v>213</v>
      </c>
      <c r="GG689" s="1">
        <v>11</v>
      </c>
      <c r="GH689" s="12">
        <f>AW689+ET689-ES689+FD689+FG689</f>
        <v>3.41899341975309</v>
      </c>
      <c r="GI689" s="1">
        <f>GH689*(GG689/100)</f>
        <v>0.376089276172839</v>
      </c>
      <c r="GJ689" s="1" t="s">
        <v>215</v>
      </c>
      <c r="GM689" s="1">
        <v>0.0200617283950617</v>
      </c>
      <c r="GO689" s="1">
        <v>0.0135416666666667</v>
      </c>
      <c r="GP689" s="1">
        <v>0.02</v>
      </c>
      <c r="GQ689" s="1" t="s">
        <v>280</v>
      </c>
      <c r="GR689" s="1">
        <v>0.0599999999999987</v>
      </c>
      <c r="HB689" s="1">
        <v>4</v>
      </c>
      <c r="HC689" s="1">
        <v>65</v>
      </c>
      <c r="HD689" s="1">
        <v>90</v>
      </c>
      <c r="HE689" s="1">
        <f>(3600/HC689)*HD689*HB689/100</f>
        <v>199.384615384615</v>
      </c>
      <c r="HF689" s="10">
        <f>AW689+AZ689+ET689+FD689+FG689+FK689+FS689-FY689+GD689+FT689+GI689+GM689+GN689+GO689+GP689+GR689+GS689-GU689</f>
        <v>9.11517350873457</v>
      </c>
      <c r="HG689" s="13">
        <v>44198</v>
      </c>
    </row>
    <row r="690" spans="1:215">
      <c r="A690" t="str">
        <f t="shared" si="317"/>
        <v>HOSN6225330_121697</v>
      </c>
      <c r="B690" s="1">
        <v>689</v>
      </c>
      <c r="C690" s="1" t="s">
        <v>200</v>
      </c>
      <c r="E690" s="1" t="s">
        <v>247</v>
      </c>
      <c r="F690" s="1" t="s">
        <v>222</v>
      </c>
      <c r="H690" s="1" t="s">
        <v>1185</v>
      </c>
      <c r="I690" s="1" t="s">
        <v>1185</v>
      </c>
      <c r="N690" s="1">
        <v>2</v>
      </c>
      <c r="O690" s="23"/>
      <c r="P690" s="23"/>
      <c r="R690"/>
      <c r="S690" s="20"/>
      <c r="AF690" s="8"/>
      <c r="AG690" s="1" t="s">
        <v>469</v>
      </c>
      <c r="AH690" s="1">
        <v>21697</v>
      </c>
      <c r="AV690" s="10"/>
      <c r="AX690" s="1" t="s">
        <v>205</v>
      </c>
      <c r="AY690" s="1" t="s">
        <v>225</v>
      </c>
      <c r="AZ690" s="1">
        <v>2.55</v>
      </c>
      <c r="BN690" s="2"/>
      <c r="BS690" s="1"/>
      <c r="ET690" s="12"/>
      <c r="FR690" s="12"/>
      <c r="FS690" s="12"/>
      <c r="GH690" s="12"/>
      <c r="HF690" s="10"/>
      <c r="HG690" s="13">
        <v>44198</v>
      </c>
    </row>
    <row r="691" spans="1:215">
      <c r="A691" t="str">
        <f t="shared" si="317"/>
        <v>MYSRN622533021590</v>
      </c>
      <c r="B691" s="1">
        <v>690</v>
      </c>
      <c r="C691" s="1" t="s">
        <v>200</v>
      </c>
      <c r="D691" s="1">
        <v>0</v>
      </c>
      <c r="E691" s="1" t="s">
        <v>317</v>
      </c>
      <c r="F691" s="1" t="s">
        <v>202</v>
      </c>
      <c r="H691" s="1" t="s">
        <v>1183</v>
      </c>
      <c r="I691" s="1" t="s">
        <v>1184</v>
      </c>
      <c r="M691" s="1" t="s">
        <v>205</v>
      </c>
      <c r="N691" s="1">
        <v>1</v>
      </c>
      <c r="O691" s="1" t="s">
        <v>243</v>
      </c>
      <c r="Q691" s="1" t="s">
        <v>219</v>
      </c>
      <c r="R691" t="s">
        <v>208</v>
      </c>
      <c r="S691" s="1" t="s">
        <v>244</v>
      </c>
      <c r="T691" s="1" t="s">
        <v>210</v>
      </c>
      <c r="V691" s="1" t="b">
        <v>0</v>
      </c>
      <c r="AA691" s="1">
        <v>0.02895</v>
      </c>
      <c r="AC691" s="1">
        <v>0.0272</v>
      </c>
      <c r="AD691" s="1">
        <v>100</v>
      </c>
      <c r="AF691" s="8">
        <v>0.00175</v>
      </c>
      <c r="AG691" s="1" t="s">
        <v>464</v>
      </c>
      <c r="AH691" s="1">
        <v>21590</v>
      </c>
      <c r="AI691" s="1">
        <v>100</v>
      </c>
      <c r="AJ691" s="1">
        <v>84.66</v>
      </c>
      <c r="AL691" s="1">
        <f>AK691+AJ691</f>
        <v>84.66</v>
      </c>
      <c r="AO691" s="1">
        <f>AL691+AM691</f>
        <v>84.66</v>
      </c>
      <c r="AP691" s="1">
        <v>20</v>
      </c>
      <c r="AV691" s="10">
        <f>((AO691*((100-GX691)/100)+GY691))*(AA691+AS691+AU691+AB691)-(AP691*(AA691+AS691-AC691+AB691)*AD691/100)</f>
        <v>2.415907</v>
      </c>
      <c r="AW691" s="1">
        <f>(AV691)*N691</f>
        <v>2.415907</v>
      </c>
      <c r="AZ691" s="1">
        <f>BA691+BE691</f>
        <v>5.16375</v>
      </c>
      <c r="BA691" s="1">
        <f>AZ692*N692</f>
        <v>5.1</v>
      </c>
      <c r="BB691" s="1" t="s">
        <v>221</v>
      </c>
      <c r="BC691" s="1">
        <f>BA691</f>
        <v>5.1</v>
      </c>
      <c r="BD691" s="1">
        <v>1.25</v>
      </c>
      <c r="BE691" s="1">
        <f>BA691*(BD691/100)</f>
        <v>0.06375</v>
      </c>
      <c r="BK691" s="1">
        <v>4</v>
      </c>
      <c r="BL691" s="1">
        <v>200</v>
      </c>
      <c r="BM691" s="1" t="s">
        <v>212</v>
      </c>
      <c r="BN691" s="2">
        <f>BL691/HE691</f>
        <v>1.00308641975309</v>
      </c>
      <c r="BO691" s="2">
        <v>150</v>
      </c>
      <c r="BP691" s="1">
        <f>BN691+BI691</f>
        <v>1.00308641975309</v>
      </c>
      <c r="BQ691" s="1">
        <f>BP691*N691</f>
        <v>1.00308641975309</v>
      </c>
      <c r="BS691" s="1"/>
      <c r="EQ691" s="1">
        <f t="shared" si="315"/>
        <v>0</v>
      </c>
      <c r="ER691" s="1">
        <f>EQ691*N691</f>
        <v>0</v>
      </c>
      <c r="ES691" s="1">
        <f>IF(ISERROR(SEARCH("FALSE",BV691)),BU691,0)+IF(ISERROR(SEARCH("FALSE",CA691)),BZ691,0)+IF(ISERROR(SEARCH("FALSE",CF691)),CE691,0)+IF(ISERROR(SEARCH("FALSE",CK691)),CJ691,0)+IF(ISERROR(SEARCH("FALSE",CP691)),CO691,0)+IF(ISERROR(SEARCH("FALSE",CU691)),CT691,0)+IF(ISERROR(SEARCH("FALSE",CZ691)),CY691,0)+IF(ISERROR(SEARCH("FALSE",DE691)),DD691,0)+IF(ISERROR(SEARCH("FALSE",DJ691)),DI691,0)+IF(ISERROR(SEARCH("FALSE",DO691)),DN691,0)+IF(ISERROR(SEARCH("FALSE",DT691)),DS691,0)+IF(ISERROR(SEARCH("FALSE",DY691)),DX691,0)+IF(ISERROR(SEARCH("FALSE",ED691)),EC691,0)+IF(ISERROR(SEARCH("FALSE",EI691)),EH691,0)+IF(ISERROR(SEARCH("FALSE",EN691)),EM691,0)*N691</f>
        <v>0</v>
      </c>
      <c r="ET691" s="12">
        <f>ES691+ER691+BP691</f>
        <v>1.00308641975309</v>
      </c>
      <c r="FP691" s="1" t="s">
        <v>213</v>
      </c>
      <c r="FQ691" s="1">
        <v>1.25</v>
      </c>
      <c r="FR691" s="12">
        <f t="shared" si="316"/>
        <v>3.41899341975309</v>
      </c>
      <c r="FS691" s="12">
        <f>FR691*FQ691/100</f>
        <v>0.0427374177469136</v>
      </c>
      <c r="GE691" s="1" t="s">
        <v>214</v>
      </c>
      <c r="GF691" s="1" t="s">
        <v>213</v>
      </c>
      <c r="GG691" s="1">
        <v>11</v>
      </c>
      <c r="GH691" s="12">
        <f>AW691+ET691-ES691+FD691+FG691</f>
        <v>3.41899341975309</v>
      </c>
      <c r="GI691" s="1">
        <f>GH691*(GG691/100)</f>
        <v>0.376089276172839</v>
      </c>
      <c r="GJ691" s="1" t="s">
        <v>215</v>
      </c>
      <c r="GM691" s="1">
        <v>0.0200617283950617</v>
      </c>
      <c r="GO691" s="1">
        <v>0.0135416666666667</v>
      </c>
      <c r="GP691" s="1">
        <v>0.08</v>
      </c>
      <c r="GQ691" s="1" t="s">
        <v>280</v>
      </c>
      <c r="GR691" s="1">
        <v>0.0599999999999987</v>
      </c>
      <c r="GS691" s="1">
        <v>1.81</v>
      </c>
      <c r="HB691" s="1">
        <v>4</v>
      </c>
      <c r="HC691" s="1">
        <v>65</v>
      </c>
      <c r="HD691" s="1">
        <v>90</v>
      </c>
      <c r="HE691" s="1">
        <f>(3600/HC691)*HD691*HB691/100</f>
        <v>199.384615384615</v>
      </c>
      <c r="HF691" s="10">
        <f>AW691+AZ691+ET691+FD691+FG691+FK691+FS691-FY691+GD691+FT691+GI691+GM691+GN691+GO691+GP691+GR691+GS691-GU691</f>
        <v>10.9851735087346</v>
      </c>
      <c r="HG691" s="13">
        <v>45017</v>
      </c>
    </row>
    <row r="692" spans="1:215">
      <c r="A692" t="str">
        <f t="shared" si="317"/>
        <v>MYSRN6225330_121590</v>
      </c>
      <c r="B692" s="1">
        <v>691</v>
      </c>
      <c r="C692" s="1" t="s">
        <v>200</v>
      </c>
      <c r="E692" s="1" t="s">
        <v>317</v>
      </c>
      <c r="F692" s="1" t="s">
        <v>222</v>
      </c>
      <c r="H692" s="1" t="s">
        <v>1185</v>
      </c>
      <c r="I692" s="1" t="s">
        <v>1185</v>
      </c>
      <c r="N692" s="1">
        <v>2</v>
      </c>
      <c r="O692" s="23"/>
      <c r="P692" s="23"/>
      <c r="R692"/>
      <c r="S692" s="20"/>
      <c r="AF692" s="8"/>
      <c r="AG692" s="1" t="s">
        <v>464</v>
      </c>
      <c r="AH692" s="1">
        <v>21590</v>
      </c>
      <c r="AV692" s="10"/>
      <c r="AX692" s="1" t="s">
        <v>205</v>
      </c>
      <c r="AY692" s="1" t="s">
        <v>225</v>
      </c>
      <c r="AZ692" s="1">
        <v>2.55</v>
      </c>
      <c r="BN692" s="2"/>
      <c r="BS692" s="1"/>
      <c r="ET692" s="12"/>
      <c r="FR692" s="12"/>
      <c r="FS692" s="12"/>
      <c r="GH692" s="12"/>
      <c r="HF692" s="10"/>
      <c r="HG692" s="13">
        <v>45017</v>
      </c>
    </row>
    <row r="693" spans="1:215">
      <c r="A693" t="str">
        <f t="shared" si="317"/>
        <v>HOSN622555021677</v>
      </c>
      <c r="B693" s="1">
        <v>692</v>
      </c>
      <c r="C693" s="1" t="s">
        <v>200</v>
      </c>
      <c r="D693" s="1">
        <v>0</v>
      </c>
      <c r="E693" s="1" t="s">
        <v>247</v>
      </c>
      <c r="F693" s="1" t="s">
        <v>202</v>
      </c>
      <c r="H693" s="1" t="s">
        <v>1186</v>
      </c>
      <c r="I693" s="1" t="s">
        <v>1187</v>
      </c>
      <c r="M693" s="1" t="s">
        <v>205</v>
      </c>
      <c r="N693" s="1">
        <v>1</v>
      </c>
      <c r="O693" s="1" t="s">
        <v>276</v>
      </c>
      <c r="Q693" s="1" t="s">
        <v>219</v>
      </c>
      <c r="R693" t="s">
        <v>208</v>
      </c>
      <c r="S693" s="1" t="s">
        <v>277</v>
      </c>
      <c r="T693" s="1" t="s">
        <v>210</v>
      </c>
      <c r="V693" s="1" t="b">
        <v>0</v>
      </c>
      <c r="AA693" s="1">
        <v>0.072</v>
      </c>
      <c r="AC693" s="1">
        <v>0.066</v>
      </c>
      <c r="AD693" s="1">
        <v>100</v>
      </c>
      <c r="AF693" s="8">
        <v>0.00600000000000001</v>
      </c>
      <c r="AG693" s="1" t="s">
        <v>278</v>
      </c>
      <c r="AH693" s="1">
        <v>21677</v>
      </c>
      <c r="AI693" s="1">
        <v>100</v>
      </c>
      <c r="AJ693" s="1">
        <v>113.52</v>
      </c>
      <c r="AL693" s="1">
        <f>AK693+AJ693</f>
        <v>113.52</v>
      </c>
      <c r="AO693" s="1">
        <f>AL693+AM693</f>
        <v>113.52</v>
      </c>
      <c r="AP693" s="1">
        <v>20</v>
      </c>
      <c r="AV693" s="10">
        <f>((AO693*((100-GX693)/100)+GY693))*(AA693+AS693+AU693+AB693)-(AP693*(AA693+AS693-AC693+AB693)*AD693/100)</f>
        <v>8.05344</v>
      </c>
      <c r="AW693" s="1">
        <f>(AV693)*N693</f>
        <v>8.05344</v>
      </c>
      <c r="AZ693" s="1">
        <f>BA693+BE693</f>
        <v>0.2025</v>
      </c>
      <c r="BA693" s="1">
        <f>AZ694*N694</f>
        <v>0.2</v>
      </c>
      <c r="BB693" s="1" t="s">
        <v>221</v>
      </c>
      <c r="BC693" s="1">
        <f>BA693</f>
        <v>0.2</v>
      </c>
      <c r="BD693" s="1">
        <v>1.25</v>
      </c>
      <c r="BE693" s="1">
        <f>BA693*(BD693/100)</f>
        <v>0.0025</v>
      </c>
      <c r="BK693" s="1">
        <v>1</v>
      </c>
      <c r="BL693" s="1">
        <v>450</v>
      </c>
      <c r="BM693" s="1" t="s">
        <v>212</v>
      </c>
      <c r="BN693" s="2">
        <f>BL693/HE693</f>
        <v>8.55263157894737</v>
      </c>
      <c r="BO693" s="2">
        <v>360</v>
      </c>
      <c r="BP693" s="1">
        <f>BN693+BI693</f>
        <v>8.55263157894737</v>
      </c>
      <c r="BQ693" s="1">
        <f>BP693*N693</f>
        <v>8.55263157894737</v>
      </c>
      <c r="BS693" s="1"/>
      <c r="EQ693" s="1">
        <f t="shared" si="315"/>
        <v>0</v>
      </c>
      <c r="ER693" s="1">
        <f>EQ693*N693</f>
        <v>0</v>
      </c>
      <c r="ES693" s="1">
        <f>IF(ISERROR(SEARCH("FALSE",BV693)),BU693,0)+IF(ISERROR(SEARCH("FALSE",CA693)),BZ693,0)+IF(ISERROR(SEARCH("FALSE",CF693)),CE693,0)+IF(ISERROR(SEARCH("FALSE",CK693)),CJ693,0)+IF(ISERROR(SEARCH("FALSE",CP693)),CO693,0)+IF(ISERROR(SEARCH("FALSE",CU693)),CT693,0)+IF(ISERROR(SEARCH("FALSE",CZ693)),CY693,0)+IF(ISERROR(SEARCH("FALSE",DE693)),DD693,0)+IF(ISERROR(SEARCH("FALSE",DJ693)),DI693,0)+IF(ISERROR(SEARCH("FALSE",DO693)),DN693,0)+IF(ISERROR(SEARCH("FALSE",DT693)),DS693,0)+IF(ISERROR(SEARCH("FALSE",DY693)),DX693,0)+IF(ISERROR(SEARCH("FALSE",ED693)),EC693,0)+IF(ISERROR(SEARCH("FALSE",EI693)),EH693,0)+IF(ISERROR(SEARCH("FALSE",EN693)),EM693,0)*N693</f>
        <v>0</v>
      </c>
      <c r="ET693" s="12">
        <f>ES693+ER693+BP693</f>
        <v>8.55263157894737</v>
      </c>
      <c r="FP693" s="1" t="s">
        <v>213</v>
      </c>
      <c r="FQ693" s="1">
        <v>1.25</v>
      </c>
      <c r="FR693" s="12">
        <f t="shared" si="316"/>
        <v>16.6060715789474</v>
      </c>
      <c r="FS693" s="12">
        <f>FR693*FQ693/100</f>
        <v>0.207575894736842</v>
      </c>
      <c r="GE693" s="1" t="s">
        <v>214</v>
      </c>
      <c r="GF693" s="1" t="s">
        <v>213</v>
      </c>
      <c r="GG693" s="1">
        <v>11</v>
      </c>
      <c r="GH693" s="12">
        <f>AW693+ET693-ES693+FD693+FG693</f>
        <v>16.6060715789474</v>
      </c>
      <c r="GI693" s="1">
        <f>GH693*(GG693/100)</f>
        <v>1.82666787368421</v>
      </c>
      <c r="GJ693" s="1" t="s">
        <v>215</v>
      </c>
      <c r="GM693" s="1">
        <v>0.171052631578947</v>
      </c>
      <c r="GO693" s="1">
        <v>1.04583333333333</v>
      </c>
      <c r="GP693" s="1">
        <v>0.05</v>
      </c>
      <c r="HB693" s="1">
        <v>1</v>
      </c>
      <c r="HC693" s="1">
        <v>65</v>
      </c>
      <c r="HD693" s="1">
        <v>95</v>
      </c>
      <c r="HE693" s="1">
        <f>(3600/HC693)*HD693*HB693/100</f>
        <v>52.6153846153846</v>
      </c>
      <c r="HF693" s="10">
        <f>AW693+AZ693+ET693+FD693+FG693+FK693+FS693-FY693+GD693+FT693+GI693+GM693+GN693+GO693+GP693+GR693+GS693-GU693</f>
        <v>20.1097013122807</v>
      </c>
      <c r="HG693" s="13">
        <v>44471</v>
      </c>
    </row>
    <row r="694" spans="1:215">
      <c r="A694" t="str">
        <f t="shared" si="317"/>
        <v>HOSN6225550_121677</v>
      </c>
      <c r="B694" s="1">
        <v>693</v>
      </c>
      <c r="C694" s="1" t="s">
        <v>200</v>
      </c>
      <c r="E694" s="1" t="s">
        <v>247</v>
      </c>
      <c r="F694" s="1" t="s">
        <v>222</v>
      </c>
      <c r="H694" s="1" t="s">
        <v>1188</v>
      </c>
      <c r="I694" s="1" t="s">
        <v>1188</v>
      </c>
      <c r="N694" s="1">
        <v>1</v>
      </c>
      <c r="R694"/>
      <c r="AF694" s="8"/>
      <c r="AG694" s="1" t="s">
        <v>278</v>
      </c>
      <c r="AH694" s="1">
        <v>21677</v>
      </c>
      <c r="AV694" s="10"/>
      <c r="AX694" s="1" t="s">
        <v>205</v>
      </c>
      <c r="AY694" s="1" t="s">
        <v>225</v>
      </c>
      <c r="AZ694" s="1">
        <v>0.2</v>
      </c>
      <c r="BN694" s="2"/>
      <c r="BS694" s="1"/>
      <c r="ET694" s="12"/>
      <c r="FR694" s="12"/>
      <c r="FS694" s="12"/>
      <c r="GH694" s="12"/>
      <c r="HF694" s="10"/>
      <c r="HG694" s="13">
        <v>44471</v>
      </c>
    </row>
    <row r="695" spans="1:215">
      <c r="A695" t="str">
        <f t="shared" si="317"/>
        <v>MYSRN622555021590</v>
      </c>
      <c r="B695" s="1">
        <v>694</v>
      </c>
      <c r="C695" s="1" t="s">
        <v>200</v>
      </c>
      <c r="D695" s="1">
        <v>0</v>
      </c>
      <c r="E695" s="1" t="s">
        <v>317</v>
      </c>
      <c r="F695" s="1" t="s">
        <v>202</v>
      </c>
      <c r="H695" s="1" t="s">
        <v>1186</v>
      </c>
      <c r="I695" s="1" t="s">
        <v>1187</v>
      </c>
      <c r="M695" s="1" t="s">
        <v>205</v>
      </c>
      <c r="N695" s="1">
        <v>1</v>
      </c>
      <c r="O695" s="17" t="s">
        <v>1033</v>
      </c>
      <c r="P695" s="18"/>
      <c r="Q695" s="1" t="s">
        <v>219</v>
      </c>
      <c r="R695" t="s">
        <v>208</v>
      </c>
      <c r="S695" s="19" t="s">
        <v>338</v>
      </c>
      <c r="T695" s="1" t="s">
        <v>210</v>
      </c>
      <c r="V695" s="1" t="b">
        <v>0</v>
      </c>
      <c r="AA695" s="1">
        <v>0.06</v>
      </c>
      <c r="AC695" s="1">
        <v>0.056</v>
      </c>
      <c r="AD695" s="1">
        <v>100</v>
      </c>
      <c r="AF695" s="8">
        <v>0.004</v>
      </c>
      <c r="AG695" s="1" t="s">
        <v>464</v>
      </c>
      <c r="AH695" s="1">
        <v>21590</v>
      </c>
      <c r="AI695" s="1">
        <v>100</v>
      </c>
      <c r="AJ695" s="1">
        <v>113.6</v>
      </c>
      <c r="AL695" s="1">
        <f t="shared" ref="AL695:AL701" si="318">AK695+AJ695</f>
        <v>113.6</v>
      </c>
      <c r="AO695" s="1">
        <f t="shared" ref="AO695:AO701" si="319">AL695+AM695</f>
        <v>113.6</v>
      </c>
      <c r="AP695" s="1">
        <v>20</v>
      </c>
      <c r="AV695" s="10">
        <f t="shared" ref="AV695:AV701" si="320">((AO695*((100-GX695)/100)+GY695))*(AA695+AS695+AU695+AB695)-(AP695*(AA695+AS695-AC695+AB695)*AD695/100)</f>
        <v>6.736</v>
      </c>
      <c r="AW695" s="1">
        <f t="shared" ref="AW695:AW701" si="321">(AV695)*N695</f>
        <v>6.736</v>
      </c>
      <c r="BK695" s="1">
        <v>1</v>
      </c>
      <c r="BL695" s="1">
        <v>400</v>
      </c>
      <c r="BM695" s="1" t="s">
        <v>212</v>
      </c>
      <c r="BN695" s="2">
        <f t="shared" ref="BN695:BN701" si="322">BL695/HE695</f>
        <v>7.65432098765432</v>
      </c>
      <c r="BO695" s="2">
        <v>300</v>
      </c>
      <c r="BP695" s="1">
        <f t="shared" ref="BP695:BP701" si="323">BN695+BI695</f>
        <v>7.65432098765432</v>
      </c>
      <c r="BQ695" s="1">
        <f t="shared" ref="BQ695:BQ701" si="324">BP695*N695</f>
        <v>7.65432098765432</v>
      </c>
      <c r="BS695" s="1"/>
      <c r="EQ695" s="1">
        <f t="shared" si="315"/>
        <v>0</v>
      </c>
      <c r="ER695" s="1">
        <f t="shared" ref="ER695:ER701" si="325">EQ695*N695</f>
        <v>0</v>
      </c>
      <c r="ES695" s="1">
        <f t="shared" ref="ES695:ES701" si="326">IF(ISERROR(SEARCH("FALSE",BV695)),BU695,0)+IF(ISERROR(SEARCH("FALSE",CA695)),BZ695,0)+IF(ISERROR(SEARCH("FALSE",CF695)),CE695,0)+IF(ISERROR(SEARCH("FALSE",CK695)),CJ695,0)+IF(ISERROR(SEARCH("FALSE",CP695)),CO695,0)+IF(ISERROR(SEARCH("FALSE",CU695)),CT695,0)+IF(ISERROR(SEARCH("FALSE",CZ695)),CY695,0)+IF(ISERROR(SEARCH("FALSE",DE695)),DD695,0)+IF(ISERROR(SEARCH("FALSE",DJ695)),DI695,0)+IF(ISERROR(SEARCH("FALSE",DO695)),DN695,0)+IF(ISERROR(SEARCH("FALSE",DT695)),DS695,0)+IF(ISERROR(SEARCH("FALSE",DY695)),DX695,0)+IF(ISERROR(SEARCH("FALSE",ED695)),EC695,0)+IF(ISERROR(SEARCH("FALSE",EI695)),EH695,0)+IF(ISERROR(SEARCH("FALSE",EN695)),EM695,0)*N695</f>
        <v>0</v>
      </c>
      <c r="ET695" s="12">
        <f t="shared" ref="ET695:ET701" si="327">ES695+ER695+BP695</f>
        <v>7.65432098765432</v>
      </c>
      <c r="FP695" s="1" t="s">
        <v>213</v>
      </c>
      <c r="FQ695" s="1">
        <v>1.25</v>
      </c>
      <c r="FR695" s="12">
        <f t="shared" si="316"/>
        <v>14.3903209876543</v>
      </c>
      <c r="FS695" s="12">
        <f t="shared" ref="FS695:FS701" si="328">FR695*FQ695/100</f>
        <v>0.179879012345679</v>
      </c>
      <c r="GE695" s="1" t="s">
        <v>214</v>
      </c>
      <c r="GF695" s="1" t="s">
        <v>213</v>
      </c>
      <c r="GG695" s="1">
        <v>11</v>
      </c>
      <c r="GH695" s="12">
        <f t="shared" ref="GH695:GH701" si="329">AW695+ET695-ES695+FD695+FG695</f>
        <v>14.3903209876543</v>
      </c>
      <c r="GI695" s="1">
        <f t="shared" ref="GI695:GI701" si="330">GH695*(GG695/100)</f>
        <v>1.58293530864198</v>
      </c>
      <c r="GJ695" s="1" t="s">
        <v>215</v>
      </c>
      <c r="GM695" s="1">
        <v>0.153086419753086</v>
      </c>
      <c r="GO695" s="1">
        <v>0.29</v>
      </c>
      <c r="GP695" s="1">
        <v>0.09</v>
      </c>
      <c r="HB695" s="1">
        <v>1</v>
      </c>
      <c r="HC695" s="1">
        <v>62</v>
      </c>
      <c r="HD695" s="1">
        <v>90</v>
      </c>
      <c r="HE695" s="1">
        <f t="shared" ref="HE695:HE701" si="331">(3600/HC695)*HD695*HB695/100</f>
        <v>52.258064516129</v>
      </c>
      <c r="HF695" s="10">
        <f t="shared" ref="HF695:HF701" si="332">AW695+AZ695+ET695+FD695+FG695+FK695+FS695-FY695+GD695+FT695+GI695+GM695+GN695+GO695+GP695+GR695+GS695-GU695</f>
        <v>16.6862217283951</v>
      </c>
      <c r="HG695" s="13">
        <v>45017</v>
      </c>
    </row>
    <row r="696" spans="1:215">
      <c r="A696" t="str">
        <f t="shared" si="317"/>
        <v>HOSN622577021677</v>
      </c>
      <c r="B696" s="1">
        <v>695</v>
      </c>
      <c r="C696" s="1" t="s">
        <v>200</v>
      </c>
      <c r="D696" s="1">
        <v>0</v>
      </c>
      <c r="E696" s="1" t="s">
        <v>247</v>
      </c>
      <c r="F696" s="1" t="s">
        <v>202</v>
      </c>
      <c r="H696" s="1" t="s">
        <v>1189</v>
      </c>
      <c r="I696" s="1" t="s">
        <v>1150</v>
      </c>
      <c r="M696" s="1" t="s">
        <v>205</v>
      </c>
      <c r="N696" s="1">
        <v>1</v>
      </c>
      <c r="O696" s="22" t="s">
        <v>265</v>
      </c>
      <c r="P696" s="23"/>
      <c r="Q696" s="1" t="s">
        <v>219</v>
      </c>
      <c r="R696" t="s">
        <v>208</v>
      </c>
      <c r="S696" s="19" t="s">
        <v>266</v>
      </c>
      <c r="T696" s="1" t="s">
        <v>210</v>
      </c>
      <c r="V696" s="1" t="b">
        <v>0</v>
      </c>
      <c r="AA696" s="1">
        <v>0.132</v>
      </c>
      <c r="AC696" s="1">
        <v>0.13</v>
      </c>
      <c r="AD696" s="1">
        <v>100</v>
      </c>
      <c r="AF696" s="8">
        <v>0.002</v>
      </c>
      <c r="AG696" s="1" t="s">
        <v>278</v>
      </c>
      <c r="AH696" s="1">
        <v>21677</v>
      </c>
      <c r="AI696" s="1">
        <v>100</v>
      </c>
      <c r="AJ696" s="1">
        <v>85.45</v>
      </c>
      <c r="AL696" s="1">
        <f t="shared" si="318"/>
        <v>85.45</v>
      </c>
      <c r="AO696" s="1">
        <f t="shared" si="319"/>
        <v>85.45</v>
      </c>
      <c r="AP696" s="1">
        <v>20</v>
      </c>
      <c r="AV696" s="10">
        <f t="shared" si="320"/>
        <v>11.2394</v>
      </c>
      <c r="AW696" s="1">
        <f t="shared" si="321"/>
        <v>11.2394</v>
      </c>
      <c r="BK696" s="1">
        <v>2</v>
      </c>
      <c r="BL696" s="1">
        <v>662.5</v>
      </c>
      <c r="BM696" s="1" t="s">
        <v>212</v>
      </c>
      <c r="BN696" s="2">
        <f t="shared" si="322"/>
        <v>6.58625730994152</v>
      </c>
      <c r="BO696" s="2">
        <v>530</v>
      </c>
      <c r="BP696" s="1">
        <f t="shared" si="323"/>
        <v>6.58625730994152</v>
      </c>
      <c r="BQ696" s="1">
        <f t="shared" si="324"/>
        <v>6.58625730994152</v>
      </c>
      <c r="BS696" s="1"/>
      <c r="EQ696" s="1">
        <f t="shared" si="315"/>
        <v>0</v>
      </c>
      <c r="ER696" s="1">
        <f t="shared" si="325"/>
        <v>0</v>
      </c>
      <c r="ES696" s="1">
        <f t="shared" si="326"/>
        <v>0</v>
      </c>
      <c r="ET696" s="12">
        <f t="shared" si="327"/>
        <v>6.58625730994152</v>
      </c>
      <c r="FP696" s="1" t="s">
        <v>213</v>
      </c>
      <c r="FQ696" s="1">
        <v>1.25</v>
      </c>
      <c r="FR696" s="12">
        <f t="shared" si="316"/>
        <v>17.8256573099415</v>
      </c>
      <c r="FS696" s="12">
        <f t="shared" si="328"/>
        <v>0.222820716374269</v>
      </c>
      <c r="GE696" s="1" t="s">
        <v>214</v>
      </c>
      <c r="GF696" s="1" t="s">
        <v>213</v>
      </c>
      <c r="GG696" s="1">
        <v>11</v>
      </c>
      <c r="GH696" s="12">
        <f t="shared" si="329"/>
        <v>17.8256573099415</v>
      </c>
      <c r="GI696" s="1">
        <f t="shared" si="330"/>
        <v>1.96082230409357</v>
      </c>
      <c r="GJ696" s="1" t="s">
        <v>215</v>
      </c>
      <c r="GM696" s="1">
        <v>0.13172514619883</v>
      </c>
      <c r="GO696" s="1">
        <v>0.14</v>
      </c>
      <c r="GP696" s="1">
        <v>0.142857142857143</v>
      </c>
      <c r="HB696" s="1">
        <v>2</v>
      </c>
      <c r="HC696" s="1">
        <v>68</v>
      </c>
      <c r="HD696" s="1">
        <v>95</v>
      </c>
      <c r="HE696" s="1">
        <f t="shared" si="331"/>
        <v>100.588235294118</v>
      </c>
      <c r="HF696" s="10">
        <f t="shared" si="332"/>
        <v>20.4238826194653</v>
      </c>
      <c r="HG696" s="13">
        <v>43923</v>
      </c>
    </row>
    <row r="697" spans="1:215">
      <c r="A697" t="str">
        <f t="shared" si="317"/>
        <v>MYSRN622577021590</v>
      </c>
      <c r="B697" s="1">
        <v>696</v>
      </c>
      <c r="C697" s="1" t="s">
        <v>200</v>
      </c>
      <c r="D697" s="1">
        <v>0</v>
      </c>
      <c r="E697" s="1" t="s">
        <v>317</v>
      </c>
      <c r="F697" s="1" t="s">
        <v>202</v>
      </c>
      <c r="H697" s="1" t="s">
        <v>1189</v>
      </c>
      <c r="I697" s="1" t="s">
        <v>1150</v>
      </c>
      <c r="M697" s="1" t="s">
        <v>205</v>
      </c>
      <c r="N697" s="1">
        <v>1</v>
      </c>
      <c r="O697" s="22" t="s">
        <v>265</v>
      </c>
      <c r="P697" s="23"/>
      <c r="Q697" s="1" t="s">
        <v>219</v>
      </c>
      <c r="R697" t="s">
        <v>208</v>
      </c>
      <c r="S697" s="19" t="s">
        <v>266</v>
      </c>
      <c r="T697" s="1" t="s">
        <v>210</v>
      </c>
      <c r="V697" s="1" t="b">
        <v>0</v>
      </c>
      <c r="AA697" s="1">
        <v>0.128</v>
      </c>
      <c r="AC697" s="1">
        <v>0.128</v>
      </c>
      <c r="AD697" s="1">
        <v>100</v>
      </c>
      <c r="AF697" s="8">
        <v>0</v>
      </c>
      <c r="AG697" s="1" t="s">
        <v>464</v>
      </c>
      <c r="AH697" s="1">
        <v>21590</v>
      </c>
      <c r="AI697" s="1">
        <v>100</v>
      </c>
      <c r="AJ697" s="1">
        <v>111.01</v>
      </c>
      <c r="AL697" s="1">
        <f t="shared" si="318"/>
        <v>111.01</v>
      </c>
      <c r="AO697" s="1">
        <f t="shared" si="319"/>
        <v>111.01</v>
      </c>
      <c r="AP697" s="1">
        <v>20</v>
      </c>
      <c r="AV697" s="10">
        <f t="shared" si="320"/>
        <v>14.20928</v>
      </c>
      <c r="AW697" s="1">
        <f t="shared" si="321"/>
        <v>14.20928</v>
      </c>
      <c r="BK697" s="1">
        <v>2</v>
      </c>
      <c r="BL697" s="1">
        <v>600</v>
      </c>
      <c r="BM697" s="1" t="s">
        <v>212</v>
      </c>
      <c r="BN697" s="2">
        <f t="shared" si="322"/>
        <v>6.2962962962963</v>
      </c>
      <c r="BO697" s="2">
        <v>450</v>
      </c>
      <c r="BP697" s="1">
        <f t="shared" si="323"/>
        <v>6.2962962962963</v>
      </c>
      <c r="BQ697" s="1">
        <f t="shared" si="324"/>
        <v>6.2962962962963</v>
      </c>
      <c r="BS697" s="1"/>
      <c r="EQ697" s="1">
        <f t="shared" si="315"/>
        <v>0</v>
      </c>
      <c r="ER697" s="1">
        <f t="shared" si="325"/>
        <v>0</v>
      </c>
      <c r="ES697" s="1">
        <f t="shared" si="326"/>
        <v>0</v>
      </c>
      <c r="ET697" s="12">
        <f t="shared" si="327"/>
        <v>6.2962962962963</v>
      </c>
      <c r="FP697" s="1" t="s">
        <v>213</v>
      </c>
      <c r="FQ697" s="1">
        <v>1.25</v>
      </c>
      <c r="FR697" s="12">
        <f t="shared" si="316"/>
        <v>20.5055762962963</v>
      </c>
      <c r="FS697" s="12">
        <f t="shared" si="328"/>
        <v>0.256319703703704</v>
      </c>
      <c r="GE697" s="1" t="s">
        <v>214</v>
      </c>
      <c r="GF697" s="1" t="s">
        <v>213</v>
      </c>
      <c r="GG697" s="1">
        <v>11</v>
      </c>
      <c r="GH697" s="12">
        <f t="shared" si="329"/>
        <v>20.5055762962963</v>
      </c>
      <c r="GI697" s="1">
        <f t="shared" si="330"/>
        <v>2.25561339259259</v>
      </c>
      <c r="GJ697" s="1" t="s">
        <v>215</v>
      </c>
      <c r="GM697" s="1">
        <v>0.125925925925926</v>
      </c>
      <c r="GO697" s="1">
        <v>0.36</v>
      </c>
      <c r="GP697" s="1">
        <v>0.146198830409357</v>
      </c>
      <c r="HB697" s="1">
        <v>2</v>
      </c>
      <c r="HC697" s="1">
        <v>68</v>
      </c>
      <c r="HD697" s="1">
        <v>90</v>
      </c>
      <c r="HE697" s="1">
        <f t="shared" si="331"/>
        <v>95.2941176470588</v>
      </c>
      <c r="HF697" s="10">
        <f t="shared" si="332"/>
        <v>23.6496341489279</v>
      </c>
      <c r="HG697" s="13">
        <v>45017</v>
      </c>
    </row>
    <row r="698" spans="1:215">
      <c r="A698" t="str">
        <f t="shared" si="317"/>
        <v>HOSN622578021677</v>
      </c>
      <c r="B698" s="1">
        <v>697</v>
      </c>
      <c r="C698" s="1" t="s">
        <v>200</v>
      </c>
      <c r="D698" s="1">
        <v>0</v>
      </c>
      <c r="E698" s="1" t="s">
        <v>247</v>
      </c>
      <c r="F698" s="1" t="s">
        <v>202</v>
      </c>
      <c r="H698" s="1" t="s">
        <v>1190</v>
      </c>
      <c r="I698" s="1" t="s">
        <v>1152</v>
      </c>
      <c r="M698" s="1" t="s">
        <v>205</v>
      </c>
      <c r="N698" s="1">
        <v>1</v>
      </c>
      <c r="O698" s="22" t="s">
        <v>265</v>
      </c>
      <c r="P698" s="23"/>
      <c r="Q698" s="1" t="s">
        <v>219</v>
      </c>
      <c r="R698" t="s">
        <v>208</v>
      </c>
      <c r="S698" s="19" t="s">
        <v>266</v>
      </c>
      <c r="T698" s="1" t="s">
        <v>210</v>
      </c>
      <c r="V698" s="1" t="b">
        <v>0</v>
      </c>
      <c r="AA698" s="1">
        <v>0.132</v>
      </c>
      <c r="AC698" s="1">
        <v>0.13</v>
      </c>
      <c r="AD698" s="1">
        <v>100</v>
      </c>
      <c r="AF698" s="8">
        <v>0.002</v>
      </c>
      <c r="AG698" s="1" t="s">
        <v>278</v>
      </c>
      <c r="AH698" s="1">
        <v>21677</v>
      </c>
      <c r="AI698" s="1">
        <v>100</v>
      </c>
      <c r="AJ698" s="1">
        <v>85.45</v>
      </c>
      <c r="AL698" s="1">
        <f t="shared" si="318"/>
        <v>85.45</v>
      </c>
      <c r="AO698" s="1">
        <f t="shared" si="319"/>
        <v>85.45</v>
      </c>
      <c r="AP698" s="1">
        <v>20</v>
      </c>
      <c r="AV698" s="10">
        <f t="shared" si="320"/>
        <v>11.2394</v>
      </c>
      <c r="AW698" s="1">
        <f t="shared" si="321"/>
        <v>11.2394</v>
      </c>
      <c r="BK698" s="1">
        <v>2</v>
      </c>
      <c r="BL698" s="1">
        <v>662.5</v>
      </c>
      <c r="BM698" s="1" t="s">
        <v>212</v>
      </c>
      <c r="BN698" s="2">
        <f t="shared" si="322"/>
        <v>6.58625730994152</v>
      </c>
      <c r="BO698" s="2">
        <v>530</v>
      </c>
      <c r="BP698" s="1">
        <f t="shared" si="323"/>
        <v>6.58625730994152</v>
      </c>
      <c r="BQ698" s="1">
        <f t="shared" si="324"/>
        <v>6.58625730994152</v>
      </c>
      <c r="BS698" s="1"/>
      <c r="EQ698" s="1">
        <f t="shared" si="315"/>
        <v>0</v>
      </c>
      <c r="ER698" s="1">
        <f t="shared" si="325"/>
        <v>0</v>
      </c>
      <c r="ES698" s="1">
        <f t="shared" si="326"/>
        <v>0</v>
      </c>
      <c r="ET698" s="12">
        <f t="shared" si="327"/>
        <v>6.58625730994152</v>
      </c>
      <c r="FP698" s="1" t="s">
        <v>213</v>
      </c>
      <c r="FQ698" s="1">
        <v>1.25</v>
      </c>
      <c r="FR698" s="12">
        <f t="shared" si="316"/>
        <v>17.8256573099415</v>
      </c>
      <c r="FS698" s="12">
        <f t="shared" si="328"/>
        <v>0.222820716374269</v>
      </c>
      <c r="GE698" s="1" t="s">
        <v>214</v>
      </c>
      <c r="GF698" s="1" t="s">
        <v>213</v>
      </c>
      <c r="GG698" s="1">
        <v>11</v>
      </c>
      <c r="GH698" s="12">
        <f t="shared" si="329"/>
        <v>17.8256573099415</v>
      </c>
      <c r="GI698" s="1">
        <f t="shared" si="330"/>
        <v>1.96082230409357</v>
      </c>
      <c r="GJ698" s="1" t="s">
        <v>215</v>
      </c>
      <c r="GM698" s="1">
        <v>0.13172514619883</v>
      </c>
      <c r="GO698" s="1">
        <v>0.14</v>
      </c>
      <c r="GP698" s="1">
        <v>0.142857142857143</v>
      </c>
      <c r="HB698" s="1">
        <v>2</v>
      </c>
      <c r="HC698" s="1">
        <v>68</v>
      </c>
      <c r="HD698" s="1">
        <v>95</v>
      </c>
      <c r="HE698" s="1">
        <f t="shared" si="331"/>
        <v>100.588235294118</v>
      </c>
      <c r="HF698" s="10">
        <f t="shared" si="332"/>
        <v>20.4238826194653</v>
      </c>
      <c r="HG698" s="13">
        <v>43923</v>
      </c>
    </row>
    <row r="699" spans="1:215">
      <c r="A699" t="str">
        <f t="shared" si="317"/>
        <v>MYSRN622578021590</v>
      </c>
      <c r="B699" s="1">
        <v>698</v>
      </c>
      <c r="C699" s="1" t="s">
        <v>200</v>
      </c>
      <c r="D699" s="1">
        <v>0</v>
      </c>
      <c r="E699" s="1" t="s">
        <v>317</v>
      </c>
      <c r="F699" s="1" t="s">
        <v>202</v>
      </c>
      <c r="H699" s="1" t="s">
        <v>1190</v>
      </c>
      <c r="I699" s="1" t="s">
        <v>1152</v>
      </c>
      <c r="M699" s="1" t="s">
        <v>205</v>
      </c>
      <c r="N699" s="1">
        <v>1</v>
      </c>
      <c r="O699" s="22" t="s">
        <v>265</v>
      </c>
      <c r="P699" s="23"/>
      <c r="Q699" s="1" t="s">
        <v>219</v>
      </c>
      <c r="R699" t="s">
        <v>208</v>
      </c>
      <c r="S699" s="19" t="s">
        <v>266</v>
      </c>
      <c r="T699" s="1" t="s">
        <v>210</v>
      </c>
      <c r="V699" s="1" t="b">
        <v>0</v>
      </c>
      <c r="AA699" s="1">
        <v>0.128</v>
      </c>
      <c r="AC699" s="1">
        <v>0.128</v>
      </c>
      <c r="AD699" s="1">
        <v>100</v>
      </c>
      <c r="AF699" s="8">
        <v>0</v>
      </c>
      <c r="AG699" s="1" t="s">
        <v>464</v>
      </c>
      <c r="AH699" s="1">
        <v>21590</v>
      </c>
      <c r="AI699" s="1">
        <v>100</v>
      </c>
      <c r="AJ699" s="1">
        <v>111.01</v>
      </c>
      <c r="AL699" s="1">
        <f t="shared" si="318"/>
        <v>111.01</v>
      </c>
      <c r="AO699" s="1">
        <f t="shared" si="319"/>
        <v>111.01</v>
      </c>
      <c r="AP699" s="1">
        <v>20</v>
      </c>
      <c r="AV699" s="10">
        <f t="shared" si="320"/>
        <v>14.20928</v>
      </c>
      <c r="AW699" s="1">
        <f t="shared" si="321"/>
        <v>14.20928</v>
      </c>
      <c r="BK699" s="1">
        <v>2</v>
      </c>
      <c r="BL699" s="1">
        <v>600</v>
      </c>
      <c r="BM699" s="1" t="s">
        <v>212</v>
      </c>
      <c r="BN699" s="2">
        <f t="shared" si="322"/>
        <v>6.2962962962963</v>
      </c>
      <c r="BO699" s="2">
        <v>450</v>
      </c>
      <c r="BP699" s="1">
        <f t="shared" si="323"/>
        <v>6.2962962962963</v>
      </c>
      <c r="BQ699" s="1">
        <f t="shared" si="324"/>
        <v>6.2962962962963</v>
      </c>
      <c r="BS699" s="1"/>
      <c r="EQ699" s="1">
        <f t="shared" si="315"/>
        <v>0</v>
      </c>
      <c r="ER699" s="1">
        <f t="shared" si="325"/>
        <v>0</v>
      </c>
      <c r="ES699" s="1">
        <f t="shared" si="326"/>
        <v>0</v>
      </c>
      <c r="ET699" s="12">
        <f t="shared" si="327"/>
        <v>6.2962962962963</v>
      </c>
      <c r="FP699" s="1" t="s">
        <v>213</v>
      </c>
      <c r="FQ699" s="1">
        <v>1.25</v>
      </c>
      <c r="FR699" s="12">
        <f t="shared" si="316"/>
        <v>20.5055762962963</v>
      </c>
      <c r="FS699" s="12">
        <f t="shared" si="328"/>
        <v>0.256319703703704</v>
      </c>
      <c r="GE699" s="1" t="s">
        <v>214</v>
      </c>
      <c r="GF699" s="1" t="s">
        <v>213</v>
      </c>
      <c r="GG699" s="1">
        <v>11</v>
      </c>
      <c r="GH699" s="12">
        <f t="shared" si="329"/>
        <v>20.5055762962963</v>
      </c>
      <c r="GI699" s="1">
        <f t="shared" si="330"/>
        <v>2.25561339259259</v>
      </c>
      <c r="GJ699" s="1" t="s">
        <v>215</v>
      </c>
      <c r="GM699" s="1">
        <v>0.125925925925926</v>
      </c>
      <c r="GO699" s="1">
        <v>0.36</v>
      </c>
      <c r="GP699" s="1">
        <v>0.146198830409357</v>
      </c>
      <c r="HB699" s="1">
        <v>2</v>
      </c>
      <c r="HC699" s="1">
        <v>68</v>
      </c>
      <c r="HD699" s="1">
        <v>90</v>
      </c>
      <c r="HE699" s="1">
        <f t="shared" si="331"/>
        <v>95.2941176470588</v>
      </c>
      <c r="HF699" s="10">
        <f t="shared" si="332"/>
        <v>23.6496341489279</v>
      </c>
      <c r="HG699" s="13">
        <v>45017</v>
      </c>
    </row>
    <row r="700" spans="1:215">
      <c r="A700" t="str">
        <f t="shared" si="317"/>
        <v>HOSN622582021697</v>
      </c>
      <c r="B700" s="1">
        <v>699</v>
      </c>
      <c r="C700" s="1" t="s">
        <v>200</v>
      </c>
      <c r="D700" s="1">
        <v>0</v>
      </c>
      <c r="E700" s="1" t="s">
        <v>247</v>
      </c>
      <c r="F700" s="1" t="s">
        <v>202</v>
      </c>
      <c r="H700" s="1" t="s">
        <v>1191</v>
      </c>
      <c r="I700" s="1" t="s">
        <v>1192</v>
      </c>
      <c r="M700" s="1" t="s">
        <v>205</v>
      </c>
      <c r="N700" s="1">
        <v>1</v>
      </c>
      <c r="O700" s="22" t="s">
        <v>265</v>
      </c>
      <c r="P700" s="23"/>
      <c r="Q700" s="1" t="s">
        <v>219</v>
      </c>
      <c r="R700" t="s">
        <v>208</v>
      </c>
      <c r="S700" s="19" t="s">
        <v>266</v>
      </c>
      <c r="T700" s="1" t="s">
        <v>210</v>
      </c>
      <c r="V700" s="1" t="b">
        <v>0</v>
      </c>
      <c r="AA700" s="1">
        <v>0.005</v>
      </c>
      <c r="AC700" s="1">
        <v>0.002</v>
      </c>
      <c r="AD700" s="1">
        <v>100</v>
      </c>
      <c r="AF700" s="8">
        <v>0.003</v>
      </c>
      <c r="AG700" s="1" t="s">
        <v>469</v>
      </c>
      <c r="AH700" s="1">
        <v>21697</v>
      </c>
      <c r="AI700" s="1">
        <v>100</v>
      </c>
      <c r="AJ700" s="1">
        <v>84.66</v>
      </c>
      <c r="AL700" s="1">
        <f t="shared" si="318"/>
        <v>84.66</v>
      </c>
      <c r="AO700" s="1">
        <f t="shared" si="319"/>
        <v>84.66</v>
      </c>
      <c r="AP700" s="1">
        <v>20</v>
      </c>
      <c r="AV700" s="10">
        <f t="shared" si="320"/>
        <v>0.3633</v>
      </c>
      <c r="AW700" s="1">
        <f t="shared" si="321"/>
        <v>0.3633</v>
      </c>
      <c r="BK700" s="1">
        <v>2</v>
      </c>
      <c r="BL700" s="1">
        <v>120</v>
      </c>
      <c r="BM700" s="1" t="s">
        <v>212</v>
      </c>
      <c r="BN700" s="2">
        <f t="shared" si="322"/>
        <v>0.777777777777778</v>
      </c>
      <c r="BO700" s="2">
        <v>90</v>
      </c>
      <c r="BP700" s="1">
        <f t="shared" si="323"/>
        <v>0.777777777777778</v>
      </c>
      <c r="BQ700" s="1">
        <f t="shared" si="324"/>
        <v>0.777777777777778</v>
      </c>
      <c r="BS700" s="1"/>
      <c r="EQ700" s="1">
        <f t="shared" si="315"/>
        <v>0</v>
      </c>
      <c r="ER700" s="1">
        <f t="shared" si="325"/>
        <v>0</v>
      </c>
      <c r="ES700" s="1">
        <f t="shared" si="326"/>
        <v>0</v>
      </c>
      <c r="ET700" s="12">
        <f t="shared" si="327"/>
        <v>0.777777777777778</v>
      </c>
      <c r="FP700" s="1" t="s">
        <v>213</v>
      </c>
      <c r="FQ700" s="1">
        <v>1.25</v>
      </c>
      <c r="FR700" s="12">
        <f t="shared" si="316"/>
        <v>1.14107777777778</v>
      </c>
      <c r="FS700" s="12">
        <f t="shared" si="328"/>
        <v>0.0142634722222222</v>
      </c>
      <c r="GE700" s="1" t="s">
        <v>214</v>
      </c>
      <c r="GF700" s="1" t="s">
        <v>213</v>
      </c>
      <c r="GG700" s="1">
        <v>11</v>
      </c>
      <c r="GH700" s="12">
        <f t="shared" si="329"/>
        <v>1.14107777777778</v>
      </c>
      <c r="GI700" s="1">
        <f t="shared" si="330"/>
        <v>0.125518555555556</v>
      </c>
      <c r="GJ700" s="1" t="s">
        <v>215</v>
      </c>
      <c r="GM700" s="1">
        <v>0.0155555555555556</v>
      </c>
      <c r="GO700" s="1">
        <v>0.01</v>
      </c>
      <c r="GP700" s="1">
        <v>0.01</v>
      </c>
      <c r="HB700" s="1">
        <v>2</v>
      </c>
      <c r="HC700" s="1">
        <v>42</v>
      </c>
      <c r="HD700" s="1">
        <v>90</v>
      </c>
      <c r="HE700" s="1">
        <f t="shared" si="331"/>
        <v>154.285714285714</v>
      </c>
      <c r="HF700" s="10">
        <f t="shared" si="332"/>
        <v>1.31641536111111</v>
      </c>
      <c r="HG700" s="13">
        <v>44198</v>
      </c>
    </row>
    <row r="701" spans="1:215">
      <c r="A701" t="str">
        <f t="shared" si="317"/>
        <v>MYSRN622699021691</v>
      </c>
      <c r="B701" s="1">
        <v>700</v>
      </c>
      <c r="C701" s="1" t="s">
        <v>200</v>
      </c>
      <c r="D701" s="1">
        <v>0</v>
      </c>
      <c r="E701" s="1" t="s">
        <v>317</v>
      </c>
      <c r="F701" s="1" t="s">
        <v>202</v>
      </c>
      <c r="H701" s="1" t="s">
        <v>1193</v>
      </c>
      <c r="I701" s="1" t="s">
        <v>1194</v>
      </c>
      <c r="M701" s="1" t="s">
        <v>205</v>
      </c>
      <c r="N701" s="1">
        <v>1</v>
      </c>
      <c r="O701" s="22" t="s">
        <v>265</v>
      </c>
      <c r="P701" s="23"/>
      <c r="Q701" s="1" t="s">
        <v>219</v>
      </c>
      <c r="R701" t="s">
        <v>208</v>
      </c>
      <c r="S701" s="19" t="s">
        <v>266</v>
      </c>
      <c r="T701" s="1" t="s">
        <v>210</v>
      </c>
      <c r="V701" s="1" t="b">
        <v>0</v>
      </c>
      <c r="AA701" s="1">
        <v>0.403</v>
      </c>
      <c r="AC701" s="1">
        <v>0.403</v>
      </c>
      <c r="AD701" s="1">
        <v>0</v>
      </c>
      <c r="AF701" s="8">
        <v>0</v>
      </c>
      <c r="AG701" s="1" t="s">
        <v>679</v>
      </c>
      <c r="AH701" s="1">
        <v>21691</v>
      </c>
      <c r="AI701" s="1">
        <v>100</v>
      </c>
      <c r="AJ701" s="1">
        <v>111.78</v>
      </c>
      <c r="AL701" s="1">
        <f t="shared" si="318"/>
        <v>111.78</v>
      </c>
      <c r="AO701" s="1">
        <f t="shared" si="319"/>
        <v>111.78</v>
      </c>
      <c r="AP701" s="1">
        <v>0</v>
      </c>
      <c r="AV701" s="10">
        <f t="shared" si="320"/>
        <v>45.04734</v>
      </c>
      <c r="AW701" s="1">
        <f t="shared" si="321"/>
        <v>45.04734</v>
      </c>
      <c r="AZ701" s="1">
        <f>BA701+BE701</f>
        <v>48.62025</v>
      </c>
      <c r="BA701" s="1">
        <f>AZ702*N702+AZ703*N703+AZ704*N704</f>
        <v>48.02</v>
      </c>
      <c r="BB701" s="1" t="s">
        <v>221</v>
      </c>
      <c r="BC701" s="1">
        <f>BA701</f>
        <v>48.02</v>
      </c>
      <c r="BD701" s="1">
        <v>1.25</v>
      </c>
      <c r="BE701" s="1">
        <f>BA701*(BD701/100)</f>
        <v>0.60025</v>
      </c>
      <c r="BK701" s="1">
        <v>1</v>
      </c>
      <c r="BL701" s="1">
        <v>875</v>
      </c>
      <c r="BM701" s="1" t="s">
        <v>212</v>
      </c>
      <c r="BN701" s="2">
        <f t="shared" si="322"/>
        <v>17.3976608187135</v>
      </c>
      <c r="BO701" s="2">
        <v>700</v>
      </c>
      <c r="BP701" s="1">
        <f t="shared" si="323"/>
        <v>17.3976608187135</v>
      </c>
      <c r="BQ701" s="1">
        <f t="shared" si="324"/>
        <v>17.3976608187135</v>
      </c>
      <c r="BS701" s="1"/>
      <c r="EQ701" s="1">
        <f t="shared" si="315"/>
        <v>0</v>
      </c>
      <c r="ER701" s="1">
        <f t="shared" si="325"/>
        <v>0</v>
      </c>
      <c r="ES701" s="1">
        <f t="shared" si="326"/>
        <v>0</v>
      </c>
      <c r="ET701" s="12">
        <f t="shared" si="327"/>
        <v>17.3976608187135</v>
      </c>
      <c r="FP701" s="1" t="s">
        <v>213</v>
      </c>
      <c r="FQ701" s="1">
        <v>1.25</v>
      </c>
      <c r="FR701" s="12">
        <f t="shared" si="316"/>
        <v>62.4450008187135</v>
      </c>
      <c r="FS701" s="12">
        <f t="shared" si="328"/>
        <v>0.780562510233918</v>
      </c>
      <c r="GE701" s="1" t="s">
        <v>214</v>
      </c>
      <c r="GF701" s="1" t="s">
        <v>213</v>
      </c>
      <c r="GG701" s="1">
        <v>11</v>
      </c>
      <c r="GH701" s="12">
        <f t="shared" si="329"/>
        <v>62.4450008187135</v>
      </c>
      <c r="GI701" s="1">
        <f t="shared" si="330"/>
        <v>6.86895009005848</v>
      </c>
      <c r="GJ701" s="1" t="s">
        <v>215</v>
      </c>
      <c r="GM701" s="1">
        <v>0.347953216374269</v>
      </c>
      <c r="GO701" s="1">
        <v>3.14851851851852</v>
      </c>
      <c r="GP701" s="1">
        <v>1.66666666666667</v>
      </c>
      <c r="HB701" s="1">
        <v>1</v>
      </c>
      <c r="HC701" s="1">
        <v>68</v>
      </c>
      <c r="HD701" s="1">
        <v>95</v>
      </c>
      <c r="HE701" s="1">
        <f t="shared" si="331"/>
        <v>50.2941176470588</v>
      </c>
      <c r="HF701" s="10">
        <f t="shared" si="332"/>
        <v>123.877901820565</v>
      </c>
      <c r="HG701" s="13">
        <v>44928</v>
      </c>
    </row>
    <row r="702" spans="1:215">
      <c r="A702" t="str">
        <f t="shared" si="317"/>
        <v>MYSRN6226990_121691</v>
      </c>
      <c r="B702" s="1">
        <v>701</v>
      </c>
      <c r="C702" s="1" t="s">
        <v>200</v>
      </c>
      <c r="E702" s="1" t="s">
        <v>317</v>
      </c>
      <c r="F702" s="1" t="s">
        <v>222</v>
      </c>
      <c r="H702" s="1" t="s">
        <v>1195</v>
      </c>
      <c r="I702" s="1" t="s">
        <v>1195</v>
      </c>
      <c r="N702" s="1">
        <v>1</v>
      </c>
      <c r="O702" s="23"/>
      <c r="P702" s="23"/>
      <c r="R702"/>
      <c r="S702" s="20"/>
      <c r="AF702" s="8"/>
      <c r="AG702" s="1" t="s">
        <v>679</v>
      </c>
      <c r="AH702" s="1">
        <v>21691</v>
      </c>
      <c r="AV702" s="10"/>
      <c r="AX702" s="1" t="s">
        <v>205</v>
      </c>
      <c r="AY702" s="1" t="s">
        <v>225</v>
      </c>
      <c r="AZ702" s="1">
        <v>0.2</v>
      </c>
      <c r="BN702" s="2"/>
      <c r="BS702" s="1"/>
      <c r="ET702" s="12"/>
      <c r="FR702" s="12"/>
      <c r="FS702" s="12"/>
      <c r="GH702" s="12"/>
      <c r="HF702" s="10"/>
      <c r="HG702" s="13">
        <v>44928</v>
      </c>
    </row>
    <row r="703" spans="1:215">
      <c r="A703" t="str">
        <f t="shared" si="317"/>
        <v>MYSRN620011021691</v>
      </c>
      <c r="B703" s="1">
        <v>702</v>
      </c>
      <c r="C703" s="1" t="s">
        <v>200</v>
      </c>
      <c r="E703" s="1" t="s">
        <v>317</v>
      </c>
      <c r="F703" s="1" t="s">
        <v>222</v>
      </c>
      <c r="H703" s="1" t="s">
        <v>1196</v>
      </c>
      <c r="I703" s="1" t="s">
        <v>1197</v>
      </c>
      <c r="N703" s="1">
        <v>3</v>
      </c>
      <c r="O703" s="23"/>
      <c r="P703" s="23"/>
      <c r="R703"/>
      <c r="S703" s="20"/>
      <c r="AF703" s="8"/>
      <c r="AG703" s="1" t="s">
        <v>679</v>
      </c>
      <c r="AH703" s="1">
        <v>21691</v>
      </c>
      <c r="AV703" s="10"/>
      <c r="AX703" s="1" t="s">
        <v>205</v>
      </c>
      <c r="AY703" s="1" t="s">
        <v>225</v>
      </c>
      <c r="AZ703" s="1">
        <v>3.39</v>
      </c>
      <c r="BN703" s="2"/>
      <c r="BS703" s="1"/>
      <c r="ET703" s="12"/>
      <c r="FR703" s="12"/>
      <c r="FS703" s="12"/>
      <c r="GH703" s="12"/>
      <c r="HF703" s="10"/>
      <c r="HG703" s="13">
        <v>44928</v>
      </c>
    </row>
    <row r="704" spans="1:215">
      <c r="A704" t="str">
        <f t="shared" si="317"/>
        <v>MYSRN622547021691</v>
      </c>
      <c r="B704" s="1">
        <v>703</v>
      </c>
      <c r="C704" s="1" t="s">
        <v>200</v>
      </c>
      <c r="E704" s="1" t="s">
        <v>317</v>
      </c>
      <c r="F704" s="1" t="s">
        <v>222</v>
      </c>
      <c r="H704" s="1" t="s">
        <v>1198</v>
      </c>
      <c r="I704" s="1" t="s">
        <v>1199</v>
      </c>
      <c r="N704" s="1">
        <v>1</v>
      </c>
      <c r="O704" s="23"/>
      <c r="P704" s="23"/>
      <c r="R704"/>
      <c r="S704" s="20"/>
      <c r="AF704" s="8"/>
      <c r="AG704" s="1" t="s">
        <v>679</v>
      </c>
      <c r="AH704" s="1">
        <v>21691</v>
      </c>
      <c r="AV704" s="10"/>
      <c r="AX704" s="1" t="s">
        <v>205</v>
      </c>
      <c r="AY704" s="1" t="s">
        <v>225</v>
      </c>
      <c r="AZ704" s="1">
        <v>37.65</v>
      </c>
      <c r="BN704" s="2"/>
      <c r="BS704" s="1"/>
      <c r="ET704" s="12"/>
      <c r="FR704" s="12"/>
      <c r="FS704" s="12"/>
      <c r="GH704" s="12"/>
      <c r="HF704" s="10"/>
      <c r="HG704" s="13">
        <v>44928</v>
      </c>
    </row>
    <row r="705" spans="1:215">
      <c r="A705" t="str">
        <f t="shared" si="317"/>
        <v>MYSRN908128021590</v>
      </c>
      <c r="B705" s="1">
        <v>704</v>
      </c>
      <c r="C705" s="1" t="s">
        <v>200</v>
      </c>
      <c r="D705" s="1">
        <v>0</v>
      </c>
      <c r="E705" s="1" t="s">
        <v>317</v>
      </c>
      <c r="F705" s="1" t="s">
        <v>202</v>
      </c>
      <c r="H705" s="1" t="s">
        <v>1200</v>
      </c>
      <c r="I705" s="1" t="s">
        <v>533</v>
      </c>
      <c r="M705" s="1" t="s">
        <v>205</v>
      </c>
      <c r="N705" s="1">
        <v>1</v>
      </c>
      <c r="O705" s="17" t="s">
        <v>260</v>
      </c>
      <c r="P705" s="18"/>
      <c r="Q705" s="1" t="s">
        <v>207</v>
      </c>
      <c r="R705" t="s">
        <v>208</v>
      </c>
      <c r="S705" s="19" t="s">
        <v>261</v>
      </c>
      <c r="T705" s="1" t="s">
        <v>210</v>
      </c>
      <c r="V705" s="1" t="b">
        <v>0</v>
      </c>
      <c r="AA705" s="1">
        <v>0.0156</v>
      </c>
      <c r="AC705" s="1">
        <v>0.0126</v>
      </c>
      <c r="AD705" s="1">
        <v>100</v>
      </c>
      <c r="AF705" s="8">
        <v>0.003</v>
      </c>
      <c r="AG705" s="1" t="s">
        <v>464</v>
      </c>
      <c r="AH705" s="1">
        <v>21590</v>
      </c>
      <c r="AI705" s="1">
        <v>100</v>
      </c>
      <c r="AJ705" s="1">
        <v>202.17</v>
      </c>
      <c r="AL705" s="1">
        <f>AK705+AJ705</f>
        <v>202.17</v>
      </c>
      <c r="AO705" s="1">
        <f>AL705+AM705</f>
        <v>202.17</v>
      </c>
      <c r="AP705" s="1">
        <v>20</v>
      </c>
      <c r="AV705" s="10">
        <f>((AO705*((100-GX705)/100)+GY705))*(AA705+AS705+AU705+AB705)-(AP705*(AA705+AS705-AC705+AB705)*AD705/100)</f>
        <v>3.093852</v>
      </c>
      <c r="AW705" s="1">
        <f>(AV705)*N705</f>
        <v>3.093852</v>
      </c>
      <c r="AZ705" s="1">
        <f>BA705+BE705</f>
        <v>2.53125</v>
      </c>
      <c r="BA705" s="1">
        <f>AZ706*N706</f>
        <v>2.5</v>
      </c>
      <c r="BB705" s="1" t="s">
        <v>221</v>
      </c>
      <c r="BC705" s="1">
        <f>BA705</f>
        <v>2.5</v>
      </c>
      <c r="BD705" s="1">
        <v>1.25</v>
      </c>
      <c r="BE705" s="1">
        <f>BA705*(BD705/100)</f>
        <v>0.03125</v>
      </c>
      <c r="BK705" s="1">
        <v>4</v>
      </c>
      <c r="BL705" s="1">
        <v>160</v>
      </c>
      <c r="BM705" s="1" t="s">
        <v>212</v>
      </c>
      <c r="BN705" s="2">
        <f>BL705/HE705</f>
        <v>1.11111111111111</v>
      </c>
      <c r="BO705" s="2">
        <v>120</v>
      </c>
      <c r="BP705" s="1">
        <f>BN705+BI705</f>
        <v>1.11111111111111</v>
      </c>
      <c r="BQ705" s="1">
        <f>BP705*N705</f>
        <v>1.11111111111111</v>
      </c>
      <c r="BS705" s="1"/>
      <c r="EQ705" s="1">
        <f t="shared" ref="EQ705:EQ767" si="333">IF(ISERROR(SEARCH("TRUE",BV705)),BU705,0)+IF(ISERROR(SEARCH("TRUE",CA705)),BZ705,0)+IF(ISERROR(SEARCH("TRUE",CF705)),CE705,0)+IF(ISERROR(SEARCH("TRUE",CK705)),CJ705,0)+IF(ISERROR(SEARCH("TRUE",CP705)),CO705,0)+IF(ISERROR(SEARCH("TRUE",CU705)),CT705,0)+IF(ISERROR(SEARCH("TRUE",CZ705)),CY705,0)+IF(ISERROR(SEARCH("TRUE",DE705)),DD705,0)+IF(ISERROR(SEARCH("TRUE",DJ705)),DI705,0)+IF(ISERROR(SEARCH("TRUE",DO705)),DN705,0)+IF(ISERROR(SEARCH("TRUE",DT705)),DS705,0)+IF(ISERROR(SEARCH("TRUE",DY705)),DX705,0)+IF(ISERROR(SEARCH("TRUE",ED705)),EC705,0)+IF(ISERROR(SEARCH("TRUE",EI705)),EH705,0)+IF(ISERROR(SEARCH("TRUE",EN705)),EM705,0)</f>
        <v>0</v>
      </c>
      <c r="ER705" s="1">
        <f>EQ705*N705</f>
        <v>0</v>
      </c>
      <c r="ES705" s="1">
        <f>IF(ISERROR(SEARCH("FALSE",BV705)),BU705,0)+IF(ISERROR(SEARCH("FALSE",CA705)),BZ705,0)+IF(ISERROR(SEARCH("FALSE",CF705)),CE705,0)+IF(ISERROR(SEARCH("FALSE",CK705)),CJ705,0)+IF(ISERROR(SEARCH("FALSE",CP705)),CO705,0)+IF(ISERROR(SEARCH("FALSE",CU705)),CT705,0)+IF(ISERROR(SEARCH("FALSE",CZ705)),CY705,0)+IF(ISERROR(SEARCH("FALSE",DE705)),DD705,0)+IF(ISERROR(SEARCH("FALSE",DJ705)),DI705,0)+IF(ISERROR(SEARCH("FALSE",DO705)),DN705,0)+IF(ISERROR(SEARCH("FALSE",DT705)),DS705,0)+IF(ISERROR(SEARCH("FALSE",DY705)),DX705,0)+IF(ISERROR(SEARCH("FALSE",ED705)),EC705,0)+IF(ISERROR(SEARCH("FALSE",EI705)),EH705,0)+IF(ISERROR(SEARCH("FALSE",EN705)),EM705,0)*N705</f>
        <v>0</v>
      </c>
      <c r="ET705" s="12">
        <f>ES705+ER705+BP705</f>
        <v>1.11111111111111</v>
      </c>
      <c r="FP705" s="1" t="s">
        <v>213</v>
      </c>
      <c r="FQ705" s="1">
        <v>1.25</v>
      </c>
      <c r="FR705" s="12">
        <f t="shared" si="316"/>
        <v>4.20496311111111</v>
      </c>
      <c r="FS705" s="12">
        <f>FR705*FQ705/100</f>
        <v>0.0525620388888889</v>
      </c>
      <c r="GE705" s="1" t="s">
        <v>214</v>
      </c>
      <c r="GF705" s="1" t="s">
        <v>213</v>
      </c>
      <c r="GG705" s="1">
        <v>11</v>
      </c>
      <c r="GH705" s="12">
        <f>AW705+ET705-ES705+FD705+FG705</f>
        <v>4.20496311111111</v>
      </c>
      <c r="GI705" s="1">
        <f>GH705*(GG705/100)</f>
        <v>0.462545942222222</v>
      </c>
      <c r="GJ705" s="1" t="s">
        <v>215</v>
      </c>
      <c r="GM705" s="1">
        <v>0.0222222222222222</v>
      </c>
      <c r="GO705" s="1">
        <v>0.025</v>
      </c>
      <c r="GP705" s="1">
        <v>0.0166666666666667</v>
      </c>
      <c r="GQ705" s="1" t="s">
        <v>280</v>
      </c>
      <c r="GR705" s="1">
        <v>0.04</v>
      </c>
      <c r="HB705" s="1">
        <v>4</v>
      </c>
      <c r="HC705" s="1">
        <v>90</v>
      </c>
      <c r="HD705" s="1">
        <v>90</v>
      </c>
      <c r="HE705" s="1">
        <f>(3600/HC705)*HD705*HB705/100</f>
        <v>144</v>
      </c>
      <c r="HF705" s="10">
        <f>AW705+AZ705+ET705+FD705+FG705+FK705+FS705-FY705+GD705+FT705+GI705+GM705+GN705+GO705+GP705+GR705+GS705-GU705</f>
        <v>7.35520998111111</v>
      </c>
      <c r="HG705" s="13">
        <v>45384</v>
      </c>
    </row>
    <row r="706" spans="1:215">
      <c r="A706" t="str">
        <f t="shared" si="317"/>
        <v>MYSRN9081280_121590</v>
      </c>
      <c r="B706" s="1">
        <v>705</v>
      </c>
      <c r="C706" s="1" t="s">
        <v>200</v>
      </c>
      <c r="E706" s="1" t="s">
        <v>317</v>
      </c>
      <c r="F706" s="1" t="s">
        <v>222</v>
      </c>
      <c r="H706" s="1" t="s">
        <v>1201</v>
      </c>
      <c r="I706" s="1" t="s">
        <v>1201</v>
      </c>
      <c r="N706" s="1">
        <v>1</v>
      </c>
      <c r="R706"/>
      <c r="S706"/>
      <c r="AF706" s="8"/>
      <c r="AG706" s="1" t="s">
        <v>464</v>
      </c>
      <c r="AH706" s="1">
        <v>21590</v>
      </c>
      <c r="AV706" s="10"/>
      <c r="AX706" s="1" t="s">
        <v>205</v>
      </c>
      <c r="AY706" s="1" t="s">
        <v>225</v>
      </c>
      <c r="AZ706" s="1">
        <v>2.5</v>
      </c>
      <c r="BN706" s="2"/>
      <c r="BS706" s="1"/>
      <c r="ET706" s="12"/>
      <c r="FR706" s="12"/>
      <c r="FS706" s="12"/>
      <c r="GH706" s="12"/>
      <c r="HF706" s="10"/>
      <c r="HG706" s="13">
        <v>45384</v>
      </c>
    </row>
    <row r="707" spans="1:215">
      <c r="A707" t="str">
        <f t="shared" ref="A707:A770" si="334">_xlfn.CONCAT(E707,H707,AH707)</f>
        <v>MYSRN914211021590</v>
      </c>
      <c r="B707" s="1">
        <v>706</v>
      </c>
      <c r="C707" s="1" t="s">
        <v>200</v>
      </c>
      <c r="D707" s="1">
        <v>0</v>
      </c>
      <c r="E707" s="1" t="s">
        <v>317</v>
      </c>
      <c r="F707" s="1" t="s">
        <v>202</v>
      </c>
      <c r="H707" s="1" t="s">
        <v>1202</v>
      </c>
      <c r="I707" s="1" t="s">
        <v>1203</v>
      </c>
      <c r="M707" s="1" t="s">
        <v>205</v>
      </c>
      <c r="N707" s="1">
        <v>1</v>
      </c>
      <c r="O707" s="1" t="s">
        <v>243</v>
      </c>
      <c r="Q707" s="1" t="s">
        <v>219</v>
      </c>
      <c r="R707" t="s">
        <v>208</v>
      </c>
      <c r="S707" s="19" t="s">
        <v>244</v>
      </c>
      <c r="T707" s="1" t="s">
        <v>210</v>
      </c>
      <c r="V707" s="1" t="b">
        <v>0</v>
      </c>
      <c r="AA707" s="1">
        <v>0.0037</v>
      </c>
      <c r="AC707" s="1">
        <v>0.0027</v>
      </c>
      <c r="AD707" s="1">
        <v>100</v>
      </c>
      <c r="AF707" s="8">
        <v>0.001</v>
      </c>
      <c r="AG707" s="1" t="s">
        <v>464</v>
      </c>
      <c r="AH707" s="1">
        <v>21590</v>
      </c>
      <c r="AI707" s="1">
        <v>100</v>
      </c>
      <c r="AJ707" s="1">
        <v>79.85</v>
      </c>
      <c r="AL707" s="1">
        <f t="shared" ref="AL707:AL714" si="335">AK707+AJ707</f>
        <v>79.85</v>
      </c>
      <c r="AO707" s="1">
        <f t="shared" ref="AO707:AO714" si="336">AL707+AM707</f>
        <v>79.85</v>
      </c>
      <c r="AP707" s="1">
        <v>20</v>
      </c>
      <c r="AV707" s="10">
        <f t="shared" ref="AV707:AV714" si="337">((AO707*((100-GX707)/100)+GY707))*(AA707+AS707+AU707+AB707)-(AP707*(AA707+AS707-AC707+AB707)*AD707/100)</f>
        <v>0.275445</v>
      </c>
      <c r="AW707" s="1">
        <f t="shared" ref="AW707:AW714" si="338">(AV707)*N707</f>
        <v>0.275445</v>
      </c>
      <c r="BK707" s="1">
        <v>2</v>
      </c>
      <c r="BL707" s="1">
        <v>226.533333333333</v>
      </c>
      <c r="BM707" s="1" t="s">
        <v>212</v>
      </c>
      <c r="BN707" s="2">
        <f t="shared" ref="BN707:BN714" si="339">BL707/HE707</f>
        <v>1.60810699588477</v>
      </c>
      <c r="BO707" s="2">
        <v>90</v>
      </c>
      <c r="BP707" s="1">
        <f t="shared" ref="BP707:BP714" si="340">BN707+BI707</f>
        <v>1.60810699588477</v>
      </c>
      <c r="BQ707" s="1">
        <f t="shared" ref="BQ707:BQ714" si="341">BP707*N707</f>
        <v>1.60810699588477</v>
      </c>
      <c r="BS707" s="1"/>
      <c r="CV707" s="1">
        <v>1</v>
      </c>
      <c r="CW707" s="1">
        <v>0.28</v>
      </c>
      <c r="CX707" s="1" t="s">
        <v>225</v>
      </c>
      <c r="CY707" s="1">
        <f>CW707*CV707</f>
        <v>0.28</v>
      </c>
      <c r="CZ707" s="1" t="b">
        <v>0</v>
      </c>
      <c r="EQ707" s="1">
        <f t="shared" si="333"/>
        <v>0.28</v>
      </c>
      <c r="ER707" s="1">
        <f t="shared" ref="ER707:ER714" si="342">EQ707*N707</f>
        <v>0.28</v>
      </c>
      <c r="ES707" s="1">
        <f t="shared" ref="ES707:ES714" si="343">IF(ISERROR(SEARCH("FALSE",BV707)),BU707,0)+IF(ISERROR(SEARCH("FALSE",CA707)),BZ707,0)+IF(ISERROR(SEARCH("FALSE",CF707)),CE707,0)+IF(ISERROR(SEARCH("FALSE",CK707)),CJ707,0)+IF(ISERROR(SEARCH("FALSE",CP707)),CO707,0)+IF(ISERROR(SEARCH("FALSE",CU707)),CT707,0)+IF(ISERROR(SEARCH("FALSE",CZ707)),CY707,0)+IF(ISERROR(SEARCH("FALSE",DE707)),DD707,0)+IF(ISERROR(SEARCH("FALSE",DJ707)),DI707,0)+IF(ISERROR(SEARCH("FALSE",DO707)),DN707,0)+IF(ISERROR(SEARCH("FALSE",DT707)),DS707,0)+IF(ISERROR(SEARCH("FALSE",DY707)),DX707,0)+IF(ISERROR(SEARCH("FALSE",ED707)),EC707,0)+IF(ISERROR(SEARCH("FALSE",EI707)),EH707,0)+IF(ISERROR(SEARCH("FALSE",EN707)),EM707,0)*N707</f>
        <v>0</v>
      </c>
      <c r="ET707" s="12">
        <f t="shared" ref="ET707:ET714" si="344">ES707+ER707+BP707</f>
        <v>1.88810699588477</v>
      </c>
      <c r="FP707" s="1" t="s">
        <v>213</v>
      </c>
      <c r="FQ707" s="1">
        <v>3</v>
      </c>
      <c r="FR707" s="12">
        <f t="shared" ref="FR707:FR769" si="345">AW707+ET707-ES707</f>
        <v>2.16355199588477</v>
      </c>
      <c r="FS707" s="12">
        <f t="shared" ref="FS707:FS714" si="346">FR707*FQ707/100</f>
        <v>0.0649065598765432</v>
      </c>
      <c r="GE707" s="1" t="s">
        <v>252</v>
      </c>
      <c r="GF707" s="1" t="s">
        <v>213</v>
      </c>
      <c r="GG707" s="1">
        <v>12.5</v>
      </c>
      <c r="GH707" s="12">
        <f t="shared" ref="GH707:GH714" si="347">AW707+ET707-ES707+FD707+FG707</f>
        <v>2.16355199588477</v>
      </c>
      <c r="GI707" s="1">
        <f t="shared" ref="GI707:GI714" si="348">GH707*(GG707/100)</f>
        <v>0.270443999485597</v>
      </c>
      <c r="GJ707" s="1" t="s">
        <v>215</v>
      </c>
      <c r="GM707" s="1">
        <v>0.0570947283950617</v>
      </c>
      <c r="GO707" s="1">
        <v>0.0163177083333333</v>
      </c>
      <c r="GP707" s="1">
        <v>0.12</v>
      </c>
      <c r="HB707" s="1">
        <v>2</v>
      </c>
      <c r="HC707" s="1">
        <v>46</v>
      </c>
      <c r="HD707" s="1">
        <v>90</v>
      </c>
      <c r="HE707" s="1">
        <f t="shared" ref="HE707:HE714" si="349">(3600/HC707)*HD707*HB707/100</f>
        <v>140.869565217391</v>
      </c>
      <c r="HF707" s="10">
        <f t="shared" ref="HF707:HF714" si="350">AW707+AZ707+ET707+FD707+FG707+FK707+FS707-FY707+GD707+FT707+GI707+GM707+GN707+GO707+GP707+GR707+GS707-GU707</f>
        <v>2.69231499197531</v>
      </c>
      <c r="HG707" s="13">
        <v>42462</v>
      </c>
    </row>
    <row r="708" spans="1:215">
      <c r="A708" t="str">
        <f t="shared" si="334"/>
        <v>HOSN916275021697</v>
      </c>
      <c r="B708" s="1">
        <v>707</v>
      </c>
      <c r="C708" s="1" t="s">
        <v>200</v>
      </c>
      <c r="D708" s="1">
        <v>0</v>
      </c>
      <c r="E708" s="1" t="s">
        <v>247</v>
      </c>
      <c r="F708" s="1" t="s">
        <v>202</v>
      </c>
      <c r="H708" s="1" t="s">
        <v>1204</v>
      </c>
      <c r="I708" s="1" t="s">
        <v>1205</v>
      </c>
      <c r="M708" s="1" t="s">
        <v>205</v>
      </c>
      <c r="N708" s="1">
        <v>1</v>
      </c>
      <c r="O708" s="1" t="s">
        <v>243</v>
      </c>
      <c r="Q708" s="1" t="s">
        <v>219</v>
      </c>
      <c r="R708" t="s">
        <v>208</v>
      </c>
      <c r="S708" s="19" t="s">
        <v>244</v>
      </c>
      <c r="T708" s="1" t="s">
        <v>210</v>
      </c>
      <c r="V708" s="1" t="b">
        <v>0</v>
      </c>
      <c r="AA708" s="1">
        <v>0.0041</v>
      </c>
      <c r="AC708" s="1">
        <v>0.0026</v>
      </c>
      <c r="AD708" s="1">
        <v>100</v>
      </c>
      <c r="AF708" s="8">
        <v>0.0015</v>
      </c>
      <c r="AG708" s="1" t="s">
        <v>469</v>
      </c>
      <c r="AH708" s="1">
        <v>21697</v>
      </c>
      <c r="AI708" s="1">
        <v>100</v>
      </c>
      <c r="AJ708" s="1">
        <v>89</v>
      </c>
      <c r="AL708" s="1">
        <f t="shared" si="335"/>
        <v>89</v>
      </c>
      <c r="AO708" s="1">
        <f t="shared" si="336"/>
        <v>89</v>
      </c>
      <c r="AP708" s="1">
        <v>20</v>
      </c>
      <c r="AV708" s="10">
        <f t="shared" si="337"/>
        <v>0.3349</v>
      </c>
      <c r="AW708" s="1">
        <f t="shared" si="338"/>
        <v>0.3349</v>
      </c>
      <c r="BK708" s="1">
        <v>4</v>
      </c>
      <c r="BL708" s="1">
        <v>226.533333333333</v>
      </c>
      <c r="BM708" s="1" t="s">
        <v>212</v>
      </c>
      <c r="BN708" s="2">
        <f t="shared" si="339"/>
        <v>0.873971193415638</v>
      </c>
      <c r="BO708" s="2">
        <v>90</v>
      </c>
      <c r="BP708" s="1">
        <f t="shared" si="340"/>
        <v>0.873971193415638</v>
      </c>
      <c r="BQ708" s="1">
        <f t="shared" si="341"/>
        <v>0.873971193415638</v>
      </c>
      <c r="BS708" s="1"/>
      <c r="CV708" s="1">
        <v>1</v>
      </c>
      <c r="CW708" s="1">
        <v>0.15</v>
      </c>
      <c r="CX708" s="1" t="s">
        <v>225</v>
      </c>
      <c r="CY708" s="1">
        <f>CW708*CV708</f>
        <v>0.15</v>
      </c>
      <c r="CZ708" s="1" t="b">
        <v>0</v>
      </c>
      <c r="EQ708" s="1">
        <f t="shared" si="333"/>
        <v>0.15</v>
      </c>
      <c r="ER708" s="1">
        <f t="shared" si="342"/>
        <v>0.15</v>
      </c>
      <c r="ES708" s="1">
        <f t="shared" si="343"/>
        <v>0</v>
      </c>
      <c r="ET708" s="12">
        <f t="shared" si="344"/>
        <v>1.02397119341564</v>
      </c>
      <c r="FP708" s="1" t="s">
        <v>213</v>
      </c>
      <c r="FQ708" s="1">
        <v>3</v>
      </c>
      <c r="FR708" s="12">
        <f t="shared" si="345"/>
        <v>1.35887119341564</v>
      </c>
      <c r="FS708" s="12">
        <f t="shared" si="346"/>
        <v>0.0407661358024691</v>
      </c>
      <c r="GE708" s="1" t="s">
        <v>252</v>
      </c>
      <c r="GF708" s="1" t="s">
        <v>213</v>
      </c>
      <c r="GG708" s="1">
        <v>12.5</v>
      </c>
      <c r="GH708" s="12">
        <f t="shared" si="347"/>
        <v>1.35887119341564</v>
      </c>
      <c r="GI708" s="1">
        <f t="shared" si="348"/>
        <v>0.169858899176955</v>
      </c>
      <c r="GJ708" s="1" t="s">
        <v>215</v>
      </c>
      <c r="GM708" s="1">
        <v>0.0312177654320988</v>
      </c>
      <c r="GO708" s="1">
        <v>0.06</v>
      </c>
      <c r="GP708" s="1">
        <v>0.02</v>
      </c>
      <c r="HB708" s="1">
        <v>4</v>
      </c>
      <c r="HC708" s="1">
        <v>50</v>
      </c>
      <c r="HD708" s="1">
        <v>90</v>
      </c>
      <c r="HE708" s="1">
        <f t="shared" si="349"/>
        <v>259.2</v>
      </c>
      <c r="HF708" s="10">
        <f t="shared" si="350"/>
        <v>1.68071399382716</v>
      </c>
      <c r="HG708" s="13">
        <v>42737</v>
      </c>
    </row>
    <row r="709" spans="1:215">
      <c r="A709" t="str">
        <f t="shared" si="334"/>
        <v>MYSRN922855021590</v>
      </c>
      <c r="B709" s="1">
        <v>708</v>
      </c>
      <c r="C709" s="1" t="s">
        <v>200</v>
      </c>
      <c r="D709" s="1">
        <v>0</v>
      </c>
      <c r="E709" s="1" t="s">
        <v>317</v>
      </c>
      <c r="F709" s="1" t="s">
        <v>202</v>
      </c>
      <c r="H709" s="1" t="s">
        <v>1206</v>
      </c>
      <c r="I709" s="1" t="s">
        <v>1175</v>
      </c>
      <c r="M709" s="1" t="s">
        <v>205</v>
      </c>
      <c r="N709" s="1">
        <v>1</v>
      </c>
      <c r="O709" t="s">
        <v>970</v>
      </c>
      <c r="P709"/>
      <c r="Q709" s="1" t="s">
        <v>219</v>
      </c>
      <c r="R709" t="s">
        <v>208</v>
      </c>
      <c r="S709" s="19" t="s">
        <v>266</v>
      </c>
      <c r="T709" s="1" t="s">
        <v>210</v>
      </c>
      <c r="V709" s="1" t="b">
        <v>0</v>
      </c>
      <c r="AA709" s="1">
        <v>0.13</v>
      </c>
      <c r="AC709" s="1">
        <v>0.13</v>
      </c>
      <c r="AD709" s="1">
        <v>0</v>
      </c>
      <c r="AF709" s="8">
        <v>0</v>
      </c>
      <c r="AG709" s="1" t="s">
        <v>464</v>
      </c>
      <c r="AH709" s="1">
        <v>21590</v>
      </c>
      <c r="AI709" s="1">
        <v>100</v>
      </c>
      <c r="AJ709" s="1">
        <v>79.85</v>
      </c>
      <c r="AL709" s="1">
        <f t="shared" si="335"/>
        <v>79.85</v>
      </c>
      <c r="AO709" s="1">
        <f t="shared" si="336"/>
        <v>79.85</v>
      </c>
      <c r="AP709" s="1">
        <v>20</v>
      </c>
      <c r="AV709" s="10">
        <f t="shared" si="337"/>
        <v>10.3805</v>
      </c>
      <c r="AW709" s="1">
        <f t="shared" si="338"/>
        <v>10.3805</v>
      </c>
      <c r="BK709" s="1">
        <v>1</v>
      </c>
      <c r="BL709" s="1">
        <v>260</v>
      </c>
      <c r="BM709" s="1" t="s">
        <v>212</v>
      </c>
      <c r="BN709" s="2">
        <f t="shared" si="339"/>
        <v>4.81481481481481</v>
      </c>
      <c r="BO709" s="2">
        <v>150</v>
      </c>
      <c r="BP709" s="1">
        <f t="shared" si="340"/>
        <v>4.81481481481481</v>
      </c>
      <c r="BQ709" s="1">
        <f t="shared" si="341"/>
        <v>4.81481481481481</v>
      </c>
      <c r="BS709" s="1"/>
      <c r="CV709" s="1">
        <v>1</v>
      </c>
      <c r="CW709" s="1">
        <v>0.74</v>
      </c>
      <c r="CX709" s="1" t="s">
        <v>225</v>
      </c>
      <c r="CY709" s="1">
        <f>CW709*CV709</f>
        <v>0.74</v>
      </c>
      <c r="CZ709" s="1" t="b">
        <v>0</v>
      </c>
      <c r="EQ709" s="1">
        <f t="shared" si="333"/>
        <v>0.74</v>
      </c>
      <c r="ER709" s="1">
        <f t="shared" si="342"/>
        <v>0.74</v>
      </c>
      <c r="ES709" s="1">
        <f t="shared" si="343"/>
        <v>0</v>
      </c>
      <c r="ET709" s="12">
        <f t="shared" si="344"/>
        <v>5.55481481481482</v>
      </c>
      <c r="FP709" s="1" t="s">
        <v>213</v>
      </c>
      <c r="FQ709" s="1">
        <v>3</v>
      </c>
      <c r="FR709" s="12">
        <f t="shared" si="345"/>
        <v>15.9353148148148</v>
      </c>
      <c r="FS709" s="12">
        <f t="shared" si="346"/>
        <v>0.478059444444444</v>
      </c>
      <c r="GE709" s="1" t="s">
        <v>252</v>
      </c>
      <c r="GF709" s="1" t="s">
        <v>213</v>
      </c>
      <c r="GG709" s="1">
        <v>12.5</v>
      </c>
      <c r="GH709" s="12">
        <f t="shared" si="347"/>
        <v>15.9353148148148</v>
      </c>
      <c r="GI709" s="1">
        <f t="shared" si="348"/>
        <v>1.99191435185185</v>
      </c>
      <c r="GJ709" s="1" t="s">
        <v>215</v>
      </c>
      <c r="GM709" s="1">
        <v>0.178366666666667</v>
      </c>
      <c r="GO709" s="1">
        <v>0.163177083333333</v>
      </c>
      <c r="GP709" s="1">
        <v>1.15</v>
      </c>
      <c r="HB709" s="1">
        <v>1</v>
      </c>
      <c r="HC709" s="1">
        <v>60</v>
      </c>
      <c r="HD709" s="1">
        <v>90</v>
      </c>
      <c r="HE709" s="1">
        <f t="shared" si="349"/>
        <v>54</v>
      </c>
      <c r="HF709" s="10">
        <f t="shared" si="350"/>
        <v>19.8968323611111</v>
      </c>
      <c r="HG709" s="13">
        <v>42462</v>
      </c>
    </row>
    <row r="710" spans="1:215">
      <c r="A710" t="str">
        <f t="shared" si="334"/>
        <v>HOSNA04009021677</v>
      </c>
      <c r="B710" s="1">
        <v>709</v>
      </c>
      <c r="C710" s="1" t="s">
        <v>200</v>
      </c>
      <c r="D710" s="1">
        <v>0</v>
      </c>
      <c r="E710" s="1" t="s">
        <v>247</v>
      </c>
      <c r="F710" s="1" t="s">
        <v>202</v>
      </c>
      <c r="H710" s="1" t="s">
        <v>1207</v>
      </c>
      <c r="I710" s="1" t="s">
        <v>309</v>
      </c>
      <c r="M710" s="1" t="s">
        <v>205</v>
      </c>
      <c r="N710" s="1">
        <v>1</v>
      </c>
      <c r="O710" s="1" t="s">
        <v>1208</v>
      </c>
      <c r="Q710" s="1" t="s">
        <v>311</v>
      </c>
      <c r="R710" t="s">
        <v>208</v>
      </c>
      <c r="S710" s="1" t="s">
        <v>1208</v>
      </c>
      <c r="T710" s="1" t="s">
        <v>210</v>
      </c>
      <c r="V710" s="1" t="b">
        <v>0</v>
      </c>
      <c r="AA710" s="1">
        <v>0.014</v>
      </c>
      <c r="AC710" s="1">
        <v>0.011</v>
      </c>
      <c r="AD710" s="1">
        <v>0</v>
      </c>
      <c r="AF710" s="8">
        <v>0</v>
      </c>
      <c r="AG710" s="1" t="s">
        <v>278</v>
      </c>
      <c r="AH710" s="1">
        <v>21677</v>
      </c>
      <c r="AI710" s="1">
        <v>100</v>
      </c>
      <c r="AJ710" s="1">
        <v>285</v>
      </c>
      <c r="AL710" s="1">
        <f t="shared" si="335"/>
        <v>285</v>
      </c>
      <c r="AO710" s="1">
        <f t="shared" si="336"/>
        <v>285</v>
      </c>
      <c r="AP710" s="1">
        <v>0</v>
      </c>
      <c r="AV710" s="10">
        <f t="shared" si="337"/>
        <v>3.99</v>
      </c>
      <c r="AW710" s="1">
        <f t="shared" si="338"/>
        <v>3.99</v>
      </c>
      <c r="BK710" s="1">
        <v>8</v>
      </c>
      <c r="BL710" s="1">
        <v>320</v>
      </c>
      <c r="BM710" s="1" t="s">
        <v>212</v>
      </c>
      <c r="BN710" s="2">
        <f t="shared" si="339"/>
        <v>1.11111111111111</v>
      </c>
      <c r="BO710" s="2">
        <v>160</v>
      </c>
      <c r="BP710" s="1">
        <f t="shared" si="340"/>
        <v>1.11111111111111</v>
      </c>
      <c r="BQ710" s="1">
        <f t="shared" si="341"/>
        <v>1.11111111111111</v>
      </c>
      <c r="BS710" s="1"/>
      <c r="CG710" s="1">
        <v>1</v>
      </c>
      <c r="CH710" s="1">
        <v>0.8</v>
      </c>
      <c r="CI710" s="1" t="s">
        <v>225</v>
      </c>
      <c r="CJ710" s="1">
        <f>CH710*CG710</f>
        <v>0.8</v>
      </c>
      <c r="CK710" s="1" t="b">
        <v>1</v>
      </c>
      <c r="CL710" s="1">
        <v>1</v>
      </c>
      <c r="CM710" s="1">
        <v>0.15</v>
      </c>
      <c r="CN710" s="1" t="s">
        <v>225</v>
      </c>
      <c r="CO710" s="1">
        <f>CL710*CM710</f>
        <v>0.15</v>
      </c>
      <c r="CP710" s="1" t="b">
        <v>1</v>
      </c>
      <c r="EQ710" s="1">
        <f t="shared" si="333"/>
        <v>0</v>
      </c>
      <c r="ER710" s="1">
        <f t="shared" si="342"/>
        <v>0</v>
      </c>
      <c r="ES710" s="1">
        <f t="shared" si="343"/>
        <v>0.95</v>
      </c>
      <c r="ET710" s="12">
        <f t="shared" si="344"/>
        <v>2.06111111111111</v>
      </c>
      <c r="FP710" s="1" t="s">
        <v>213</v>
      </c>
      <c r="FQ710" s="1">
        <v>2</v>
      </c>
      <c r="FR710" s="12">
        <f t="shared" si="345"/>
        <v>5.10111111111111</v>
      </c>
      <c r="FS710" s="12">
        <f t="shared" si="346"/>
        <v>0.102022222222222</v>
      </c>
      <c r="GE710" s="1" t="s">
        <v>214</v>
      </c>
      <c r="GF710" s="1" t="s">
        <v>213</v>
      </c>
      <c r="GG710" s="1">
        <v>11</v>
      </c>
      <c r="GH710" s="12">
        <f t="shared" si="347"/>
        <v>5.10111111111111</v>
      </c>
      <c r="GI710" s="1">
        <f t="shared" si="348"/>
        <v>0.561122222222222</v>
      </c>
      <c r="GJ710" s="1" t="s">
        <v>215</v>
      </c>
      <c r="GM710" s="1">
        <v>0.0222222222222222</v>
      </c>
      <c r="GO710" s="1">
        <v>0.0135416666666667</v>
      </c>
      <c r="GP710" s="1">
        <v>0.01</v>
      </c>
      <c r="HB710" s="1">
        <v>8</v>
      </c>
      <c r="HC710" s="1">
        <v>85</v>
      </c>
      <c r="HD710" s="1">
        <v>85</v>
      </c>
      <c r="HE710" s="1">
        <f t="shared" si="349"/>
        <v>288</v>
      </c>
      <c r="HF710" s="10">
        <f t="shared" si="350"/>
        <v>6.76001944444445</v>
      </c>
      <c r="HG710" s="13">
        <v>45384</v>
      </c>
    </row>
    <row r="711" spans="1:215">
      <c r="A711" t="str">
        <f t="shared" si="334"/>
        <v>MYSRNF01039021691</v>
      </c>
      <c r="B711" s="1">
        <v>710</v>
      </c>
      <c r="C711" s="1" t="s">
        <v>200</v>
      </c>
      <c r="D711" s="1">
        <v>0</v>
      </c>
      <c r="E711" s="1" t="s">
        <v>317</v>
      </c>
      <c r="F711" s="1" t="s">
        <v>202</v>
      </c>
      <c r="H711" s="1" t="s">
        <v>1209</v>
      </c>
      <c r="I711" s="1" t="s">
        <v>1210</v>
      </c>
      <c r="M711" s="1" t="s">
        <v>205</v>
      </c>
      <c r="N711" s="1">
        <v>1</v>
      </c>
      <c r="O711" s="17" t="s">
        <v>330</v>
      </c>
      <c r="P711" s="18"/>
      <c r="Q711" s="1" t="s">
        <v>207</v>
      </c>
      <c r="R711" t="s">
        <v>208</v>
      </c>
      <c r="S711" s="19" t="s">
        <v>331</v>
      </c>
      <c r="T711" s="1" t="s">
        <v>210</v>
      </c>
      <c r="V711" s="1" t="b">
        <v>0</v>
      </c>
      <c r="AA711" s="1">
        <v>0.0283</v>
      </c>
      <c r="AC711" s="1">
        <v>0.0248</v>
      </c>
      <c r="AD711" s="1">
        <v>100</v>
      </c>
      <c r="AF711" s="8">
        <v>0.0035</v>
      </c>
      <c r="AG711" s="1" t="s">
        <v>679</v>
      </c>
      <c r="AH711" s="1">
        <v>21691</v>
      </c>
      <c r="AI711" s="1">
        <v>100</v>
      </c>
      <c r="AJ711" s="1">
        <v>760</v>
      </c>
      <c r="AL711" s="1">
        <f t="shared" si="335"/>
        <v>760</v>
      </c>
      <c r="AO711" s="1">
        <f t="shared" si="336"/>
        <v>760</v>
      </c>
      <c r="AP711" s="1">
        <v>20</v>
      </c>
      <c r="AV711" s="10">
        <f t="shared" si="337"/>
        <v>21.438</v>
      </c>
      <c r="AW711" s="1">
        <f t="shared" si="338"/>
        <v>21.438</v>
      </c>
      <c r="BK711" s="1">
        <v>2</v>
      </c>
      <c r="BL711" s="1">
        <v>250</v>
      </c>
      <c r="BM711" s="1" t="s">
        <v>212</v>
      </c>
      <c r="BN711" s="2">
        <f t="shared" si="339"/>
        <v>2.01023391812865</v>
      </c>
      <c r="BO711" s="2">
        <v>200</v>
      </c>
      <c r="BP711" s="1">
        <f t="shared" si="340"/>
        <v>2.01023391812865</v>
      </c>
      <c r="BQ711" s="1">
        <f t="shared" si="341"/>
        <v>2.01023391812865</v>
      </c>
      <c r="BS711" s="1"/>
      <c r="EQ711" s="1">
        <f t="shared" si="333"/>
        <v>0</v>
      </c>
      <c r="ER711" s="1">
        <f t="shared" si="342"/>
        <v>0</v>
      </c>
      <c r="ES711" s="1">
        <f t="shared" si="343"/>
        <v>0</v>
      </c>
      <c r="ET711" s="12">
        <f t="shared" si="344"/>
        <v>2.01023391812865</v>
      </c>
      <c r="FP711" s="1" t="s">
        <v>213</v>
      </c>
      <c r="FQ711" s="1">
        <v>1.25</v>
      </c>
      <c r="FR711" s="12">
        <f t="shared" si="345"/>
        <v>23.4482339181287</v>
      </c>
      <c r="FS711" s="12">
        <f t="shared" si="346"/>
        <v>0.293102923976608</v>
      </c>
      <c r="GE711" s="1" t="s">
        <v>214</v>
      </c>
      <c r="GF711" s="1" t="s">
        <v>213</v>
      </c>
      <c r="GG711" s="1">
        <v>11</v>
      </c>
      <c r="GH711" s="12">
        <f t="shared" si="347"/>
        <v>23.4482339181287</v>
      </c>
      <c r="GI711" s="1">
        <f t="shared" si="348"/>
        <v>2.57930573099415</v>
      </c>
      <c r="GJ711" s="1" t="s">
        <v>215</v>
      </c>
      <c r="GM711" s="1">
        <v>0.0402046783625731</v>
      </c>
      <c r="GO711" s="1">
        <v>0.109516666666667</v>
      </c>
      <c r="GP711" s="1">
        <v>0.025</v>
      </c>
      <c r="HB711" s="1">
        <v>2</v>
      </c>
      <c r="HC711" s="1">
        <v>55</v>
      </c>
      <c r="HD711" s="1">
        <v>95</v>
      </c>
      <c r="HE711" s="1">
        <f t="shared" si="349"/>
        <v>124.363636363636</v>
      </c>
      <c r="HF711" s="10">
        <f t="shared" si="350"/>
        <v>26.4953639181287</v>
      </c>
      <c r="HG711" s="13">
        <v>45384</v>
      </c>
    </row>
    <row r="712" spans="1:215">
      <c r="A712" t="str">
        <f t="shared" si="334"/>
        <v>MYSRNF01040021691</v>
      </c>
      <c r="B712" s="1">
        <v>711</v>
      </c>
      <c r="C712" s="1" t="s">
        <v>200</v>
      </c>
      <c r="D712" s="1">
        <v>0</v>
      </c>
      <c r="E712" s="1" t="s">
        <v>317</v>
      </c>
      <c r="F712" s="1" t="s">
        <v>202</v>
      </c>
      <c r="H712" s="1" t="s">
        <v>1211</v>
      </c>
      <c r="I712" s="1" t="s">
        <v>1212</v>
      </c>
      <c r="M712" s="1" t="s">
        <v>205</v>
      </c>
      <c r="N712" s="1">
        <v>1</v>
      </c>
      <c r="O712" s="17" t="s">
        <v>330</v>
      </c>
      <c r="P712" s="18"/>
      <c r="Q712" s="1" t="s">
        <v>207</v>
      </c>
      <c r="R712" t="s">
        <v>208</v>
      </c>
      <c r="S712" s="19" t="s">
        <v>331</v>
      </c>
      <c r="T712" s="1" t="s">
        <v>210</v>
      </c>
      <c r="V712" s="1" t="b">
        <v>0</v>
      </c>
      <c r="AA712" s="1">
        <v>0.026</v>
      </c>
      <c r="AC712" s="1">
        <v>0.022</v>
      </c>
      <c r="AD712" s="1">
        <v>100</v>
      </c>
      <c r="AF712" s="8">
        <v>0.004</v>
      </c>
      <c r="AG712" s="1" t="s">
        <v>679</v>
      </c>
      <c r="AH712" s="1">
        <v>21691</v>
      </c>
      <c r="AI712" s="1">
        <v>100</v>
      </c>
      <c r="AJ712" s="1">
        <v>760</v>
      </c>
      <c r="AL712" s="1">
        <f t="shared" si="335"/>
        <v>760</v>
      </c>
      <c r="AO712" s="1">
        <f t="shared" si="336"/>
        <v>760</v>
      </c>
      <c r="AP712" s="1">
        <v>20</v>
      </c>
      <c r="AV712" s="10">
        <f t="shared" si="337"/>
        <v>19.68</v>
      </c>
      <c r="AW712" s="1">
        <f t="shared" si="338"/>
        <v>19.68</v>
      </c>
      <c r="BK712" s="1">
        <v>2</v>
      </c>
      <c r="BL712" s="1">
        <v>250</v>
      </c>
      <c r="BM712" s="1" t="s">
        <v>212</v>
      </c>
      <c r="BN712" s="2">
        <f t="shared" si="339"/>
        <v>2.01023391812865</v>
      </c>
      <c r="BO712" s="2">
        <v>200</v>
      </c>
      <c r="BP712" s="1">
        <f t="shared" si="340"/>
        <v>2.01023391812865</v>
      </c>
      <c r="BQ712" s="1">
        <f t="shared" si="341"/>
        <v>2.01023391812865</v>
      </c>
      <c r="BS712" s="1"/>
      <c r="EQ712" s="1">
        <f t="shared" si="333"/>
        <v>0</v>
      </c>
      <c r="ER712" s="1">
        <f t="shared" si="342"/>
        <v>0</v>
      </c>
      <c r="ES712" s="1">
        <f t="shared" si="343"/>
        <v>0</v>
      </c>
      <c r="ET712" s="12">
        <f t="shared" si="344"/>
        <v>2.01023391812865</v>
      </c>
      <c r="FP712" s="1" t="s">
        <v>213</v>
      </c>
      <c r="FQ712" s="1">
        <v>1.25</v>
      </c>
      <c r="FR712" s="12">
        <f t="shared" si="345"/>
        <v>21.6902339181287</v>
      </c>
      <c r="FS712" s="12">
        <f t="shared" si="346"/>
        <v>0.271127923976608</v>
      </c>
      <c r="GE712" s="1" t="s">
        <v>214</v>
      </c>
      <c r="GF712" s="1" t="s">
        <v>213</v>
      </c>
      <c r="GG712" s="1">
        <v>11</v>
      </c>
      <c r="GH712" s="12">
        <f t="shared" si="347"/>
        <v>21.6902339181287</v>
      </c>
      <c r="GI712" s="1">
        <f t="shared" si="348"/>
        <v>2.38592573099415</v>
      </c>
      <c r="GJ712" s="1" t="s">
        <v>215</v>
      </c>
      <c r="GM712" s="1">
        <v>0.0402046783625731</v>
      </c>
      <c r="GO712" s="1">
        <v>0.109516666666667</v>
      </c>
      <c r="GP712" s="1">
        <v>0.025</v>
      </c>
      <c r="HB712" s="1">
        <v>2</v>
      </c>
      <c r="HC712" s="1">
        <v>55</v>
      </c>
      <c r="HD712" s="1">
        <v>95</v>
      </c>
      <c r="HE712" s="1">
        <f t="shared" si="349"/>
        <v>124.363636363636</v>
      </c>
      <c r="HF712" s="10">
        <f t="shared" si="350"/>
        <v>24.5220089181287</v>
      </c>
      <c r="HG712" s="13">
        <v>45384</v>
      </c>
    </row>
    <row r="713" spans="1:215">
      <c r="A713" t="str">
        <f t="shared" si="334"/>
        <v>MYSRNF04039021691</v>
      </c>
      <c r="B713" s="1">
        <v>712</v>
      </c>
      <c r="C713" s="1" t="s">
        <v>200</v>
      </c>
      <c r="D713" s="1">
        <v>0</v>
      </c>
      <c r="E713" s="1" t="s">
        <v>317</v>
      </c>
      <c r="F713" s="1" t="s">
        <v>202</v>
      </c>
      <c r="H713" s="1" t="s">
        <v>1213</v>
      </c>
      <c r="I713" s="1" t="s">
        <v>1214</v>
      </c>
      <c r="M713" s="1" t="s">
        <v>205</v>
      </c>
      <c r="N713" s="1">
        <v>1</v>
      </c>
      <c r="O713" s="1" t="s">
        <v>1215</v>
      </c>
      <c r="Q713" s="1" t="s">
        <v>238</v>
      </c>
      <c r="R713" t="s">
        <v>208</v>
      </c>
      <c r="S713" s="1" t="s">
        <v>1215</v>
      </c>
      <c r="T713" s="1" t="s">
        <v>210</v>
      </c>
      <c r="V713" s="1" t="b">
        <v>0</v>
      </c>
      <c r="AA713" s="1">
        <v>0.1104696758</v>
      </c>
      <c r="AC713" s="1">
        <v>0.1044696758</v>
      </c>
      <c r="AD713" s="1">
        <v>100</v>
      </c>
      <c r="AF713" s="8">
        <v>0.00600000000000001</v>
      </c>
      <c r="AG713" s="1" t="s">
        <v>679</v>
      </c>
      <c r="AH713" s="1">
        <v>21691</v>
      </c>
      <c r="AI713" s="1">
        <v>100</v>
      </c>
      <c r="AJ713" s="1">
        <v>160</v>
      </c>
      <c r="AL713" s="1">
        <f t="shared" si="335"/>
        <v>160</v>
      </c>
      <c r="AO713" s="1">
        <f t="shared" si="336"/>
        <v>160</v>
      </c>
      <c r="AP713" s="1">
        <v>20</v>
      </c>
      <c r="AV713" s="10">
        <f t="shared" si="337"/>
        <v>17.555148128</v>
      </c>
      <c r="AW713" s="1">
        <f t="shared" si="338"/>
        <v>17.555148128</v>
      </c>
      <c r="BK713" s="1">
        <v>2</v>
      </c>
      <c r="BL713" s="1">
        <v>312.5</v>
      </c>
      <c r="BM713" s="1" t="s">
        <v>212</v>
      </c>
      <c r="BN713" s="2">
        <f t="shared" si="339"/>
        <v>3.74634502923977</v>
      </c>
      <c r="BO713" s="2">
        <v>250</v>
      </c>
      <c r="BP713" s="1">
        <f t="shared" si="340"/>
        <v>3.74634502923977</v>
      </c>
      <c r="BQ713" s="1">
        <f t="shared" si="341"/>
        <v>3.74634502923977</v>
      </c>
      <c r="BS713" s="1"/>
      <c r="EQ713" s="1">
        <f t="shared" si="333"/>
        <v>0</v>
      </c>
      <c r="ER713" s="1">
        <f t="shared" si="342"/>
        <v>0</v>
      </c>
      <c r="ES713" s="1">
        <f t="shared" si="343"/>
        <v>0</v>
      </c>
      <c r="ET713" s="12">
        <f t="shared" si="344"/>
        <v>3.74634502923977</v>
      </c>
      <c r="FP713" s="1" t="s">
        <v>213</v>
      </c>
      <c r="FQ713" s="1">
        <v>1.25</v>
      </c>
      <c r="FR713" s="12">
        <f t="shared" si="345"/>
        <v>21.3014931572398</v>
      </c>
      <c r="FS713" s="12">
        <f t="shared" si="346"/>
        <v>0.266268664465497</v>
      </c>
      <c r="GE713" s="1" t="s">
        <v>214</v>
      </c>
      <c r="GF713" s="1" t="s">
        <v>213</v>
      </c>
      <c r="GG713" s="1">
        <v>11</v>
      </c>
      <c r="GH713" s="12">
        <f t="shared" si="347"/>
        <v>21.3014931572398</v>
      </c>
      <c r="GI713" s="1">
        <f t="shared" si="348"/>
        <v>2.34316424729637</v>
      </c>
      <c r="GJ713" s="1" t="s">
        <v>215</v>
      </c>
      <c r="GM713" s="1">
        <v>0.0749269005847953</v>
      </c>
      <c r="GO713" s="1">
        <v>0.065</v>
      </c>
      <c r="GP713" s="1">
        <v>0.2</v>
      </c>
      <c r="HB713" s="1">
        <v>2</v>
      </c>
      <c r="HC713" s="1">
        <v>82</v>
      </c>
      <c r="HD713" s="1">
        <v>95</v>
      </c>
      <c r="HE713" s="1">
        <f t="shared" si="349"/>
        <v>83.4146341463415</v>
      </c>
      <c r="HF713" s="10">
        <f t="shared" si="350"/>
        <v>24.2508529695864</v>
      </c>
      <c r="HG713" s="13">
        <v>45384</v>
      </c>
    </row>
    <row r="714" spans="1:215">
      <c r="A714" t="str">
        <f t="shared" si="334"/>
        <v>MYSRNF08033021691</v>
      </c>
      <c r="B714" s="1">
        <v>713</v>
      </c>
      <c r="C714" s="1" t="s">
        <v>200</v>
      </c>
      <c r="D714" s="1">
        <v>0</v>
      </c>
      <c r="E714" s="1" t="s">
        <v>317</v>
      </c>
      <c r="F714" s="1" t="s">
        <v>202</v>
      </c>
      <c r="H714" s="1" t="s">
        <v>1216</v>
      </c>
      <c r="I714" s="1" t="s">
        <v>1217</v>
      </c>
      <c r="M714" s="1" t="s">
        <v>205</v>
      </c>
      <c r="N714" s="1">
        <v>1</v>
      </c>
      <c r="O714" s="17" t="s">
        <v>1218</v>
      </c>
      <c r="P714" s="18"/>
      <c r="Q714" s="1" t="s">
        <v>207</v>
      </c>
      <c r="R714" t="s">
        <v>208</v>
      </c>
      <c r="S714" s="19" t="s">
        <v>261</v>
      </c>
      <c r="T714" s="1" t="s">
        <v>210</v>
      </c>
      <c r="V714" s="1" t="b">
        <v>0</v>
      </c>
      <c r="AA714" s="1">
        <v>0.065059</v>
      </c>
      <c r="AC714" s="1">
        <v>0.062559</v>
      </c>
      <c r="AD714" s="1">
        <v>100</v>
      </c>
      <c r="AF714" s="8">
        <v>0.0025</v>
      </c>
      <c r="AG714" s="1" t="s">
        <v>679</v>
      </c>
      <c r="AH714" s="1">
        <v>21691</v>
      </c>
      <c r="AI714" s="1">
        <v>100</v>
      </c>
      <c r="AJ714" s="1">
        <v>176.5</v>
      </c>
      <c r="AL714" s="1">
        <f t="shared" si="335"/>
        <v>176.5</v>
      </c>
      <c r="AO714" s="1">
        <f t="shared" si="336"/>
        <v>176.5</v>
      </c>
      <c r="AP714" s="1">
        <v>20</v>
      </c>
      <c r="AV714" s="10">
        <f t="shared" si="337"/>
        <v>11.4329135</v>
      </c>
      <c r="AW714" s="1">
        <f t="shared" si="338"/>
        <v>11.4329135</v>
      </c>
      <c r="AZ714" s="1">
        <f>BA714+BE714</f>
        <v>10.95525</v>
      </c>
      <c r="BA714" s="1">
        <f>AZ715*N715+AZ716*N716</f>
        <v>10.82</v>
      </c>
      <c r="BB714" s="1" t="s">
        <v>221</v>
      </c>
      <c r="BC714" s="1">
        <f>BA714</f>
        <v>10.82</v>
      </c>
      <c r="BD714" s="1">
        <v>1.25</v>
      </c>
      <c r="BE714" s="1">
        <f>BA714*(BD714/100)</f>
        <v>0.13525</v>
      </c>
      <c r="BK714" s="1">
        <v>2</v>
      </c>
      <c r="BL714" s="1">
        <v>150</v>
      </c>
      <c r="BM714" s="1" t="s">
        <v>212</v>
      </c>
      <c r="BN714" s="2">
        <f t="shared" si="339"/>
        <v>1.31578947368421</v>
      </c>
      <c r="BO714" s="2">
        <v>120</v>
      </c>
      <c r="BP714" s="1">
        <f t="shared" si="340"/>
        <v>1.31578947368421</v>
      </c>
      <c r="BQ714" s="1">
        <f t="shared" si="341"/>
        <v>1.31578947368421</v>
      </c>
      <c r="BS714" s="1"/>
      <c r="EQ714" s="1">
        <f t="shared" si="333"/>
        <v>0</v>
      </c>
      <c r="ER714" s="1">
        <f t="shared" si="342"/>
        <v>0</v>
      </c>
      <c r="ES714" s="1">
        <f t="shared" si="343"/>
        <v>0</v>
      </c>
      <c r="ET714" s="12">
        <f t="shared" si="344"/>
        <v>1.31578947368421</v>
      </c>
      <c r="FP714" s="1" t="s">
        <v>213</v>
      </c>
      <c r="FQ714" s="1">
        <v>1.25</v>
      </c>
      <c r="FR714" s="12">
        <f t="shared" si="345"/>
        <v>12.7487029736842</v>
      </c>
      <c r="FS714" s="12">
        <f t="shared" si="346"/>
        <v>0.159358787171053</v>
      </c>
      <c r="GE714" s="1" t="s">
        <v>214</v>
      </c>
      <c r="GF714" s="1" t="s">
        <v>213</v>
      </c>
      <c r="GG714" s="1">
        <v>11</v>
      </c>
      <c r="GH714" s="12">
        <f t="shared" si="347"/>
        <v>12.7487029736842</v>
      </c>
      <c r="GI714" s="1">
        <f t="shared" si="348"/>
        <v>1.40235732710526</v>
      </c>
      <c r="GJ714" s="1" t="s">
        <v>215</v>
      </c>
      <c r="GM714" s="1">
        <v>0.03</v>
      </c>
      <c r="GO714" s="1">
        <v>0.2771875</v>
      </c>
      <c r="GP714" s="1">
        <v>0.0213675213675214</v>
      </c>
      <c r="HB714" s="1">
        <v>2</v>
      </c>
      <c r="HC714" s="1">
        <v>60</v>
      </c>
      <c r="HD714" s="1">
        <v>95</v>
      </c>
      <c r="HE714" s="1">
        <f t="shared" si="349"/>
        <v>114</v>
      </c>
      <c r="HF714" s="10">
        <f t="shared" si="350"/>
        <v>25.594224109328</v>
      </c>
      <c r="HG714" s="13">
        <v>43832</v>
      </c>
    </row>
    <row r="715" spans="1:215">
      <c r="A715" t="str">
        <f t="shared" si="334"/>
        <v>MYSRNF080330_1 21691</v>
      </c>
      <c r="B715" s="1">
        <v>714</v>
      </c>
      <c r="C715" s="1" t="s">
        <v>200</v>
      </c>
      <c r="E715" s="1" t="s">
        <v>317</v>
      </c>
      <c r="F715" s="1" t="s">
        <v>222</v>
      </c>
      <c r="H715" s="1" t="s">
        <v>1219</v>
      </c>
      <c r="I715" s="1" t="s">
        <v>1220</v>
      </c>
      <c r="N715" s="1">
        <v>2</v>
      </c>
      <c r="O715"/>
      <c r="P715"/>
      <c r="R715"/>
      <c r="S715"/>
      <c r="AF715" s="8"/>
      <c r="AG715" s="1" t="s">
        <v>679</v>
      </c>
      <c r="AH715" s="1">
        <v>21691</v>
      </c>
      <c r="AV715" s="10"/>
      <c r="AX715" s="1" t="s">
        <v>205</v>
      </c>
      <c r="AY715" s="1" t="s">
        <v>225</v>
      </c>
      <c r="AZ715" s="1">
        <v>3.67</v>
      </c>
      <c r="BN715" s="2"/>
      <c r="BS715" s="1"/>
      <c r="ET715" s="12"/>
      <c r="FR715" s="12"/>
      <c r="FS715" s="12"/>
      <c r="GH715" s="12"/>
      <c r="HF715" s="10"/>
      <c r="HG715" s="13">
        <v>43832</v>
      </c>
    </row>
    <row r="716" spans="1:215">
      <c r="A716" t="str">
        <f t="shared" si="334"/>
        <v>MYSRNF080330_221691</v>
      </c>
      <c r="B716" s="1">
        <v>715</v>
      </c>
      <c r="C716" s="1" t="s">
        <v>200</v>
      </c>
      <c r="E716" s="1" t="s">
        <v>317</v>
      </c>
      <c r="F716" s="1" t="s">
        <v>222</v>
      </c>
      <c r="H716" s="1" t="s">
        <v>1221</v>
      </c>
      <c r="I716" s="1" t="s">
        <v>1220</v>
      </c>
      <c r="N716" s="1">
        <v>2</v>
      </c>
      <c r="O716"/>
      <c r="P716"/>
      <c r="R716"/>
      <c r="S716"/>
      <c r="AF716" s="8"/>
      <c r="AG716" s="1" t="s">
        <v>679</v>
      </c>
      <c r="AH716" s="1">
        <v>21691</v>
      </c>
      <c r="AV716" s="10"/>
      <c r="AX716" s="1" t="s">
        <v>205</v>
      </c>
      <c r="AY716" s="1" t="s">
        <v>225</v>
      </c>
      <c r="AZ716" s="1">
        <v>1.74</v>
      </c>
      <c r="BN716" s="2"/>
      <c r="BS716" s="1"/>
      <c r="ET716" s="12"/>
      <c r="FR716" s="12"/>
      <c r="FS716" s="12"/>
      <c r="GH716" s="12"/>
      <c r="HF716" s="10"/>
      <c r="HG716" s="13">
        <v>43832</v>
      </c>
    </row>
    <row r="717" spans="1:215">
      <c r="A717" t="str">
        <f t="shared" si="334"/>
        <v>MYSRNF09047021590</v>
      </c>
      <c r="B717" s="1">
        <v>716</v>
      </c>
      <c r="C717" s="1" t="s">
        <v>200</v>
      </c>
      <c r="D717" s="1">
        <v>0</v>
      </c>
      <c r="E717" s="1" t="s">
        <v>317</v>
      </c>
      <c r="F717" s="1" t="s">
        <v>202</v>
      </c>
      <c r="H717" s="1" t="s">
        <v>1222</v>
      </c>
      <c r="I717" s="1" t="s">
        <v>695</v>
      </c>
      <c r="M717" s="1" t="s">
        <v>205</v>
      </c>
      <c r="N717" s="1">
        <v>1</v>
      </c>
      <c r="O717" s="22" t="s">
        <v>1223</v>
      </c>
      <c r="P717" s="23"/>
      <c r="Q717" s="1" t="s">
        <v>219</v>
      </c>
      <c r="R717" t="s">
        <v>208</v>
      </c>
      <c r="S717" s="19" t="s">
        <v>266</v>
      </c>
      <c r="T717" s="1" t="s">
        <v>210</v>
      </c>
      <c r="V717" s="1" t="b">
        <v>0</v>
      </c>
      <c r="AA717" s="1">
        <v>0.496</v>
      </c>
      <c r="AC717" s="1">
        <v>0.485</v>
      </c>
      <c r="AD717" s="1">
        <v>100</v>
      </c>
      <c r="AF717" s="8">
        <v>0.011</v>
      </c>
      <c r="AG717" s="1" t="s">
        <v>464</v>
      </c>
      <c r="AH717" s="1">
        <v>21590</v>
      </c>
      <c r="AI717" s="1">
        <v>100</v>
      </c>
      <c r="AJ717" s="1">
        <v>126.31</v>
      </c>
      <c r="AL717" s="1">
        <f>AK717+AJ717</f>
        <v>126.31</v>
      </c>
      <c r="AO717" s="1">
        <f>AL717+AM717</f>
        <v>126.31</v>
      </c>
      <c r="AP717" s="1">
        <v>20</v>
      </c>
      <c r="AV717" s="10">
        <f>((AO717*((100-GX717)/100)+GY717))*(AA717+AS717+AU717+AB717)-(AP717*(AA717+AS717-AC717+AB717)*AD717/100)</f>
        <v>62.42976</v>
      </c>
      <c r="AW717" s="1">
        <f>(AV717)*N717</f>
        <v>62.42976</v>
      </c>
      <c r="BK717" s="1">
        <v>1</v>
      </c>
      <c r="BL717" s="1">
        <v>733.333333333333</v>
      </c>
      <c r="BM717" s="1" t="s">
        <v>212</v>
      </c>
      <c r="BN717" s="2">
        <f>BL717/HE717</f>
        <v>16.9753086419753</v>
      </c>
      <c r="BO717" s="2">
        <v>550</v>
      </c>
      <c r="BP717" s="1">
        <f>BN717+BI717</f>
        <v>16.9753086419753</v>
      </c>
      <c r="BQ717" s="1">
        <f>BP717*N717</f>
        <v>16.9753086419753</v>
      </c>
      <c r="BS717" s="1"/>
      <c r="EQ717" s="1">
        <f t="shared" si="333"/>
        <v>0</v>
      </c>
      <c r="ER717" s="1">
        <f>EQ717*N717</f>
        <v>0</v>
      </c>
      <c r="ES717" s="1">
        <f>IF(ISERROR(SEARCH("FALSE",BV717)),BU717,0)+IF(ISERROR(SEARCH("FALSE",CA717)),BZ717,0)+IF(ISERROR(SEARCH("FALSE",CF717)),CE717,0)+IF(ISERROR(SEARCH("FALSE",CK717)),CJ717,0)+IF(ISERROR(SEARCH("FALSE",CP717)),CO717,0)+IF(ISERROR(SEARCH("FALSE",CU717)),CT717,0)+IF(ISERROR(SEARCH("FALSE",CZ717)),CY717,0)+IF(ISERROR(SEARCH("FALSE",DE717)),DD717,0)+IF(ISERROR(SEARCH("FALSE",DJ717)),DI717,0)+IF(ISERROR(SEARCH("FALSE",DO717)),DN717,0)+IF(ISERROR(SEARCH("FALSE",DT717)),DS717,0)+IF(ISERROR(SEARCH("FALSE",DY717)),DX717,0)+IF(ISERROR(SEARCH("FALSE",ED717)),EC717,0)+IF(ISERROR(SEARCH("FALSE",EI717)),EH717,0)+IF(ISERROR(SEARCH("FALSE",EN717)),EM717,0)*N717</f>
        <v>0</v>
      </c>
      <c r="ET717" s="12">
        <f>ES717+ER717+BP717</f>
        <v>16.9753086419753</v>
      </c>
      <c r="FP717" s="1" t="s">
        <v>213</v>
      </c>
      <c r="FQ717" s="1">
        <v>1.25</v>
      </c>
      <c r="FR717" s="12">
        <f t="shared" si="345"/>
        <v>79.4050686419753</v>
      </c>
      <c r="FS717" s="12">
        <f>FR717*FQ717/100</f>
        <v>0.992563358024691</v>
      </c>
      <c r="GE717" s="1" t="s">
        <v>214</v>
      </c>
      <c r="GF717" s="1" t="s">
        <v>213</v>
      </c>
      <c r="GG717" s="1">
        <v>11</v>
      </c>
      <c r="GH717" s="12">
        <f>AW717+ET717-ES717+FD717+FG717</f>
        <v>79.4050686419753</v>
      </c>
      <c r="GI717" s="1">
        <f>GH717*(GG717/100)</f>
        <v>8.73455755061728</v>
      </c>
      <c r="GJ717" s="1" t="s">
        <v>215</v>
      </c>
      <c r="GM717" s="1">
        <v>0.34</v>
      </c>
      <c r="GO717" s="1">
        <v>0.42</v>
      </c>
      <c r="GP717" s="1">
        <v>0.3</v>
      </c>
      <c r="GQ717" s="1" t="s">
        <v>280</v>
      </c>
      <c r="GR717" s="1">
        <v>0.120000000000005</v>
      </c>
      <c r="HB717" s="1">
        <v>1</v>
      </c>
      <c r="HC717" s="1">
        <v>75</v>
      </c>
      <c r="HD717" s="1">
        <v>90</v>
      </c>
      <c r="HE717" s="1">
        <f>(3600/HC717)*HD717*HB717/100</f>
        <v>43.2</v>
      </c>
      <c r="HF717" s="10">
        <f>AW717+AZ717+ET717+FD717+FG717+FK717+FS717-FY717+GD717+FT717+GI717+GM717+GN717+GO717+GP717+GR717+GS717-GU717</f>
        <v>90.3121895506173</v>
      </c>
      <c r="HG717" s="13">
        <v>44652</v>
      </c>
    </row>
    <row r="718" spans="1:215">
      <c r="A718" t="str">
        <f t="shared" si="334"/>
        <v>MYSRNF09051021590</v>
      </c>
      <c r="B718" s="1">
        <v>717</v>
      </c>
      <c r="C718" s="1" t="s">
        <v>200</v>
      </c>
      <c r="D718" s="1">
        <v>0</v>
      </c>
      <c r="E718" s="1" t="s">
        <v>317</v>
      </c>
      <c r="F718" s="1" t="s">
        <v>202</v>
      </c>
      <c r="H718" s="1" t="s">
        <v>1224</v>
      </c>
      <c r="I718" s="1" t="s">
        <v>1225</v>
      </c>
      <c r="M718" s="1" t="s">
        <v>205</v>
      </c>
      <c r="N718" s="1">
        <v>1</v>
      </c>
      <c r="O718" s="17" t="s">
        <v>1226</v>
      </c>
      <c r="P718" s="18"/>
      <c r="Q718" s="1" t="s">
        <v>219</v>
      </c>
      <c r="R718" t="s">
        <v>208</v>
      </c>
      <c r="S718" s="19" t="s">
        <v>284</v>
      </c>
      <c r="T718" s="1" t="s">
        <v>210</v>
      </c>
      <c r="V718" s="1" t="b">
        <v>0</v>
      </c>
      <c r="AA718" s="1">
        <v>0.164</v>
      </c>
      <c r="AC718" s="1">
        <v>0.158</v>
      </c>
      <c r="AD718" s="1">
        <v>100</v>
      </c>
      <c r="AF718" s="8">
        <v>0.00600000000000001</v>
      </c>
      <c r="AG718" s="1" t="s">
        <v>464</v>
      </c>
      <c r="AH718" s="1">
        <v>21590</v>
      </c>
      <c r="AI718" s="1">
        <v>100</v>
      </c>
      <c r="AJ718" s="1">
        <v>79.97</v>
      </c>
      <c r="AL718" s="1">
        <f>AK718+AJ718</f>
        <v>79.97</v>
      </c>
      <c r="AO718" s="1">
        <f>AL718+AM718</f>
        <v>79.97</v>
      </c>
      <c r="AP718" s="1">
        <v>20</v>
      </c>
      <c r="AV718" s="10">
        <f>((AO718*((100-GX718)/100)+GY718))*(AA718+AS718+AU718+AB718)-(AP718*(AA718+AS718-AC718+AB718)*AD718/100)</f>
        <v>12.99508</v>
      </c>
      <c r="AW718" s="1">
        <f>(AV718)*N718</f>
        <v>12.99508</v>
      </c>
      <c r="AZ718" s="1">
        <f>BA718+BE718</f>
        <v>0.091125</v>
      </c>
      <c r="BA718" s="1">
        <f>AZ719*N719</f>
        <v>0.09</v>
      </c>
      <c r="BB718" s="1" t="s">
        <v>221</v>
      </c>
      <c r="BC718" s="1">
        <f>BA718</f>
        <v>0.09</v>
      </c>
      <c r="BD718" s="1">
        <v>1.25</v>
      </c>
      <c r="BE718" s="1">
        <f>BA718*(BD718/100)</f>
        <v>0.001125</v>
      </c>
      <c r="BK718" s="1">
        <v>1</v>
      </c>
      <c r="BL718" s="1">
        <v>466.666666666667</v>
      </c>
      <c r="BM718" s="1" t="s">
        <v>212</v>
      </c>
      <c r="BN718" s="2">
        <f>BL718/HE718</f>
        <v>7.20164609053498</v>
      </c>
      <c r="BO718" s="2">
        <v>350</v>
      </c>
      <c r="BP718" s="1">
        <f>BN718+BI718</f>
        <v>7.20164609053498</v>
      </c>
      <c r="BQ718" s="1">
        <f>BP718*N718</f>
        <v>7.20164609053498</v>
      </c>
      <c r="BS718" s="1"/>
      <c r="EQ718" s="1">
        <f t="shared" si="333"/>
        <v>0</v>
      </c>
      <c r="ER718" s="1">
        <f>EQ718*N718</f>
        <v>0</v>
      </c>
      <c r="ES718" s="1">
        <f>IF(ISERROR(SEARCH("FALSE",BV718)),BU718,0)+IF(ISERROR(SEARCH("FALSE",CA718)),BZ718,0)+IF(ISERROR(SEARCH("FALSE",CF718)),CE718,0)+IF(ISERROR(SEARCH("FALSE",CK718)),CJ718,0)+IF(ISERROR(SEARCH("FALSE",CP718)),CO718,0)+IF(ISERROR(SEARCH("FALSE",CU718)),CT718,0)+IF(ISERROR(SEARCH("FALSE",CZ718)),CY718,0)+IF(ISERROR(SEARCH("FALSE",DE718)),DD718,0)+IF(ISERROR(SEARCH("FALSE",DJ718)),DI718,0)+IF(ISERROR(SEARCH("FALSE",DO718)),DN718,0)+IF(ISERROR(SEARCH("FALSE",DT718)),DS718,0)+IF(ISERROR(SEARCH("FALSE",DY718)),DX718,0)+IF(ISERROR(SEARCH("FALSE",ED718)),EC718,0)+IF(ISERROR(SEARCH("FALSE",EI718)),EH718,0)+IF(ISERROR(SEARCH("FALSE",EN718)),EM718,0)*N718</f>
        <v>0</v>
      </c>
      <c r="ET718" s="12">
        <f>ES718+ER718+BP718</f>
        <v>7.20164609053498</v>
      </c>
      <c r="FP718" s="1" t="s">
        <v>213</v>
      </c>
      <c r="FQ718" s="1">
        <v>1.25</v>
      </c>
      <c r="FR718" s="12">
        <f t="shared" si="345"/>
        <v>20.196726090535</v>
      </c>
      <c r="FS718" s="12">
        <f>FR718*FQ718/100</f>
        <v>0.252459076131687</v>
      </c>
      <c r="GE718" s="1" t="s">
        <v>214</v>
      </c>
      <c r="GF718" s="1" t="s">
        <v>213</v>
      </c>
      <c r="GG718" s="1">
        <v>11</v>
      </c>
      <c r="GH718" s="12">
        <f>AW718+ET718-ES718+FD718+FG718</f>
        <v>20.196726090535</v>
      </c>
      <c r="GI718" s="1">
        <f>GH718*(GG718/100)</f>
        <v>2.22163986995885</v>
      </c>
      <c r="GJ718" s="1" t="s">
        <v>215</v>
      </c>
      <c r="GM718" s="1">
        <v>0.15</v>
      </c>
      <c r="GO718" s="1">
        <v>0.19</v>
      </c>
      <c r="GP718" s="1">
        <v>0.08</v>
      </c>
      <c r="HB718" s="1">
        <v>1</v>
      </c>
      <c r="HC718" s="1">
        <v>50</v>
      </c>
      <c r="HD718" s="1">
        <v>90</v>
      </c>
      <c r="HE718" s="1">
        <f>(3600/HC718)*HD718*HB718/100</f>
        <v>64.8</v>
      </c>
      <c r="HF718" s="10">
        <f>AW718+AZ718+ET718+FD718+FG718+FK718+FS718-FY718+GD718+FT718+GI718+GM718+GN718+GO718+GP718+GR718+GS718-GU718</f>
        <v>23.1819500366255</v>
      </c>
      <c r="HG718" s="13">
        <v>44198</v>
      </c>
    </row>
    <row r="719" spans="1:215">
      <c r="A719" t="str">
        <f t="shared" si="334"/>
        <v>MYSRNF090510_121590</v>
      </c>
      <c r="B719" s="1">
        <v>718</v>
      </c>
      <c r="C719" s="1" t="s">
        <v>200</v>
      </c>
      <c r="E719" s="1" t="s">
        <v>317</v>
      </c>
      <c r="F719" s="1" t="s">
        <v>222</v>
      </c>
      <c r="H719" s="1" t="s">
        <v>1227</v>
      </c>
      <c r="I719" s="1" t="s">
        <v>1227</v>
      </c>
      <c r="N719" s="1">
        <v>1</v>
      </c>
      <c r="O719" s="18"/>
      <c r="P719" s="18"/>
      <c r="R719"/>
      <c r="S719" s="20"/>
      <c r="AF719" s="8"/>
      <c r="AG719" s="1" t="s">
        <v>464</v>
      </c>
      <c r="AH719" s="1">
        <v>21590</v>
      </c>
      <c r="AV719" s="10"/>
      <c r="AX719" s="1" t="s">
        <v>205</v>
      </c>
      <c r="AY719" s="1" t="s">
        <v>225</v>
      </c>
      <c r="AZ719" s="1">
        <v>0.09</v>
      </c>
      <c r="BN719" s="2"/>
      <c r="BS719" s="1"/>
      <c r="CR719" s="26"/>
      <c r="CS719" s="26"/>
      <c r="CT719" s="26"/>
      <c r="ET719" s="12"/>
      <c r="FR719" s="12"/>
      <c r="FS719" s="12"/>
      <c r="GH719" s="12"/>
      <c r="HF719" s="10"/>
      <c r="HG719" s="13">
        <v>44198</v>
      </c>
    </row>
    <row r="720" spans="1:215">
      <c r="A720" t="str">
        <f t="shared" si="334"/>
        <v>MYSRNF11008021590</v>
      </c>
      <c r="B720" s="1">
        <v>719</v>
      </c>
      <c r="C720" s="1" t="s">
        <v>200</v>
      </c>
      <c r="D720" s="1">
        <v>0</v>
      </c>
      <c r="E720" s="1" t="s">
        <v>317</v>
      </c>
      <c r="F720" s="1" t="s">
        <v>202</v>
      </c>
      <c r="H720" s="1" t="s">
        <v>1228</v>
      </c>
      <c r="I720" s="1" t="s">
        <v>1229</v>
      </c>
      <c r="M720" s="1" t="s">
        <v>205</v>
      </c>
      <c r="N720" s="1">
        <v>1</v>
      </c>
      <c r="O720" s="1" t="s">
        <v>1218</v>
      </c>
      <c r="Q720" s="1" t="s">
        <v>238</v>
      </c>
      <c r="R720" t="s">
        <v>208</v>
      </c>
      <c r="S720" s="1" t="s">
        <v>1218</v>
      </c>
      <c r="T720" s="1" t="s">
        <v>210</v>
      </c>
      <c r="V720" s="1" t="b">
        <v>0</v>
      </c>
      <c r="AA720" s="1">
        <v>0.045</v>
      </c>
      <c r="AC720" s="1">
        <v>0.042</v>
      </c>
      <c r="AD720" s="1">
        <v>100</v>
      </c>
      <c r="AF720" s="8">
        <v>0.003</v>
      </c>
      <c r="AG720" s="1" t="s">
        <v>464</v>
      </c>
      <c r="AH720" s="1">
        <v>21590</v>
      </c>
      <c r="AI720" s="1">
        <v>100</v>
      </c>
      <c r="AJ720" s="1">
        <v>126</v>
      </c>
      <c r="AL720" s="1">
        <f t="shared" ref="AL720:AL729" si="351">AK720+AJ720</f>
        <v>126</v>
      </c>
      <c r="AO720" s="1">
        <f t="shared" ref="AO720:AO729" si="352">AL720+AM720</f>
        <v>126</v>
      </c>
      <c r="AP720" s="1">
        <v>20</v>
      </c>
      <c r="AV720" s="10">
        <f t="shared" ref="AV720:AV729" si="353">((AO720*((100-GX720)/100)+GY720))*(AA720+AS720+AU720+AB720)-(AP720*(AA720+AS720-AC720+AB720)*AD720/100)</f>
        <v>5.61</v>
      </c>
      <c r="AW720" s="1">
        <f t="shared" ref="AW720:AW729" si="354">(AV720)*N720</f>
        <v>5.61</v>
      </c>
      <c r="BK720" s="1">
        <v>4</v>
      </c>
      <c r="BL720" s="1">
        <v>260</v>
      </c>
      <c r="BM720" s="1" t="s">
        <v>212</v>
      </c>
      <c r="BN720" s="2">
        <f t="shared" ref="BN720:BN729" si="355">BL720/HE720</f>
        <v>1.2037037037037</v>
      </c>
      <c r="BO720" s="2">
        <v>150</v>
      </c>
      <c r="BP720" s="1">
        <f t="shared" ref="BP720:BP729" si="356">BN720+BI720</f>
        <v>1.2037037037037</v>
      </c>
      <c r="BQ720" s="1">
        <f t="shared" ref="BQ720:BQ729" si="357">BP720*N720</f>
        <v>1.2037037037037</v>
      </c>
      <c r="BS720" s="1"/>
      <c r="CQ720" s="16">
        <v>1</v>
      </c>
      <c r="CR720" s="24">
        <v>0.25</v>
      </c>
      <c r="CS720" s="24" t="s">
        <v>225</v>
      </c>
      <c r="CT720" s="24">
        <f>CQ720*CR720</f>
        <v>0.25</v>
      </c>
      <c r="CU720" s="1" t="b">
        <v>0</v>
      </c>
      <c r="EQ720" s="1">
        <f t="shared" si="333"/>
        <v>0.25</v>
      </c>
      <c r="ER720" s="1">
        <f t="shared" ref="ER720:ER729" si="358">EQ720*N720</f>
        <v>0.25</v>
      </c>
      <c r="ES720" s="1">
        <f t="shared" ref="ES720:ES729" si="359">IF(ISERROR(SEARCH("FALSE",BV720)),BU720,0)+IF(ISERROR(SEARCH("FALSE",CA720)),BZ720,0)+IF(ISERROR(SEARCH("FALSE",CF720)),CE720,0)+IF(ISERROR(SEARCH("FALSE",CK720)),CJ720,0)+IF(ISERROR(SEARCH("FALSE",CP720)),CO720,0)+IF(ISERROR(SEARCH("FALSE",CU720)),CT720,0)+IF(ISERROR(SEARCH("FALSE",CZ720)),CY720,0)+IF(ISERROR(SEARCH("FALSE",DE720)),DD720,0)+IF(ISERROR(SEARCH("FALSE",DJ720)),DI720,0)+IF(ISERROR(SEARCH("FALSE",DO720)),DN720,0)+IF(ISERROR(SEARCH("FALSE",DT720)),DS720,0)+IF(ISERROR(SEARCH("FALSE",DY720)),DX720,0)+IF(ISERROR(SEARCH("FALSE",ED720)),EC720,0)+IF(ISERROR(SEARCH("FALSE",EI720)),EH720,0)+IF(ISERROR(SEARCH("FALSE",EN720)),EM720,0)*N720</f>
        <v>0</v>
      </c>
      <c r="ET720" s="12">
        <f t="shared" ref="ET720:ET729" si="360">ES720+ER720+BP720</f>
        <v>1.4537037037037</v>
      </c>
      <c r="FP720" s="1" t="s">
        <v>213</v>
      </c>
      <c r="FQ720" s="1">
        <v>1.5</v>
      </c>
      <c r="FR720" s="12">
        <f t="shared" si="345"/>
        <v>7.0637037037037</v>
      </c>
      <c r="FS720" s="12">
        <f t="shared" ref="FS720:FS729" si="361">FR720*FQ720/100</f>
        <v>0.105955555555556</v>
      </c>
      <c r="GE720" s="1" t="s">
        <v>252</v>
      </c>
      <c r="GF720" s="1" t="s">
        <v>213</v>
      </c>
      <c r="GG720" s="1">
        <v>12.5</v>
      </c>
      <c r="GH720" s="12">
        <f t="shared" ref="GH720:GH729" si="362">AW720+ET720-ES720+FD720+FG720</f>
        <v>7.0637037037037</v>
      </c>
      <c r="GI720" s="1">
        <f t="shared" ref="GI720:GI729" si="363">GH720*(GG720/100)</f>
        <v>0.882962962962963</v>
      </c>
      <c r="GJ720" s="1" t="s">
        <v>215</v>
      </c>
      <c r="GM720" s="1">
        <v>0.03</v>
      </c>
      <c r="GO720" s="1">
        <v>0.03</v>
      </c>
      <c r="GP720" s="1">
        <v>0.09</v>
      </c>
      <c r="HB720" s="1">
        <v>4</v>
      </c>
      <c r="HC720" s="1">
        <v>60</v>
      </c>
      <c r="HD720" s="1">
        <v>90</v>
      </c>
      <c r="HE720" s="1">
        <f t="shared" ref="HE720:HE729" si="364">(3600/HC720)*HD720*HB720/100</f>
        <v>216</v>
      </c>
      <c r="HF720" s="10">
        <f t="shared" ref="HF720:HF729" si="365">AW720+AZ720+ET720+FD720+FG720+FK720+FS720-FY720+GD720+FT720+GI720+GM720+GN720+GO720+GP720+GR720+GS720-GU720</f>
        <v>8.20262222222222</v>
      </c>
      <c r="HG720" s="13">
        <v>43102</v>
      </c>
    </row>
    <row r="721" spans="1:215">
      <c r="A721" t="str">
        <f t="shared" si="334"/>
        <v>MYSRNF11062021590</v>
      </c>
      <c r="B721" s="1">
        <v>720</v>
      </c>
      <c r="C721" s="1" t="s">
        <v>200</v>
      </c>
      <c r="D721" s="1">
        <v>0</v>
      </c>
      <c r="E721" s="1" t="s">
        <v>317</v>
      </c>
      <c r="F721" s="1" t="s">
        <v>202</v>
      </c>
      <c r="H721" s="1" t="s">
        <v>1230</v>
      </c>
      <c r="I721" s="1" t="s">
        <v>1231</v>
      </c>
      <c r="M721" s="1" t="s">
        <v>205</v>
      </c>
      <c r="N721" s="1">
        <v>1</v>
      </c>
      <c r="O721" s="17" t="s">
        <v>402</v>
      </c>
      <c r="P721" s="18"/>
      <c r="Q721" s="1" t="s">
        <v>207</v>
      </c>
      <c r="R721" t="s">
        <v>208</v>
      </c>
      <c r="S721" s="19" t="s">
        <v>403</v>
      </c>
      <c r="T721" s="1" t="s">
        <v>210</v>
      </c>
      <c r="V721" s="1" t="b">
        <v>0</v>
      </c>
      <c r="AA721" s="1">
        <v>0.0045</v>
      </c>
      <c r="AC721" s="1">
        <v>0.003</v>
      </c>
      <c r="AD721" s="1">
        <v>100</v>
      </c>
      <c r="AF721" s="8">
        <v>0.0015</v>
      </c>
      <c r="AG721" s="1" t="s">
        <v>464</v>
      </c>
      <c r="AH721" s="1">
        <v>21590</v>
      </c>
      <c r="AI721" s="1">
        <v>100</v>
      </c>
      <c r="AJ721" s="1">
        <v>190.5</v>
      </c>
      <c r="AL721" s="1">
        <f t="shared" si="351"/>
        <v>190.5</v>
      </c>
      <c r="AO721" s="1">
        <f t="shared" si="352"/>
        <v>190.5</v>
      </c>
      <c r="AP721" s="1">
        <v>20</v>
      </c>
      <c r="AV721" s="10">
        <f t="shared" si="353"/>
        <v>0.82725</v>
      </c>
      <c r="AW721" s="1">
        <f t="shared" si="354"/>
        <v>0.82725</v>
      </c>
      <c r="BK721" s="1">
        <v>4</v>
      </c>
      <c r="BL721" s="1">
        <v>80</v>
      </c>
      <c r="BM721" s="1" t="s">
        <v>212</v>
      </c>
      <c r="BN721" s="2">
        <f t="shared" si="355"/>
        <v>0.339506172839506</v>
      </c>
      <c r="BO721" s="2">
        <v>60</v>
      </c>
      <c r="BP721" s="1">
        <f t="shared" si="356"/>
        <v>0.339506172839506</v>
      </c>
      <c r="BQ721" s="1">
        <f t="shared" si="357"/>
        <v>0.339506172839506</v>
      </c>
      <c r="BS721" s="1"/>
      <c r="EQ721" s="1">
        <f t="shared" si="333"/>
        <v>0</v>
      </c>
      <c r="ER721" s="1">
        <f t="shared" si="358"/>
        <v>0</v>
      </c>
      <c r="ES721" s="1">
        <f t="shared" si="359"/>
        <v>0</v>
      </c>
      <c r="ET721" s="12">
        <f t="shared" si="360"/>
        <v>0.339506172839506</v>
      </c>
      <c r="FP721" s="1" t="s">
        <v>213</v>
      </c>
      <c r="FQ721" s="1">
        <v>1.25</v>
      </c>
      <c r="FR721" s="12">
        <f t="shared" si="345"/>
        <v>1.16675617283951</v>
      </c>
      <c r="FS721" s="12">
        <f t="shared" si="361"/>
        <v>0.0145844521604938</v>
      </c>
      <c r="GE721" s="1" t="s">
        <v>214</v>
      </c>
      <c r="GF721" s="1" t="s">
        <v>213</v>
      </c>
      <c r="GG721" s="1">
        <v>11</v>
      </c>
      <c r="GH721" s="12">
        <f t="shared" si="362"/>
        <v>1.16675617283951</v>
      </c>
      <c r="GI721" s="1">
        <f t="shared" si="363"/>
        <v>0.128343179012346</v>
      </c>
      <c r="GJ721" s="1" t="s">
        <v>215</v>
      </c>
      <c r="GM721" s="1">
        <v>0.01</v>
      </c>
      <c r="GO721" s="1">
        <v>0.0541666666666667</v>
      </c>
      <c r="GP721" s="1">
        <v>0.01</v>
      </c>
      <c r="HB721" s="1">
        <v>4</v>
      </c>
      <c r="HC721" s="1">
        <v>55</v>
      </c>
      <c r="HD721" s="1">
        <v>90</v>
      </c>
      <c r="HE721" s="1">
        <f t="shared" si="364"/>
        <v>235.636363636364</v>
      </c>
      <c r="HF721" s="10">
        <f t="shared" si="365"/>
        <v>1.38385047067901</v>
      </c>
      <c r="HG721" s="13">
        <v>43922</v>
      </c>
    </row>
    <row r="722" spans="1:215">
      <c r="A722" t="str">
        <f t="shared" si="334"/>
        <v>MYSRNF11101021590</v>
      </c>
      <c r="B722" s="1">
        <v>721</v>
      </c>
      <c r="C722" s="1" t="s">
        <v>200</v>
      </c>
      <c r="D722" s="1">
        <v>0</v>
      </c>
      <c r="E722" s="1" t="s">
        <v>317</v>
      </c>
      <c r="F722" s="1" t="s">
        <v>202</v>
      </c>
      <c r="H722" s="1" t="s">
        <v>1232</v>
      </c>
      <c r="I722" s="1" t="s">
        <v>1229</v>
      </c>
      <c r="M722" s="1" t="s">
        <v>205</v>
      </c>
      <c r="N722" s="1">
        <v>1</v>
      </c>
      <c r="O722" s="1" t="s">
        <v>337</v>
      </c>
      <c r="Q722" s="1" t="s">
        <v>219</v>
      </c>
      <c r="R722" t="s">
        <v>208</v>
      </c>
      <c r="S722" s="1" t="s">
        <v>338</v>
      </c>
      <c r="T722" s="1" t="s">
        <v>210</v>
      </c>
      <c r="V722" s="1" t="b">
        <v>0</v>
      </c>
      <c r="AA722" s="1">
        <v>0.0445</v>
      </c>
      <c r="AC722" s="1">
        <v>0.041</v>
      </c>
      <c r="AD722" s="1">
        <v>100</v>
      </c>
      <c r="AF722" s="8">
        <v>0.0035</v>
      </c>
      <c r="AG722" s="1" t="s">
        <v>464</v>
      </c>
      <c r="AH722" s="1">
        <v>21590</v>
      </c>
      <c r="AI722" s="1">
        <v>100</v>
      </c>
      <c r="AJ722" s="1">
        <v>122.49</v>
      </c>
      <c r="AL722" s="1">
        <f t="shared" si="351"/>
        <v>122.49</v>
      </c>
      <c r="AO722" s="1">
        <f t="shared" si="352"/>
        <v>122.49</v>
      </c>
      <c r="AP722" s="1">
        <v>20</v>
      </c>
      <c r="AV722" s="10">
        <f t="shared" si="353"/>
        <v>5.380805</v>
      </c>
      <c r="AW722" s="1">
        <f t="shared" si="354"/>
        <v>5.380805</v>
      </c>
      <c r="BK722" s="1">
        <v>2</v>
      </c>
      <c r="BL722" s="1">
        <v>213.333333333333</v>
      </c>
      <c r="BM722" s="1" t="s">
        <v>212</v>
      </c>
      <c r="BN722" s="2">
        <f t="shared" si="355"/>
        <v>1.97530864197531</v>
      </c>
      <c r="BO722" s="2">
        <v>160</v>
      </c>
      <c r="BP722" s="1">
        <f t="shared" si="356"/>
        <v>1.97530864197531</v>
      </c>
      <c r="BQ722" s="1">
        <f t="shared" si="357"/>
        <v>1.97530864197531</v>
      </c>
      <c r="BS722" s="1"/>
      <c r="EQ722" s="1">
        <f t="shared" si="333"/>
        <v>0</v>
      </c>
      <c r="ER722" s="1">
        <f t="shared" si="358"/>
        <v>0</v>
      </c>
      <c r="ES722" s="1">
        <f t="shared" si="359"/>
        <v>0</v>
      </c>
      <c r="ET722" s="12">
        <f t="shared" si="360"/>
        <v>1.97530864197531</v>
      </c>
      <c r="FP722" s="1" t="s">
        <v>213</v>
      </c>
      <c r="FQ722" s="1">
        <v>1.25</v>
      </c>
      <c r="FR722" s="12">
        <f t="shared" si="345"/>
        <v>7.35611364197531</v>
      </c>
      <c r="FS722" s="12">
        <f t="shared" si="361"/>
        <v>0.0919514205246914</v>
      </c>
      <c r="GE722" s="1" t="s">
        <v>214</v>
      </c>
      <c r="GF722" s="1" t="s">
        <v>213</v>
      </c>
      <c r="GG722" s="1">
        <v>11</v>
      </c>
      <c r="GH722" s="12">
        <f t="shared" si="362"/>
        <v>7.35611364197531</v>
      </c>
      <c r="GI722" s="1">
        <f t="shared" si="363"/>
        <v>0.809172500617284</v>
      </c>
      <c r="GJ722" s="1" t="s">
        <v>215</v>
      </c>
      <c r="GM722" s="1">
        <v>0.0396</v>
      </c>
      <c r="GO722" s="1">
        <v>0.0379166666666667</v>
      </c>
      <c r="GP722" s="1">
        <v>0.03</v>
      </c>
      <c r="HB722" s="1">
        <v>2</v>
      </c>
      <c r="HC722" s="1">
        <v>60</v>
      </c>
      <c r="HD722" s="1">
        <v>90</v>
      </c>
      <c r="HE722" s="1">
        <f t="shared" si="364"/>
        <v>108</v>
      </c>
      <c r="HF722" s="10">
        <f t="shared" si="365"/>
        <v>8.36475422978395</v>
      </c>
      <c r="HG722" s="13">
        <v>45384</v>
      </c>
    </row>
    <row r="723" spans="1:215">
      <c r="A723" t="str">
        <f t="shared" si="334"/>
        <v>MYSRNF11136021590</v>
      </c>
      <c r="B723" s="1">
        <v>722</v>
      </c>
      <c r="C723" s="1" t="s">
        <v>200</v>
      </c>
      <c r="D723" s="1">
        <v>0</v>
      </c>
      <c r="E723" s="1" t="s">
        <v>317</v>
      </c>
      <c r="F723" s="1" t="s">
        <v>202</v>
      </c>
      <c r="H723" s="1" t="s">
        <v>1233</v>
      </c>
      <c r="I723" s="1" t="s">
        <v>1234</v>
      </c>
      <c r="M723" s="1" t="s">
        <v>205</v>
      </c>
      <c r="N723" s="1">
        <v>1</v>
      </c>
      <c r="O723" s="17" t="s">
        <v>402</v>
      </c>
      <c r="P723" s="18"/>
      <c r="Q723" s="1" t="s">
        <v>207</v>
      </c>
      <c r="R723" t="s">
        <v>208</v>
      </c>
      <c r="S723" s="19" t="s">
        <v>403</v>
      </c>
      <c r="T723" s="1" t="s">
        <v>210</v>
      </c>
      <c r="V723" s="1" t="b">
        <v>0</v>
      </c>
      <c r="AA723" s="1">
        <v>0.005</v>
      </c>
      <c r="AC723" s="1">
        <v>0.003</v>
      </c>
      <c r="AD723" s="1">
        <v>100</v>
      </c>
      <c r="AF723" s="8">
        <v>0.002</v>
      </c>
      <c r="AG723" s="1" t="s">
        <v>464</v>
      </c>
      <c r="AH723" s="1">
        <v>21590</v>
      </c>
      <c r="AI723" s="1">
        <v>100</v>
      </c>
      <c r="AJ723" s="1">
        <v>238.5</v>
      </c>
      <c r="AL723" s="1">
        <f t="shared" si="351"/>
        <v>238.5</v>
      </c>
      <c r="AO723" s="1">
        <f t="shared" si="352"/>
        <v>238.5</v>
      </c>
      <c r="AP723" s="1">
        <v>20</v>
      </c>
      <c r="AV723" s="10">
        <f t="shared" si="353"/>
        <v>1.1525</v>
      </c>
      <c r="AW723" s="1">
        <f t="shared" si="354"/>
        <v>1.1525</v>
      </c>
      <c r="BK723" s="1">
        <v>4</v>
      </c>
      <c r="BL723" s="1">
        <v>80</v>
      </c>
      <c r="BM723" s="1" t="s">
        <v>212</v>
      </c>
      <c r="BN723" s="2">
        <f t="shared" si="355"/>
        <v>0.339506172839506</v>
      </c>
      <c r="BO723" s="2">
        <v>60</v>
      </c>
      <c r="BP723" s="1">
        <f t="shared" si="356"/>
        <v>0.339506172839506</v>
      </c>
      <c r="BQ723" s="1">
        <f t="shared" si="357"/>
        <v>0.339506172839506</v>
      </c>
      <c r="BS723" s="1"/>
      <c r="EQ723" s="1">
        <f t="shared" si="333"/>
        <v>0</v>
      </c>
      <c r="ER723" s="1">
        <f t="shared" si="358"/>
        <v>0</v>
      </c>
      <c r="ES723" s="1">
        <f t="shared" si="359"/>
        <v>0</v>
      </c>
      <c r="ET723" s="12">
        <f t="shared" si="360"/>
        <v>0.339506172839506</v>
      </c>
      <c r="FP723" s="1" t="s">
        <v>213</v>
      </c>
      <c r="FQ723" s="1">
        <v>1.25</v>
      </c>
      <c r="FR723" s="12">
        <f t="shared" si="345"/>
        <v>1.49200617283951</v>
      </c>
      <c r="FS723" s="12">
        <f t="shared" si="361"/>
        <v>0.0186500771604938</v>
      </c>
      <c r="GE723" s="1" t="s">
        <v>214</v>
      </c>
      <c r="GF723" s="1" t="s">
        <v>213</v>
      </c>
      <c r="GG723" s="1">
        <v>11</v>
      </c>
      <c r="GH723" s="12">
        <f t="shared" si="362"/>
        <v>1.49200617283951</v>
      </c>
      <c r="GI723" s="1">
        <f t="shared" si="363"/>
        <v>0.164120679012346</v>
      </c>
      <c r="GJ723" s="1" t="s">
        <v>215</v>
      </c>
      <c r="GM723" s="1">
        <v>0.0068</v>
      </c>
      <c r="GO723" s="1">
        <v>0.04</v>
      </c>
      <c r="GP723" s="1">
        <v>0.01</v>
      </c>
      <c r="HB723" s="1">
        <v>4</v>
      </c>
      <c r="HC723" s="1">
        <v>55</v>
      </c>
      <c r="HD723" s="1">
        <v>90</v>
      </c>
      <c r="HE723" s="1">
        <f t="shared" si="364"/>
        <v>235.636363636364</v>
      </c>
      <c r="HF723" s="10">
        <f t="shared" si="365"/>
        <v>1.73157692901235</v>
      </c>
      <c r="HG723" s="13">
        <v>45384</v>
      </c>
    </row>
    <row r="724" spans="1:215">
      <c r="A724" t="str">
        <f t="shared" si="334"/>
        <v>MYSRNF12152021590</v>
      </c>
      <c r="B724" s="1">
        <v>723</v>
      </c>
      <c r="C724" s="1" t="s">
        <v>200</v>
      </c>
      <c r="D724" s="1">
        <v>0</v>
      </c>
      <c r="E724" s="1" t="s">
        <v>317</v>
      </c>
      <c r="F724" s="1" t="s">
        <v>202</v>
      </c>
      <c r="H724" s="1" t="s">
        <v>1235</v>
      </c>
      <c r="I724" s="1" t="s">
        <v>701</v>
      </c>
      <c r="M724" s="1" t="s">
        <v>205</v>
      </c>
      <c r="N724" s="1">
        <v>1</v>
      </c>
      <c r="O724" s="1" t="s">
        <v>243</v>
      </c>
      <c r="Q724" s="1" t="s">
        <v>219</v>
      </c>
      <c r="R724" t="s">
        <v>208</v>
      </c>
      <c r="S724" s="19" t="s">
        <v>244</v>
      </c>
      <c r="T724" s="1" t="s">
        <v>210</v>
      </c>
      <c r="V724" s="1" t="b">
        <v>0</v>
      </c>
      <c r="AA724" s="1">
        <v>0.189</v>
      </c>
      <c r="AC724" s="1">
        <v>0.185</v>
      </c>
      <c r="AD724" s="1">
        <v>100</v>
      </c>
      <c r="AF724" s="8">
        <v>0.004</v>
      </c>
      <c r="AG724" s="1" t="s">
        <v>464</v>
      </c>
      <c r="AH724" s="1">
        <v>21590</v>
      </c>
      <c r="AI724" s="1">
        <v>100</v>
      </c>
      <c r="AJ724" s="1">
        <v>129.33</v>
      </c>
      <c r="AL724" s="1">
        <f t="shared" si="351"/>
        <v>129.33</v>
      </c>
      <c r="AO724" s="1">
        <f t="shared" si="352"/>
        <v>129.33</v>
      </c>
      <c r="AP724" s="1">
        <v>20</v>
      </c>
      <c r="AV724" s="10">
        <f t="shared" si="353"/>
        <v>24.36337</v>
      </c>
      <c r="AW724" s="1">
        <f t="shared" si="354"/>
        <v>24.36337</v>
      </c>
      <c r="BK724" s="1">
        <v>2</v>
      </c>
      <c r="BL724" s="1">
        <v>346.666666666667</v>
      </c>
      <c r="BM724" s="1" t="s">
        <v>212</v>
      </c>
      <c r="BN724" s="2">
        <f t="shared" si="355"/>
        <v>3.4238683127572</v>
      </c>
      <c r="BO724" s="2">
        <v>260</v>
      </c>
      <c r="BP724" s="1">
        <f t="shared" si="356"/>
        <v>3.4238683127572</v>
      </c>
      <c r="BQ724" s="1">
        <f t="shared" si="357"/>
        <v>3.4238683127572</v>
      </c>
      <c r="BS724" s="1"/>
      <c r="EQ724" s="1">
        <f t="shared" si="333"/>
        <v>0</v>
      </c>
      <c r="ER724" s="1">
        <f t="shared" si="358"/>
        <v>0</v>
      </c>
      <c r="ES724" s="1">
        <f t="shared" si="359"/>
        <v>0</v>
      </c>
      <c r="ET724" s="12">
        <f t="shared" si="360"/>
        <v>3.4238683127572</v>
      </c>
      <c r="FP724" s="1" t="s">
        <v>213</v>
      </c>
      <c r="FQ724" s="1">
        <v>1.25</v>
      </c>
      <c r="FR724" s="12">
        <f t="shared" si="345"/>
        <v>27.7872383127572</v>
      </c>
      <c r="FS724" s="12">
        <f t="shared" si="361"/>
        <v>0.347340478909465</v>
      </c>
      <c r="GE724" s="1" t="s">
        <v>214</v>
      </c>
      <c r="GF724" s="1" t="s">
        <v>213</v>
      </c>
      <c r="GG724" s="1">
        <v>11</v>
      </c>
      <c r="GH724" s="12">
        <f t="shared" si="362"/>
        <v>27.7872383127572</v>
      </c>
      <c r="GI724" s="1">
        <f t="shared" si="363"/>
        <v>3.05659621440329</v>
      </c>
      <c r="GJ724" s="1" t="s">
        <v>215</v>
      </c>
      <c r="GM724" s="1">
        <v>0.07</v>
      </c>
      <c r="GO724" s="1">
        <v>0.35</v>
      </c>
      <c r="GP724" s="1">
        <v>0.18</v>
      </c>
      <c r="HB724" s="1">
        <v>2</v>
      </c>
      <c r="HC724" s="1">
        <v>64</v>
      </c>
      <c r="HD724" s="1">
        <v>90</v>
      </c>
      <c r="HE724" s="1">
        <f t="shared" si="364"/>
        <v>101.25</v>
      </c>
      <c r="HF724" s="10">
        <f t="shared" si="365"/>
        <v>31.79117500607</v>
      </c>
      <c r="HG724" s="13">
        <v>45384</v>
      </c>
    </row>
    <row r="725" spans="1:215">
      <c r="A725" t="str">
        <f t="shared" si="334"/>
        <v>MYSRNF12170021590</v>
      </c>
      <c r="B725" s="1">
        <v>724</v>
      </c>
      <c r="C725" s="1" t="s">
        <v>200</v>
      </c>
      <c r="D725" s="1">
        <v>0</v>
      </c>
      <c r="E725" s="1" t="s">
        <v>317</v>
      </c>
      <c r="F725" s="1" t="s">
        <v>202</v>
      </c>
      <c r="H725" s="1" t="s">
        <v>1236</v>
      </c>
      <c r="I725" s="1" t="s">
        <v>342</v>
      </c>
      <c r="M725" s="1" t="s">
        <v>205</v>
      </c>
      <c r="N725" s="1">
        <v>1</v>
      </c>
      <c r="O725" s="1" t="s">
        <v>243</v>
      </c>
      <c r="Q725" s="1" t="s">
        <v>219</v>
      </c>
      <c r="R725" t="s">
        <v>208</v>
      </c>
      <c r="S725" s="19" t="s">
        <v>244</v>
      </c>
      <c r="T725" s="1" t="s">
        <v>210</v>
      </c>
      <c r="V725" s="1" t="b">
        <v>0</v>
      </c>
      <c r="AA725" s="1">
        <v>0.034325</v>
      </c>
      <c r="AC725" s="1">
        <v>0.0325</v>
      </c>
      <c r="AD725" s="1">
        <v>100</v>
      </c>
      <c r="AF725" s="8">
        <v>0.001825</v>
      </c>
      <c r="AG725" s="1" t="s">
        <v>464</v>
      </c>
      <c r="AH725" s="1">
        <v>21590</v>
      </c>
      <c r="AI725" s="1">
        <v>100</v>
      </c>
      <c r="AJ725" s="1">
        <v>129.33</v>
      </c>
      <c r="AL725" s="1">
        <f t="shared" si="351"/>
        <v>129.33</v>
      </c>
      <c r="AO725" s="1">
        <f t="shared" si="352"/>
        <v>129.33</v>
      </c>
      <c r="AP725" s="1">
        <v>20</v>
      </c>
      <c r="AV725" s="10">
        <f t="shared" si="353"/>
        <v>4.40275225</v>
      </c>
      <c r="AW725" s="1">
        <f t="shared" si="354"/>
        <v>4.40275225</v>
      </c>
      <c r="BK725" s="1">
        <v>2</v>
      </c>
      <c r="BL725" s="1">
        <v>213.333333333333</v>
      </c>
      <c r="BM725" s="1" t="s">
        <v>212</v>
      </c>
      <c r="BN725" s="2">
        <f t="shared" si="355"/>
        <v>2.04115226337449</v>
      </c>
      <c r="BO725" s="2">
        <v>160</v>
      </c>
      <c r="BP725" s="1">
        <f t="shared" si="356"/>
        <v>2.04115226337449</v>
      </c>
      <c r="BQ725" s="1">
        <f t="shared" si="357"/>
        <v>2.04115226337449</v>
      </c>
      <c r="BS725" s="1"/>
      <c r="EQ725" s="1">
        <f t="shared" si="333"/>
        <v>0</v>
      </c>
      <c r="ER725" s="1">
        <f t="shared" si="358"/>
        <v>0</v>
      </c>
      <c r="ES725" s="1">
        <f t="shared" si="359"/>
        <v>0</v>
      </c>
      <c r="ET725" s="12">
        <f t="shared" si="360"/>
        <v>2.04115226337449</v>
      </c>
      <c r="FP725" s="1" t="s">
        <v>213</v>
      </c>
      <c r="FQ725" s="1">
        <v>1.25</v>
      </c>
      <c r="FR725" s="12">
        <f t="shared" si="345"/>
        <v>6.44390451337449</v>
      </c>
      <c r="FS725" s="12">
        <f t="shared" si="361"/>
        <v>0.0805488064171811</v>
      </c>
      <c r="GE725" s="1" t="s">
        <v>214</v>
      </c>
      <c r="GF725" s="1" t="s">
        <v>213</v>
      </c>
      <c r="GG725" s="1">
        <v>11</v>
      </c>
      <c r="GH725" s="12">
        <f t="shared" si="362"/>
        <v>6.44390451337449</v>
      </c>
      <c r="GI725" s="1">
        <f t="shared" si="363"/>
        <v>0.708829496471193</v>
      </c>
      <c r="GJ725" s="1" t="s">
        <v>215</v>
      </c>
      <c r="GM725" s="1">
        <v>0.05</v>
      </c>
      <c r="GO725" s="1">
        <v>0.17</v>
      </c>
      <c r="GP725" s="1">
        <v>0.03</v>
      </c>
      <c r="HB725" s="1">
        <v>2</v>
      </c>
      <c r="HC725" s="1">
        <v>62</v>
      </c>
      <c r="HD725" s="1">
        <v>90</v>
      </c>
      <c r="HE725" s="1">
        <f t="shared" si="364"/>
        <v>104.516129032258</v>
      </c>
      <c r="HF725" s="10">
        <f t="shared" si="365"/>
        <v>7.48328281626286</v>
      </c>
      <c r="HG725" s="13">
        <v>45384</v>
      </c>
    </row>
    <row r="726" spans="1:215">
      <c r="A726" t="str">
        <f t="shared" si="334"/>
        <v>MYSRNF18067021691</v>
      </c>
      <c r="B726" s="1">
        <v>725</v>
      </c>
      <c r="C726" s="1" t="s">
        <v>200</v>
      </c>
      <c r="D726" s="1">
        <v>0</v>
      </c>
      <c r="E726" s="1" t="s">
        <v>317</v>
      </c>
      <c r="F726" s="1" t="s">
        <v>202</v>
      </c>
      <c r="H726" s="1" t="s">
        <v>1237</v>
      </c>
      <c r="I726" s="1" t="s">
        <v>1238</v>
      </c>
      <c r="M726" s="1" t="s">
        <v>205</v>
      </c>
      <c r="N726" s="1">
        <v>1</v>
      </c>
      <c r="O726" s="22" t="s">
        <v>265</v>
      </c>
      <c r="P726" s="23"/>
      <c r="Q726" s="1" t="s">
        <v>219</v>
      </c>
      <c r="R726" t="s">
        <v>208</v>
      </c>
      <c r="S726" s="19" t="s">
        <v>266</v>
      </c>
      <c r="T726" s="1" t="s">
        <v>210</v>
      </c>
      <c r="V726" s="1" t="b">
        <v>0</v>
      </c>
      <c r="AA726" s="1">
        <v>0.09058</v>
      </c>
      <c r="AC726" s="1">
        <v>0.08908</v>
      </c>
      <c r="AD726" s="1">
        <v>100</v>
      </c>
      <c r="AF726" s="8">
        <v>0.0015</v>
      </c>
      <c r="AG726" s="1" t="s">
        <v>679</v>
      </c>
      <c r="AH726" s="1">
        <v>21691</v>
      </c>
      <c r="AI726" s="1">
        <v>100</v>
      </c>
      <c r="AJ726" s="1">
        <v>84.6</v>
      </c>
      <c r="AL726" s="1">
        <f t="shared" si="351"/>
        <v>84.6</v>
      </c>
      <c r="AO726" s="1">
        <f t="shared" si="352"/>
        <v>84.6</v>
      </c>
      <c r="AP726" s="1">
        <v>79.6</v>
      </c>
      <c r="AV726" s="10">
        <f t="shared" si="353"/>
        <v>7.543668</v>
      </c>
      <c r="AW726" s="1">
        <f t="shared" si="354"/>
        <v>7.543668</v>
      </c>
      <c r="BK726" s="1">
        <v>2</v>
      </c>
      <c r="BL726" s="1">
        <v>312.5</v>
      </c>
      <c r="BM726" s="1" t="s">
        <v>212</v>
      </c>
      <c r="BN726" s="2">
        <f t="shared" si="355"/>
        <v>2.2843567251462</v>
      </c>
      <c r="BO726" s="2">
        <v>250</v>
      </c>
      <c r="BP726" s="1">
        <f t="shared" si="356"/>
        <v>2.2843567251462</v>
      </c>
      <c r="BQ726" s="1">
        <f t="shared" si="357"/>
        <v>2.2843567251462</v>
      </c>
      <c r="BS726" s="1"/>
      <c r="EQ726" s="1">
        <f t="shared" si="333"/>
        <v>0</v>
      </c>
      <c r="ER726" s="1">
        <f t="shared" si="358"/>
        <v>0</v>
      </c>
      <c r="ES726" s="1">
        <f t="shared" si="359"/>
        <v>0</v>
      </c>
      <c r="ET726" s="12">
        <f t="shared" si="360"/>
        <v>2.2843567251462</v>
      </c>
      <c r="FP726" s="1" t="s">
        <v>213</v>
      </c>
      <c r="FQ726" s="1">
        <v>1.25</v>
      </c>
      <c r="FR726" s="12">
        <f t="shared" si="345"/>
        <v>9.8280247251462</v>
      </c>
      <c r="FS726" s="12">
        <f t="shared" si="361"/>
        <v>0.122850309064327</v>
      </c>
      <c r="GE726" s="1" t="s">
        <v>214</v>
      </c>
      <c r="GF726" s="1" t="s">
        <v>213</v>
      </c>
      <c r="GG726" s="1">
        <v>11</v>
      </c>
      <c r="GH726" s="12">
        <f t="shared" si="362"/>
        <v>9.8280247251462</v>
      </c>
      <c r="GI726" s="1">
        <f t="shared" si="363"/>
        <v>1.08108271976608</v>
      </c>
      <c r="GJ726" s="1" t="s">
        <v>215</v>
      </c>
      <c r="GM726" s="1">
        <v>0.0457038391224863</v>
      </c>
      <c r="GO726" s="1">
        <v>0.08125</v>
      </c>
      <c r="GP726" s="1">
        <v>0.0549450549450549</v>
      </c>
      <c r="HB726" s="1">
        <v>2</v>
      </c>
      <c r="HC726" s="1">
        <v>50</v>
      </c>
      <c r="HD726" s="1">
        <v>95</v>
      </c>
      <c r="HE726" s="1">
        <f t="shared" si="364"/>
        <v>136.8</v>
      </c>
      <c r="HF726" s="10">
        <f t="shared" si="365"/>
        <v>11.2138566480441</v>
      </c>
      <c r="HG726" s="13">
        <v>45384</v>
      </c>
    </row>
    <row r="727" spans="1:215">
      <c r="A727" t="str">
        <f t="shared" si="334"/>
        <v>MYSRNF22046021590</v>
      </c>
      <c r="B727" s="1">
        <v>726</v>
      </c>
      <c r="C727" s="1" t="s">
        <v>200</v>
      </c>
      <c r="D727" s="1">
        <v>0</v>
      </c>
      <c r="E727" s="1" t="s">
        <v>317</v>
      </c>
      <c r="F727" s="1" t="s">
        <v>202</v>
      </c>
      <c r="H727" s="1" t="s">
        <v>1239</v>
      </c>
      <c r="I727" s="1" t="s">
        <v>1240</v>
      </c>
      <c r="M727" s="1" t="s">
        <v>205</v>
      </c>
      <c r="N727" s="1">
        <v>1</v>
      </c>
      <c r="O727" s="1" t="s">
        <v>243</v>
      </c>
      <c r="Q727" s="1" t="s">
        <v>219</v>
      </c>
      <c r="R727" t="s">
        <v>208</v>
      </c>
      <c r="S727" s="19" t="s">
        <v>244</v>
      </c>
      <c r="T727" s="1" t="s">
        <v>210</v>
      </c>
      <c r="V727" s="1" t="b">
        <v>0</v>
      </c>
      <c r="AA727" s="1">
        <v>0.0126</v>
      </c>
      <c r="AC727" s="1">
        <v>0.0106</v>
      </c>
      <c r="AD727" s="1">
        <v>100</v>
      </c>
      <c r="AF727" s="8">
        <v>0.002</v>
      </c>
      <c r="AG727" s="1" t="s">
        <v>464</v>
      </c>
      <c r="AH727" s="1">
        <v>21590</v>
      </c>
      <c r="AI727" s="1">
        <v>100</v>
      </c>
      <c r="AJ727" s="1">
        <v>93.44</v>
      </c>
      <c r="AL727" s="1">
        <f t="shared" si="351"/>
        <v>93.44</v>
      </c>
      <c r="AO727" s="1">
        <f t="shared" si="352"/>
        <v>93.44</v>
      </c>
      <c r="AP727" s="1">
        <v>20</v>
      </c>
      <c r="AV727" s="10">
        <f t="shared" si="353"/>
        <v>1.137344</v>
      </c>
      <c r="AW727" s="1">
        <f t="shared" si="354"/>
        <v>1.137344</v>
      </c>
      <c r="BK727" s="1">
        <v>2</v>
      </c>
      <c r="BL727" s="1">
        <v>260</v>
      </c>
      <c r="BM727" s="1" t="s">
        <v>212</v>
      </c>
      <c r="BN727" s="2">
        <f t="shared" si="355"/>
        <v>2.20679012345679</v>
      </c>
      <c r="BO727" s="2">
        <v>150</v>
      </c>
      <c r="BP727" s="1">
        <f t="shared" si="356"/>
        <v>2.20679012345679</v>
      </c>
      <c r="BQ727" s="1">
        <f t="shared" si="357"/>
        <v>2.20679012345679</v>
      </c>
      <c r="BS727" s="1"/>
      <c r="EQ727" s="1">
        <f t="shared" si="333"/>
        <v>0</v>
      </c>
      <c r="ER727" s="1">
        <f t="shared" si="358"/>
        <v>0</v>
      </c>
      <c r="ES727" s="1">
        <f t="shared" si="359"/>
        <v>0</v>
      </c>
      <c r="ET727" s="12">
        <f t="shared" si="360"/>
        <v>2.20679012345679</v>
      </c>
      <c r="FP727" s="1" t="s">
        <v>213</v>
      </c>
      <c r="FQ727" s="1">
        <v>1.5</v>
      </c>
      <c r="FR727" s="12">
        <f t="shared" si="345"/>
        <v>3.34413412345679</v>
      </c>
      <c r="FS727" s="12">
        <f t="shared" si="361"/>
        <v>0.0501620118518519</v>
      </c>
      <c r="GE727" s="1" t="s">
        <v>252</v>
      </c>
      <c r="GF727" s="1" t="s">
        <v>213</v>
      </c>
      <c r="GG727" s="1">
        <v>12.5</v>
      </c>
      <c r="GH727" s="12">
        <f t="shared" si="362"/>
        <v>3.34413412345679</v>
      </c>
      <c r="GI727" s="1">
        <f t="shared" si="363"/>
        <v>0.418016765432099</v>
      </c>
      <c r="GJ727" s="1" t="s">
        <v>215</v>
      </c>
      <c r="GM727" s="1">
        <v>0.0442</v>
      </c>
      <c r="GO727" s="1">
        <v>0.0541666666666667</v>
      </c>
      <c r="GP727" s="1">
        <v>0.18</v>
      </c>
      <c r="HB727" s="1">
        <v>2</v>
      </c>
      <c r="HC727" s="1">
        <v>55</v>
      </c>
      <c r="HD727" s="1">
        <v>90</v>
      </c>
      <c r="HE727" s="1">
        <f t="shared" si="364"/>
        <v>117.818181818182</v>
      </c>
      <c r="HF727" s="10">
        <f t="shared" si="365"/>
        <v>4.09067956740741</v>
      </c>
      <c r="HG727" s="13">
        <v>45384</v>
      </c>
    </row>
    <row r="728" spans="1:215">
      <c r="A728" t="str">
        <f t="shared" si="334"/>
        <v>MYSRNF22318021691</v>
      </c>
      <c r="B728" s="1">
        <v>727</v>
      </c>
      <c r="C728" s="1" t="s">
        <v>200</v>
      </c>
      <c r="D728" s="1">
        <v>0</v>
      </c>
      <c r="E728" s="1" t="s">
        <v>317</v>
      </c>
      <c r="F728" s="1" t="s">
        <v>202</v>
      </c>
      <c r="H728" s="1" t="s">
        <v>1241</v>
      </c>
      <c r="I728" s="1" t="s">
        <v>361</v>
      </c>
      <c r="M728" s="1" t="s">
        <v>205</v>
      </c>
      <c r="N728" s="1">
        <v>1</v>
      </c>
      <c r="O728" s="17" t="s">
        <v>250</v>
      </c>
      <c r="P728" s="18"/>
      <c r="Q728" s="1" t="s">
        <v>219</v>
      </c>
      <c r="R728" t="s">
        <v>208</v>
      </c>
      <c r="S728" s="19" t="s">
        <v>251</v>
      </c>
      <c r="T728" s="1" t="s">
        <v>210</v>
      </c>
      <c r="V728" s="1" t="b">
        <v>0</v>
      </c>
      <c r="AA728" s="1">
        <v>0.086</v>
      </c>
      <c r="AC728" s="1">
        <v>0.084</v>
      </c>
      <c r="AD728" s="1">
        <v>100</v>
      </c>
      <c r="AF728" s="8">
        <v>0.00199999999999999</v>
      </c>
      <c r="AG728" s="1" t="s">
        <v>679</v>
      </c>
      <c r="AH728" s="1">
        <v>21691</v>
      </c>
      <c r="AI728" s="1">
        <v>100</v>
      </c>
      <c r="AJ728" s="1">
        <v>99.55</v>
      </c>
      <c r="AL728" s="1">
        <f t="shared" si="351"/>
        <v>99.55</v>
      </c>
      <c r="AO728" s="1">
        <f t="shared" si="352"/>
        <v>99.55</v>
      </c>
      <c r="AP728" s="1">
        <v>20</v>
      </c>
      <c r="AV728" s="10">
        <f t="shared" si="353"/>
        <v>8.5213</v>
      </c>
      <c r="AW728" s="1">
        <f t="shared" si="354"/>
        <v>8.5213</v>
      </c>
      <c r="BK728" s="1">
        <v>2</v>
      </c>
      <c r="BL728" s="1">
        <v>250</v>
      </c>
      <c r="BM728" s="1" t="s">
        <v>212</v>
      </c>
      <c r="BN728" s="2">
        <f t="shared" si="355"/>
        <v>1.64473684210526</v>
      </c>
      <c r="BO728" s="2">
        <v>200</v>
      </c>
      <c r="BP728" s="1">
        <f t="shared" si="356"/>
        <v>1.64473684210526</v>
      </c>
      <c r="BQ728" s="1">
        <f t="shared" si="357"/>
        <v>1.64473684210526</v>
      </c>
      <c r="BS728" s="1"/>
      <c r="EO728" s="1">
        <v>0.1</v>
      </c>
      <c r="EQ728" s="1">
        <f t="shared" si="333"/>
        <v>0</v>
      </c>
      <c r="ER728" s="1">
        <f t="shared" si="358"/>
        <v>0</v>
      </c>
      <c r="ES728" s="1">
        <f t="shared" si="359"/>
        <v>0</v>
      </c>
      <c r="ET728" s="12">
        <f t="shared" si="360"/>
        <v>1.64473684210526</v>
      </c>
      <c r="FP728" s="1" t="s">
        <v>213</v>
      </c>
      <c r="FQ728" s="1">
        <v>1.25</v>
      </c>
      <c r="FR728" s="12">
        <f t="shared" si="345"/>
        <v>10.1660368421053</v>
      </c>
      <c r="FS728" s="12">
        <f t="shared" si="361"/>
        <v>0.127075460526316</v>
      </c>
      <c r="GE728" s="1" t="s">
        <v>214</v>
      </c>
      <c r="GF728" s="1" t="s">
        <v>213</v>
      </c>
      <c r="GG728" s="1">
        <v>11</v>
      </c>
      <c r="GH728" s="12">
        <f t="shared" si="362"/>
        <v>10.1660368421053</v>
      </c>
      <c r="GI728" s="1">
        <f t="shared" si="363"/>
        <v>1.11826405263158</v>
      </c>
      <c r="GJ728" s="1" t="s">
        <v>215</v>
      </c>
      <c r="GM728" s="1">
        <v>0.035</v>
      </c>
      <c r="GO728" s="1">
        <v>0.11</v>
      </c>
      <c r="GP728" s="1">
        <v>0.0836120401337793</v>
      </c>
      <c r="HB728" s="1">
        <v>2</v>
      </c>
      <c r="HC728" s="1">
        <v>45</v>
      </c>
      <c r="HD728" s="1">
        <v>95</v>
      </c>
      <c r="HE728" s="1">
        <f t="shared" si="364"/>
        <v>152</v>
      </c>
      <c r="HF728" s="10">
        <f t="shared" si="365"/>
        <v>11.6399883953969</v>
      </c>
      <c r="HG728" s="13">
        <v>45384</v>
      </c>
    </row>
    <row r="729" spans="1:215">
      <c r="A729" t="str">
        <f t="shared" si="334"/>
        <v>MYSRNF22507021691</v>
      </c>
      <c r="B729" s="1">
        <v>728</v>
      </c>
      <c r="C729" s="1" t="s">
        <v>200</v>
      </c>
      <c r="D729" s="1">
        <v>0</v>
      </c>
      <c r="E729" s="1" t="s">
        <v>317</v>
      </c>
      <c r="F729" s="1" t="s">
        <v>202</v>
      </c>
      <c r="H729" s="1" t="s">
        <v>1242</v>
      </c>
      <c r="I729" s="1" t="s">
        <v>1243</v>
      </c>
      <c r="M729" s="1" t="s">
        <v>205</v>
      </c>
      <c r="N729" s="1">
        <v>1</v>
      </c>
      <c r="O729" s="17" t="s">
        <v>250</v>
      </c>
      <c r="P729" s="18"/>
      <c r="Q729" s="1" t="s">
        <v>219</v>
      </c>
      <c r="R729" t="s">
        <v>208</v>
      </c>
      <c r="S729" s="19" t="s">
        <v>251</v>
      </c>
      <c r="T729" s="1" t="s">
        <v>210</v>
      </c>
      <c r="V729" s="1" t="b">
        <v>0</v>
      </c>
      <c r="AA729" s="1">
        <v>0.019</v>
      </c>
      <c r="AC729" s="1">
        <v>0.018</v>
      </c>
      <c r="AD729" s="1">
        <v>100</v>
      </c>
      <c r="AF729" s="8">
        <v>0.001</v>
      </c>
      <c r="AG729" s="1" t="s">
        <v>679</v>
      </c>
      <c r="AH729" s="1">
        <v>21691</v>
      </c>
      <c r="AI729" s="1">
        <v>100</v>
      </c>
      <c r="AJ729" s="1">
        <v>99.55</v>
      </c>
      <c r="AL729" s="1">
        <f t="shared" si="351"/>
        <v>99.55</v>
      </c>
      <c r="AO729" s="1">
        <f t="shared" si="352"/>
        <v>99.55</v>
      </c>
      <c r="AP729" s="1">
        <v>20</v>
      </c>
      <c r="AV729" s="10">
        <f t="shared" si="353"/>
        <v>1.87145</v>
      </c>
      <c r="AW729" s="1">
        <f t="shared" si="354"/>
        <v>1.87145</v>
      </c>
      <c r="AZ729" s="1">
        <f>BA729+BE729</f>
        <v>3.645</v>
      </c>
      <c r="BA729" s="1">
        <f>AZ730*N730</f>
        <v>3.6</v>
      </c>
      <c r="BB729" s="1" t="s">
        <v>221</v>
      </c>
      <c r="BC729" s="1">
        <f>BA729</f>
        <v>3.6</v>
      </c>
      <c r="BD729" s="1">
        <v>1.25</v>
      </c>
      <c r="BE729" s="1">
        <f>BA729*(BD729/100)</f>
        <v>0.045</v>
      </c>
      <c r="BK729" s="1">
        <v>2</v>
      </c>
      <c r="BL729" s="1">
        <v>150</v>
      </c>
      <c r="BM729" s="1" t="s">
        <v>212</v>
      </c>
      <c r="BN729" s="2">
        <f t="shared" si="355"/>
        <v>1.09649122807018</v>
      </c>
      <c r="BO729" s="2">
        <v>120</v>
      </c>
      <c r="BP729" s="1">
        <f t="shared" si="356"/>
        <v>1.09649122807018</v>
      </c>
      <c r="BQ729" s="1">
        <f t="shared" si="357"/>
        <v>1.09649122807018</v>
      </c>
      <c r="BS729" s="1"/>
      <c r="EO729" s="1">
        <v>0.03</v>
      </c>
      <c r="EQ729" s="1">
        <f t="shared" si="333"/>
        <v>0</v>
      </c>
      <c r="ER729" s="1">
        <f t="shared" si="358"/>
        <v>0</v>
      </c>
      <c r="ES729" s="1">
        <f t="shared" si="359"/>
        <v>0</v>
      </c>
      <c r="ET729" s="12">
        <f t="shared" si="360"/>
        <v>1.09649122807018</v>
      </c>
      <c r="FP729" s="1" t="s">
        <v>213</v>
      </c>
      <c r="FQ729" s="1">
        <v>1.25</v>
      </c>
      <c r="FR729" s="12">
        <f t="shared" si="345"/>
        <v>2.96794122807017</v>
      </c>
      <c r="FS729" s="12">
        <f t="shared" si="361"/>
        <v>0.0370992653508772</v>
      </c>
      <c r="GE729" s="1" t="s">
        <v>214</v>
      </c>
      <c r="GF729" s="1" t="s">
        <v>213</v>
      </c>
      <c r="GG729" s="1">
        <v>11</v>
      </c>
      <c r="GH729" s="12">
        <f t="shared" si="362"/>
        <v>2.96794122807017</v>
      </c>
      <c r="GI729" s="1">
        <f t="shared" si="363"/>
        <v>0.326473535087719</v>
      </c>
      <c r="GJ729" s="1" t="s">
        <v>215</v>
      </c>
      <c r="GM729" s="1">
        <v>0.03</v>
      </c>
      <c r="GO729" s="1">
        <v>0.025</v>
      </c>
      <c r="GP729" s="1">
        <v>0.0153846153846154</v>
      </c>
      <c r="GQ729" s="1" t="s">
        <v>280</v>
      </c>
      <c r="GR729" s="1">
        <v>1.85</v>
      </c>
      <c r="HB729" s="1">
        <v>2</v>
      </c>
      <c r="HC729" s="1">
        <v>50</v>
      </c>
      <c r="HD729" s="1">
        <v>95</v>
      </c>
      <c r="HE729" s="1">
        <f t="shared" si="364"/>
        <v>136.8</v>
      </c>
      <c r="HF729" s="10">
        <f t="shared" si="365"/>
        <v>8.89689864389339</v>
      </c>
      <c r="HG729" s="13">
        <v>45384</v>
      </c>
    </row>
    <row r="730" spans="1:215">
      <c r="A730" t="str">
        <f t="shared" si="334"/>
        <v>MYSRNF225070_121691</v>
      </c>
      <c r="B730" s="1">
        <v>729</v>
      </c>
      <c r="C730" s="1" t="s">
        <v>200</v>
      </c>
      <c r="E730" s="1" t="s">
        <v>317</v>
      </c>
      <c r="F730" s="1" t="s">
        <v>222</v>
      </c>
      <c r="H730" s="1" t="s">
        <v>1244</v>
      </c>
      <c r="I730" s="1" t="s">
        <v>1244</v>
      </c>
      <c r="N730" s="1">
        <v>2</v>
      </c>
      <c r="O730" s="18"/>
      <c r="P730" s="18"/>
      <c r="R730"/>
      <c r="S730" s="20"/>
      <c r="AF730" s="8"/>
      <c r="AG730" s="1" t="s">
        <v>679</v>
      </c>
      <c r="AH730" s="1">
        <v>21691</v>
      </c>
      <c r="AV730" s="10"/>
      <c r="AX730" s="1" t="s">
        <v>205</v>
      </c>
      <c r="AY730" s="1" t="s">
        <v>225</v>
      </c>
      <c r="AZ730" s="1">
        <v>1.8</v>
      </c>
      <c r="BN730" s="2"/>
      <c r="BS730" s="1"/>
      <c r="ET730" s="12"/>
      <c r="FR730" s="12"/>
      <c r="FS730" s="12"/>
      <c r="GH730" s="12"/>
      <c r="HF730" s="10"/>
      <c r="HG730" s="13">
        <v>45384</v>
      </c>
    </row>
    <row r="731" spans="1:215">
      <c r="A731" t="str">
        <f t="shared" si="334"/>
        <v>MYSRNF22565921691</v>
      </c>
      <c r="B731" s="1">
        <v>730</v>
      </c>
      <c r="C731" s="1" t="s">
        <v>200</v>
      </c>
      <c r="D731" s="1">
        <v>0</v>
      </c>
      <c r="E731" s="1" t="s">
        <v>317</v>
      </c>
      <c r="F731" s="1" t="s">
        <v>202</v>
      </c>
      <c r="H731" s="1" t="s">
        <v>1245</v>
      </c>
      <c r="I731" s="1" t="s">
        <v>1246</v>
      </c>
      <c r="M731" s="1" t="s">
        <v>205</v>
      </c>
      <c r="N731" s="1">
        <v>1</v>
      </c>
      <c r="O731" s="17" t="s">
        <v>260</v>
      </c>
      <c r="P731" s="18"/>
      <c r="Q731" s="1" t="s">
        <v>207</v>
      </c>
      <c r="R731" t="s">
        <v>208</v>
      </c>
      <c r="S731" s="19" t="s">
        <v>261</v>
      </c>
      <c r="T731" s="1" t="s">
        <v>210</v>
      </c>
      <c r="V731" s="1" t="b">
        <v>0</v>
      </c>
      <c r="AA731" s="1">
        <v>0.245</v>
      </c>
      <c r="AC731" s="1">
        <v>0.245</v>
      </c>
      <c r="AD731" s="1">
        <v>100</v>
      </c>
      <c r="AF731" s="8">
        <v>0</v>
      </c>
      <c r="AG731" s="1" t="s">
        <v>679</v>
      </c>
      <c r="AH731" s="1">
        <v>21691</v>
      </c>
      <c r="AI731" s="1">
        <v>100</v>
      </c>
      <c r="AJ731" s="1">
        <v>240</v>
      </c>
      <c r="AL731" s="1">
        <f>AK731+AJ731</f>
        <v>240</v>
      </c>
      <c r="AO731" s="1">
        <f>AL731+AM731</f>
        <v>240</v>
      </c>
      <c r="AP731" s="1">
        <v>20</v>
      </c>
      <c r="AV731" s="10">
        <f>((AO731*((100-GX731)/100)+GY731))*(AA731+AS731+AU731+AB731)-(AP731*(AA731+AS731-AC731+AB731)*AD731/100)</f>
        <v>58.8</v>
      </c>
      <c r="AW731" s="1">
        <f>(AV731)*N731</f>
        <v>58.8</v>
      </c>
      <c r="BK731" s="1">
        <v>2</v>
      </c>
      <c r="BL731" s="1">
        <v>662.5</v>
      </c>
      <c r="BM731" s="1" t="s">
        <v>212</v>
      </c>
      <c r="BN731" s="2">
        <f>BL731/HE731</f>
        <v>5.81140350877193</v>
      </c>
      <c r="BO731" s="2">
        <v>530</v>
      </c>
      <c r="BP731" s="1">
        <f>BN731+BI731</f>
        <v>5.81140350877193</v>
      </c>
      <c r="BQ731" s="1">
        <f>BP731*N731</f>
        <v>5.81140350877193</v>
      </c>
      <c r="BS731" s="1"/>
      <c r="EQ731" s="1">
        <f t="shared" si="333"/>
        <v>0</v>
      </c>
      <c r="ER731" s="1">
        <f>EQ731*N731</f>
        <v>0</v>
      </c>
      <c r="ES731" s="1">
        <f>IF(ISERROR(SEARCH("FALSE",BV731)),BU731,0)+IF(ISERROR(SEARCH("FALSE",CA731)),BZ731,0)+IF(ISERROR(SEARCH("FALSE",CF731)),CE731,0)+IF(ISERROR(SEARCH("FALSE",CK731)),CJ731,0)+IF(ISERROR(SEARCH("FALSE",CP731)),CO731,0)+IF(ISERROR(SEARCH("FALSE",CU731)),CT731,0)+IF(ISERROR(SEARCH("FALSE",CZ731)),CY731,0)+IF(ISERROR(SEARCH("FALSE",DE731)),DD731,0)+IF(ISERROR(SEARCH("FALSE",DJ731)),DI731,0)+IF(ISERROR(SEARCH("FALSE",DO731)),DN731,0)+IF(ISERROR(SEARCH("FALSE",DT731)),DS731,0)+IF(ISERROR(SEARCH("FALSE",DY731)),DX731,0)+IF(ISERROR(SEARCH("FALSE",ED731)),EC731,0)+IF(ISERROR(SEARCH("FALSE",EI731)),EH731,0)+IF(ISERROR(SEARCH("FALSE",EN731)),EM731,0)*N731</f>
        <v>0</v>
      </c>
      <c r="ET731" s="12">
        <f>ES731+ER731+BP731</f>
        <v>5.81140350877193</v>
      </c>
      <c r="FP731" s="1" t="s">
        <v>213</v>
      </c>
      <c r="FQ731" s="1">
        <v>1.25</v>
      </c>
      <c r="FR731" s="12">
        <f t="shared" si="345"/>
        <v>64.6114035087719</v>
      </c>
      <c r="FS731" s="12">
        <f>FR731*FQ731/100</f>
        <v>0.807642543859649</v>
      </c>
      <c r="GE731" s="1" t="s">
        <v>214</v>
      </c>
      <c r="GF731" s="1" t="s">
        <v>213</v>
      </c>
      <c r="GG731" s="1">
        <v>11</v>
      </c>
      <c r="GH731" s="12">
        <f>AW731+ET731-ES731+FD731+FG731</f>
        <v>64.6114035087719</v>
      </c>
      <c r="GI731" s="1">
        <f>GH731*(GG731/100)</f>
        <v>7.10725438596491</v>
      </c>
      <c r="GJ731" s="1" t="s">
        <v>215</v>
      </c>
      <c r="GM731" s="1">
        <v>0.12</v>
      </c>
      <c r="GO731" s="1">
        <v>0.183333333333333</v>
      </c>
      <c r="GP731" s="1">
        <v>0.2</v>
      </c>
      <c r="HB731" s="1">
        <v>2</v>
      </c>
      <c r="HC731" s="1">
        <v>60</v>
      </c>
      <c r="HD731" s="1">
        <v>95</v>
      </c>
      <c r="HE731" s="1">
        <f>(3600/HC731)*HD731*HB731/100</f>
        <v>114</v>
      </c>
      <c r="HF731" s="10">
        <f>AW731+AZ731+ET731+FD731+FG731+FK731+FS731-FY731+GD731+FT731+GI731+GM731+GN731+GO731+GP731+GR731+GS731-GU731</f>
        <v>73.0296337719298</v>
      </c>
      <c r="HG731" s="13">
        <v>45384</v>
      </c>
    </row>
    <row r="732" spans="1:215">
      <c r="A732" t="str">
        <f t="shared" si="334"/>
        <v>MYSRNF22573921691</v>
      </c>
      <c r="B732" s="1">
        <v>731</v>
      </c>
      <c r="C732" s="1" t="s">
        <v>200</v>
      </c>
      <c r="D732" s="1">
        <v>0</v>
      </c>
      <c r="E732" s="1" t="s">
        <v>317</v>
      </c>
      <c r="F732" s="1" t="s">
        <v>202</v>
      </c>
      <c r="H732" s="1" t="s">
        <v>1247</v>
      </c>
      <c r="I732" s="1" t="s">
        <v>1248</v>
      </c>
      <c r="M732" s="1" t="s">
        <v>205</v>
      </c>
      <c r="N732" s="1">
        <v>1</v>
      </c>
      <c r="O732" s="1" t="s">
        <v>270</v>
      </c>
      <c r="Q732" s="1" t="s">
        <v>271</v>
      </c>
      <c r="R732" t="s">
        <v>208</v>
      </c>
      <c r="S732" s="1" t="s">
        <v>272</v>
      </c>
      <c r="T732" s="1" t="s">
        <v>210</v>
      </c>
      <c r="V732" s="1" t="b">
        <v>0</v>
      </c>
      <c r="AA732" s="1">
        <v>0.138</v>
      </c>
      <c r="AC732" s="1">
        <v>0.134</v>
      </c>
      <c r="AD732" s="1">
        <v>100</v>
      </c>
      <c r="AF732" s="8">
        <v>0.004</v>
      </c>
      <c r="AG732" s="1" t="s">
        <v>679</v>
      </c>
      <c r="AH732" s="1">
        <v>21691</v>
      </c>
      <c r="AI732" s="1">
        <v>100</v>
      </c>
      <c r="AJ732" s="1">
        <v>139.55</v>
      </c>
      <c r="AL732" s="1">
        <f>AK732+AJ732</f>
        <v>139.55</v>
      </c>
      <c r="AO732" s="1">
        <f>AL732+AM732</f>
        <v>139.55</v>
      </c>
      <c r="AP732" s="1">
        <v>134.55</v>
      </c>
      <c r="AV732" s="10">
        <f>((AO732*((100-GX732)/100)+GY732))*(AA732+AS732+AU732+AB732)-(AP732*(AA732+AS732-AC732+AB732)*AD732/100)</f>
        <v>18.7197</v>
      </c>
      <c r="AW732" s="1">
        <f>(AV732)*N732</f>
        <v>18.7197</v>
      </c>
      <c r="BK732" s="1">
        <v>1</v>
      </c>
      <c r="BL732" s="1">
        <v>312.5</v>
      </c>
      <c r="BM732" s="1" t="s">
        <v>212</v>
      </c>
      <c r="BN732" s="2">
        <f>BL732/HE732</f>
        <v>5.02558479532164</v>
      </c>
      <c r="BO732" s="2">
        <v>250</v>
      </c>
      <c r="BP732" s="1">
        <f>BN732+BI732</f>
        <v>5.02558479532164</v>
      </c>
      <c r="BQ732" s="1">
        <f>BP732*N732</f>
        <v>5.02558479532164</v>
      </c>
      <c r="BS732" s="1"/>
      <c r="EQ732" s="1">
        <f t="shared" si="333"/>
        <v>0</v>
      </c>
      <c r="ER732" s="1">
        <f>EQ732*N732</f>
        <v>0</v>
      </c>
      <c r="ES732" s="1">
        <f>IF(ISERROR(SEARCH("FALSE",BV732)),BU732,0)+IF(ISERROR(SEARCH("FALSE",CA732)),BZ732,0)+IF(ISERROR(SEARCH("FALSE",CF732)),CE732,0)+IF(ISERROR(SEARCH("FALSE",CK732)),CJ732,0)+IF(ISERROR(SEARCH("FALSE",CP732)),CO732,0)+IF(ISERROR(SEARCH("FALSE",CU732)),CT732,0)+IF(ISERROR(SEARCH("FALSE",CZ732)),CY732,0)+IF(ISERROR(SEARCH("FALSE",DE732)),DD732,0)+IF(ISERROR(SEARCH("FALSE",DJ732)),DI732,0)+IF(ISERROR(SEARCH("FALSE",DO732)),DN732,0)+IF(ISERROR(SEARCH("FALSE",DT732)),DS732,0)+IF(ISERROR(SEARCH("FALSE",DY732)),DX732,0)+IF(ISERROR(SEARCH("FALSE",ED732)),EC732,0)+IF(ISERROR(SEARCH("FALSE",EI732)),EH732,0)+IF(ISERROR(SEARCH("FALSE",EN732)),EM732,0)*N732</f>
        <v>0</v>
      </c>
      <c r="ET732" s="12">
        <f>ES732+ER732+BP732</f>
        <v>5.02558479532164</v>
      </c>
      <c r="FP732" s="1" t="s">
        <v>213</v>
      </c>
      <c r="FQ732" s="1">
        <v>1.25</v>
      </c>
      <c r="FR732" s="12">
        <f t="shared" si="345"/>
        <v>23.7452847953216</v>
      </c>
      <c r="FS732" s="12">
        <f>FR732*FQ732/100</f>
        <v>0.29681605994152</v>
      </c>
      <c r="GE732" s="1" t="s">
        <v>214</v>
      </c>
      <c r="GF732" s="1" t="s">
        <v>213</v>
      </c>
      <c r="GG732" s="1">
        <v>11</v>
      </c>
      <c r="GH732" s="12">
        <f>AW732+ET732-ES732+FD732+FG732</f>
        <v>23.7452847953216</v>
      </c>
      <c r="GI732" s="1">
        <f>GH732*(GG732/100)</f>
        <v>2.61198132748538</v>
      </c>
      <c r="GJ732" s="1" t="s">
        <v>215</v>
      </c>
      <c r="GM732" s="1">
        <v>0.100603621730382</v>
      </c>
      <c r="GO732" s="1">
        <v>1.35916666666667</v>
      </c>
      <c r="GP732" s="1">
        <v>0.0694444444444444</v>
      </c>
      <c r="GQ732" s="1" t="s">
        <v>280</v>
      </c>
      <c r="HB732" s="1">
        <v>1</v>
      </c>
      <c r="HC732" s="1">
        <v>55</v>
      </c>
      <c r="HD732" s="1">
        <v>95</v>
      </c>
      <c r="HE732" s="1">
        <f>(3600/HC732)*HD732*HB732/100</f>
        <v>62.1818181818182</v>
      </c>
      <c r="HF732" s="10">
        <f>AW732+AZ732+ET732+FD732+FG732+FK732+FS732-FY732+GD732+FT732+GI732+GM732+GN732+GO732+GP732+GR732+GS732-GU732</f>
        <v>28.18329691559</v>
      </c>
      <c r="HG732" s="13">
        <v>45384</v>
      </c>
    </row>
    <row r="733" spans="1:215">
      <c r="A733" t="str">
        <f t="shared" si="334"/>
        <v>MYSRNF22601021691</v>
      </c>
      <c r="B733" s="1">
        <v>732</v>
      </c>
      <c r="C733" s="1" t="s">
        <v>200</v>
      </c>
      <c r="D733" s="1">
        <v>0</v>
      </c>
      <c r="E733" s="1" t="s">
        <v>317</v>
      </c>
      <c r="F733" s="1" t="s">
        <v>202</v>
      </c>
      <c r="H733" s="1" t="s">
        <v>1249</v>
      </c>
      <c r="I733" s="1" t="s">
        <v>361</v>
      </c>
      <c r="M733" s="1" t="s">
        <v>205</v>
      </c>
      <c r="N733" s="1">
        <v>1</v>
      </c>
      <c r="O733" s="17" t="s">
        <v>250</v>
      </c>
      <c r="P733" s="18"/>
      <c r="Q733" s="1" t="s">
        <v>219</v>
      </c>
      <c r="R733" t="s">
        <v>208</v>
      </c>
      <c r="S733" s="19" t="s">
        <v>251</v>
      </c>
      <c r="T733" s="1" t="s">
        <v>210</v>
      </c>
      <c r="V733" s="1" t="b">
        <v>0</v>
      </c>
      <c r="AA733" s="1">
        <v>0.082</v>
      </c>
      <c r="AC733" s="1">
        <v>0.08</v>
      </c>
      <c r="AD733" s="1">
        <v>100</v>
      </c>
      <c r="AF733" s="8">
        <v>0.002</v>
      </c>
      <c r="AG733" s="1" t="s">
        <v>679</v>
      </c>
      <c r="AH733" s="1">
        <v>21691</v>
      </c>
      <c r="AI733" s="1">
        <v>100</v>
      </c>
      <c r="AJ733" s="1">
        <v>99.55</v>
      </c>
      <c r="AL733" s="1">
        <f>AK733+AJ733</f>
        <v>99.55</v>
      </c>
      <c r="AO733" s="1">
        <f>AL733+AM733</f>
        <v>99.55</v>
      </c>
      <c r="AP733" s="1">
        <v>20</v>
      </c>
      <c r="AV733" s="10">
        <f>((AO733*((100-GX733)/100)+GY733))*(AA733+AS733+AU733+AB733)-(AP733*(AA733+AS733-AC733+AB733)*AD733/100)</f>
        <v>8.1231</v>
      </c>
      <c r="AW733" s="1">
        <f>(AV733)*N733</f>
        <v>8.1231</v>
      </c>
      <c r="BK733" s="1">
        <v>2</v>
      </c>
      <c r="BL733" s="1">
        <v>250</v>
      </c>
      <c r="BM733" s="1" t="s">
        <v>212</v>
      </c>
      <c r="BN733" s="2">
        <f>BL733/HE733</f>
        <v>1.64473684210526</v>
      </c>
      <c r="BO733" s="2">
        <v>200</v>
      </c>
      <c r="BP733" s="1">
        <f>BN733+BI733</f>
        <v>1.64473684210526</v>
      </c>
      <c r="BQ733" s="1">
        <f>BP733*N733</f>
        <v>1.64473684210526</v>
      </c>
      <c r="BS733" s="1"/>
      <c r="EO733" s="1">
        <v>0.1</v>
      </c>
      <c r="EQ733" s="1">
        <f t="shared" si="333"/>
        <v>0</v>
      </c>
      <c r="ER733" s="1">
        <f>EQ733*N733</f>
        <v>0</v>
      </c>
      <c r="ES733" s="1">
        <f>IF(ISERROR(SEARCH("FALSE",BV733)),BU733,0)+IF(ISERROR(SEARCH("FALSE",CA733)),BZ733,0)+IF(ISERROR(SEARCH("FALSE",CF733)),CE733,0)+IF(ISERROR(SEARCH("FALSE",CK733)),CJ733,0)+IF(ISERROR(SEARCH("FALSE",CP733)),CO733,0)+IF(ISERROR(SEARCH("FALSE",CU733)),CT733,0)+IF(ISERROR(SEARCH("FALSE",CZ733)),CY733,0)+IF(ISERROR(SEARCH("FALSE",DE733)),DD733,0)+IF(ISERROR(SEARCH("FALSE",DJ733)),DI733,0)+IF(ISERROR(SEARCH("FALSE",DO733)),DN733,0)+IF(ISERROR(SEARCH("FALSE",DT733)),DS733,0)+IF(ISERROR(SEARCH("FALSE",DY733)),DX733,0)+IF(ISERROR(SEARCH("FALSE",ED733)),EC733,0)+IF(ISERROR(SEARCH("FALSE",EI733)),EH733,0)+IF(ISERROR(SEARCH("FALSE",EN733)),EM733,0)*N733</f>
        <v>0</v>
      </c>
      <c r="ET733" s="12">
        <f>ES733+ER733+BP733</f>
        <v>1.64473684210526</v>
      </c>
      <c r="FP733" s="1" t="s">
        <v>213</v>
      </c>
      <c r="FQ733" s="1">
        <v>1.25</v>
      </c>
      <c r="FR733" s="12">
        <f t="shared" si="345"/>
        <v>9.76783684210526</v>
      </c>
      <c r="FS733" s="12">
        <f>FR733*FQ733/100</f>
        <v>0.122097960526316</v>
      </c>
      <c r="GE733" s="1" t="s">
        <v>214</v>
      </c>
      <c r="GF733" s="1" t="s">
        <v>213</v>
      </c>
      <c r="GG733" s="1">
        <v>11</v>
      </c>
      <c r="GH733" s="12">
        <f>AW733+ET733-ES733+FD733+FG733</f>
        <v>9.76783684210526</v>
      </c>
      <c r="GI733" s="1">
        <f>GH733*(GG733/100)</f>
        <v>1.07446205263158</v>
      </c>
      <c r="GJ733" s="1" t="s">
        <v>215</v>
      </c>
      <c r="GM733" s="1">
        <v>0.0328947368421053</v>
      </c>
      <c r="GO733" s="1">
        <v>0.11</v>
      </c>
      <c r="GP733" s="1">
        <v>0.0836120401337793</v>
      </c>
      <c r="HB733" s="1">
        <v>2</v>
      </c>
      <c r="HC733" s="1">
        <v>45</v>
      </c>
      <c r="HD733" s="1">
        <v>95</v>
      </c>
      <c r="HE733" s="1">
        <f>(3600/HC733)*HD733*HB733/100</f>
        <v>152</v>
      </c>
      <c r="HF733" s="10">
        <f>AW733+AZ733+ET733+FD733+FG733+FK733+FS733-FY733+GD733+FT733+GI733+GM733+GN733+GO733+GP733+GR733+GS733-GU733</f>
        <v>11.190903632239</v>
      </c>
      <c r="HG733" s="13">
        <v>45384</v>
      </c>
    </row>
    <row r="734" spans="1:215">
      <c r="A734" t="str">
        <f t="shared" si="334"/>
        <v>MYSRNF22878021590</v>
      </c>
      <c r="B734" s="1">
        <v>733</v>
      </c>
      <c r="C734" s="1" t="s">
        <v>200</v>
      </c>
      <c r="D734" s="1">
        <v>0</v>
      </c>
      <c r="E734" s="1" t="s">
        <v>317</v>
      </c>
      <c r="F734" s="1" t="s">
        <v>202</v>
      </c>
      <c r="H734" s="1" t="s">
        <v>1250</v>
      </c>
      <c r="I734" s="1" t="s">
        <v>1251</v>
      </c>
      <c r="M734" s="1" t="s">
        <v>205</v>
      </c>
      <c r="N734" s="1">
        <v>1</v>
      </c>
      <c r="O734" s="1" t="s">
        <v>276</v>
      </c>
      <c r="Q734" s="1" t="s">
        <v>219</v>
      </c>
      <c r="R734" t="s">
        <v>208</v>
      </c>
      <c r="S734" s="1" t="s">
        <v>277</v>
      </c>
      <c r="T734" s="1" t="s">
        <v>210</v>
      </c>
      <c r="V734" s="1" t="b">
        <v>0</v>
      </c>
      <c r="AA734" s="1">
        <v>0.30875</v>
      </c>
      <c r="AC734" s="1">
        <v>0.3055</v>
      </c>
      <c r="AD734" s="1">
        <v>100</v>
      </c>
      <c r="AF734" s="8">
        <v>0.00324999999999998</v>
      </c>
      <c r="AG734" s="1" t="s">
        <v>464</v>
      </c>
      <c r="AH734" s="1">
        <v>21590</v>
      </c>
      <c r="AI734" s="1">
        <v>100</v>
      </c>
      <c r="AJ734" s="1">
        <v>127.49</v>
      </c>
      <c r="AL734" s="1">
        <f>AK734+AJ734</f>
        <v>127.49</v>
      </c>
      <c r="AO734" s="1">
        <f>AL734+AM734</f>
        <v>127.49</v>
      </c>
      <c r="AP734" s="1">
        <v>20</v>
      </c>
      <c r="AV734" s="10">
        <f>((AO734*((100-GX734)/100)+GY734))*(AA734+AS734+AU734+AB734)-(AP734*(AA734+AS734-AC734+AB734)*AD734/100)</f>
        <v>39.2975375</v>
      </c>
      <c r="AW734" s="1">
        <f>(AV734)*N734</f>
        <v>39.2975375</v>
      </c>
      <c r="AZ734" s="1">
        <f>BA734+BE734</f>
        <v>6.237</v>
      </c>
      <c r="BA734" s="1">
        <f>AZ735*N735</f>
        <v>6.16</v>
      </c>
      <c r="BB734" s="1" t="s">
        <v>221</v>
      </c>
      <c r="BC734" s="1">
        <f>BA734</f>
        <v>6.16</v>
      </c>
      <c r="BD734" s="1">
        <v>1.25</v>
      </c>
      <c r="BE734" s="1">
        <f>BA734*(BD734/100)</f>
        <v>0.077</v>
      </c>
      <c r="BK734" s="1">
        <v>2</v>
      </c>
      <c r="BL734" s="1">
        <v>880</v>
      </c>
      <c r="BM734" s="1" t="s">
        <v>212</v>
      </c>
      <c r="BN734" s="2">
        <f>BL734/HE734</f>
        <v>14.9382716049383</v>
      </c>
      <c r="BO734" s="2">
        <v>660</v>
      </c>
      <c r="BP734" s="1">
        <f>BN734+BI734</f>
        <v>14.9382716049383</v>
      </c>
      <c r="BQ734" s="1">
        <f>BP734*N734</f>
        <v>14.9382716049383</v>
      </c>
      <c r="BS734" s="1"/>
      <c r="EQ734" s="1">
        <f t="shared" si="333"/>
        <v>0</v>
      </c>
      <c r="ER734" s="1">
        <f>EQ734*N734</f>
        <v>0</v>
      </c>
      <c r="ES734" s="1">
        <f>IF(ISERROR(SEARCH("FALSE",BV734)),BU734,0)+IF(ISERROR(SEARCH("FALSE",CA734)),BZ734,0)+IF(ISERROR(SEARCH("FALSE",CF734)),CE734,0)+IF(ISERROR(SEARCH("FALSE",CK734)),CJ734,0)+IF(ISERROR(SEARCH("FALSE",CP734)),CO734,0)+IF(ISERROR(SEARCH("FALSE",CU734)),CT734,0)+IF(ISERROR(SEARCH("FALSE",CZ734)),CY734,0)+IF(ISERROR(SEARCH("FALSE",DE734)),DD734,0)+IF(ISERROR(SEARCH("FALSE",DJ734)),DI734,0)+IF(ISERROR(SEARCH("FALSE",DO734)),DN734,0)+IF(ISERROR(SEARCH("FALSE",DT734)),DS734,0)+IF(ISERROR(SEARCH("FALSE",DY734)),DX734,0)+IF(ISERROR(SEARCH("FALSE",ED734)),EC734,0)+IF(ISERROR(SEARCH("FALSE",EI734)),EH734,0)+IF(ISERROR(SEARCH("FALSE",EN734)),EM734,0)*N734</f>
        <v>0</v>
      </c>
      <c r="ET734" s="12">
        <f>ES734+ER734+BP734</f>
        <v>14.9382716049383</v>
      </c>
      <c r="FP734" s="1" t="s">
        <v>213</v>
      </c>
      <c r="FQ734" s="1">
        <v>1.25</v>
      </c>
      <c r="FR734" s="12">
        <f t="shared" si="345"/>
        <v>54.2358091049383</v>
      </c>
      <c r="FS734" s="12">
        <f>FR734*FQ734/100</f>
        <v>0.677947613811728</v>
      </c>
      <c r="GE734" s="1" t="s">
        <v>214</v>
      </c>
      <c r="GF734" s="1" t="s">
        <v>213</v>
      </c>
      <c r="GG734" s="1">
        <v>11</v>
      </c>
      <c r="GH734" s="12">
        <f>AW734+ET734-ES734+FD734+FG734</f>
        <v>54.2358091049383</v>
      </c>
      <c r="GI734" s="1">
        <f>GH734*(GG734/100)</f>
        <v>5.96593900154321</v>
      </c>
      <c r="GJ734" s="1" t="s">
        <v>215</v>
      </c>
      <c r="GM734" s="1">
        <v>0.298642533936652</v>
      </c>
      <c r="GO734" s="1">
        <v>4.52</v>
      </c>
      <c r="GP734" s="1">
        <v>0.33</v>
      </c>
      <c r="GQ734" s="1" t="s">
        <v>280</v>
      </c>
      <c r="GR734" s="1">
        <v>0.100000000000009</v>
      </c>
      <c r="HB734" s="1">
        <v>2</v>
      </c>
      <c r="HC734" s="1">
        <v>110</v>
      </c>
      <c r="HD734" s="1">
        <v>90</v>
      </c>
      <c r="HE734" s="1">
        <f>(3600/HC734)*HD734*HB734/100</f>
        <v>58.9090909090909</v>
      </c>
      <c r="HF734" s="10">
        <f>AW734+AZ734+ET734+FD734+FG734+FK734+FS734-FY734+GD734+FT734+GI734+GM734+GN734+GO734+GP734+GR734+GS734-GU734</f>
        <v>72.3653382542299</v>
      </c>
      <c r="HG734" s="13">
        <v>44652</v>
      </c>
    </row>
    <row r="735" spans="1:215">
      <c r="A735" t="str">
        <f t="shared" si="334"/>
        <v>MYSRNF228780_121590</v>
      </c>
      <c r="B735" s="1">
        <v>734</v>
      </c>
      <c r="C735" s="1" t="s">
        <v>200</v>
      </c>
      <c r="E735" s="1" t="s">
        <v>317</v>
      </c>
      <c r="F735" s="1" t="s">
        <v>222</v>
      </c>
      <c r="H735" s="1" t="s">
        <v>1252</v>
      </c>
      <c r="I735" s="1" t="s">
        <v>1252</v>
      </c>
      <c r="N735" s="1">
        <v>2</v>
      </c>
      <c r="R735"/>
      <c r="AF735" s="8"/>
      <c r="AG735" s="1" t="s">
        <v>464</v>
      </c>
      <c r="AH735" s="1">
        <v>21590</v>
      </c>
      <c r="AV735" s="10"/>
      <c r="AX735" s="1" t="s">
        <v>205</v>
      </c>
      <c r="AY735" s="1" t="s">
        <v>225</v>
      </c>
      <c r="AZ735" s="1">
        <v>3.08</v>
      </c>
      <c r="BN735" s="2"/>
      <c r="BS735" s="1"/>
      <c r="ET735" s="12"/>
      <c r="FR735" s="12"/>
      <c r="FS735" s="12"/>
      <c r="GH735" s="12"/>
      <c r="HF735" s="10"/>
      <c r="HG735" s="13">
        <v>44652</v>
      </c>
    </row>
    <row r="736" spans="1:215">
      <c r="A736" t="str">
        <f t="shared" si="334"/>
        <v>MYSRNF22879021590</v>
      </c>
      <c r="B736" s="1">
        <v>735</v>
      </c>
      <c r="C736" s="1" t="s">
        <v>200</v>
      </c>
      <c r="D736" s="1">
        <v>0</v>
      </c>
      <c r="E736" s="1" t="s">
        <v>317</v>
      </c>
      <c r="F736" s="1" t="s">
        <v>202</v>
      </c>
      <c r="H736" s="1" t="s">
        <v>1253</v>
      </c>
      <c r="I736" s="1" t="s">
        <v>1254</v>
      </c>
      <c r="M736" s="1" t="s">
        <v>205</v>
      </c>
      <c r="N736" s="1">
        <v>1</v>
      </c>
      <c r="O736" s="1" t="s">
        <v>276</v>
      </c>
      <c r="Q736" s="1" t="s">
        <v>219</v>
      </c>
      <c r="R736" t="s">
        <v>208</v>
      </c>
      <c r="S736" s="1" t="s">
        <v>277</v>
      </c>
      <c r="T736" s="1" t="s">
        <v>210</v>
      </c>
      <c r="V736" s="1" t="b">
        <v>0</v>
      </c>
      <c r="AA736" s="1">
        <v>0.33325</v>
      </c>
      <c r="AC736" s="1">
        <v>0.33</v>
      </c>
      <c r="AD736" s="1">
        <v>100</v>
      </c>
      <c r="AF736" s="8">
        <v>0.00324999999999998</v>
      </c>
      <c r="AG736" s="1" t="s">
        <v>464</v>
      </c>
      <c r="AH736" s="1">
        <v>21590</v>
      </c>
      <c r="AI736" s="1">
        <v>100</v>
      </c>
      <c r="AJ736" s="1">
        <v>127.49</v>
      </c>
      <c r="AL736" s="1">
        <f>AK736+AJ736</f>
        <v>127.49</v>
      </c>
      <c r="AO736" s="1">
        <f>AL736+AM736</f>
        <v>127.49</v>
      </c>
      <c r="AP736" s="1">
        <v>20</v>
      </c>
      <c r="AV736" s="10">
        <f>((AO736*((100-GX736)/100)+GY736))*(AA736+AS736+AU736+AB736)-(AP736*(AA736+AS736-AC736+AB736)*AD736/100)</f>
        <v>42.4210425</v>
      </c>
      <c r="AW736" s="1">
        <f>(AV736)*N736</f>
        <v>42.4210425</v>
      </c>
      <c r="BK736" s="1">
        <v>2</v>
      </c>
      <c r="BL736" s="1">
        <v>880</v>
      </c>
      <c r="BM736" s="1" t="s">
        <v>212</v>
      </c>
      <c r="BN736" s="2">
        <f>BL736/HE736</f>
        <v>14.9382716049383</v>
      </c>
      <c r="BO736" s="2">
        <v>660</v>
      </c>
      <c r="BP736" s="1">
        <f>BN736+BI736</f>
        <v>14.9382716049383</v>
      </c>
      <c r="BQ736" s="1">
        <f>BP736*N736</f>
        <v>14.9382716049383</v>
      </c>
      <c r="BS736" s="1"/>
      <c r="EQ736" s="1">
        <f t="shared" si="333"/>
        <v>0</v>
      </c>
      <c r="ER736" s="1">
        <f>EQ736*N736</f>
        <v>0</v>
      </c>
      <c r="ES736" s="1">
        <f>IF(ISERROR(SEARCH("FALSE",BV736)),BU736,0)+IF(ISERROR(SEARCH("FALSE",CA736)),BZ736,0)+IF(ISERROR(SEARCH("FALSE",CF736)),CE736,0)+IF(ISERROR(SEARCH("FALSE",CK736)),CJ736,0)+IF(ISERROR(SEARCH("FALSE",CP736)),CO736,0)+IF(ISERROR(SEARCH("FALSE",CU736)),CT736,0)+IF(ISERROR(SEARCH("FALSE",CZ736)),CY736,0)+IF(ISERROR(SEARCH("FALSE",DE736)),DD736,0)+IF(ISERROR(SEARCH("FALSE",DJ736)),DI736,0)+IF(ISERROR(SEARCH("FALSE",DO736)),DN736,0)+IF(ISERROR(SEARCH("FALSE",DT736)),DS736,0)+IF(ISERROR(SEARCH("FALSE",DY736)),DX736,0)+IF(ISERROR(SEARCH("FALSE",ED736)),EC736,0)+IF(ISERROR(SEARCH("FALSE",EI736)),EH736,0)+IF(ISERROR(SEARCH("FALSE",EN736)),EM736,0)*N736</f>
        <v>0</v>
      </c>
      <c r="ET736" s="12">
        <f>ES736+ER736+BP736</f>
        <v>14.9382716049383</v>
      </c>
      <c r="FP736" s="1" t="s">
        <v>213</v>
      </c>
      <c r="FQ736" s="1">
        <v>1.25</v>
      </c>
      <c r="FR736" s="12">
        <f t="shared" si="345"/>
        <v>57.3593141049383</v>
      </c>
      <c r="FS736" s="12">
        <f>FR736*FQ736/100</f>
        <v>0.716991426311728</v>
      </c>
      <c r="GE736" s="1" t="s">
        <v>214</v>
      </c>
      <c r="GF736" s="1" t="s">
        <v>213</v>
      </c>
      <c r="GG736" s="1">
        <v>11</v>
      </c>
      <c r="GH736" s="12">
        <f>AW736+ET736-ES736+FD736+FG736</f>
        <v>57.3593141049383</v>
      </c>
      <c r="GI736" s="1">
        <f>GH736*(GG736/100)</f>
        <v>6.30952455154321</v>
      </c>
      <c r="GJ736" s="1" t="s">
        <v>215</v>
      </c>
      <c r="GM736" s="1">
        <v>0.2988</v>
      </c>
      <c r="GO736" s="1">
        <v>4.42</v>
      </c>
      <c r="GP736" s="1">
        <v>0.365497076023392</v>
      </c>
      <c r="GQ736" s="1" t="s">
        <v>280</v>
      </c>
      <c r="GR736" s="1">
        <v>0.170000000000002</v>
      </c>
      <c r="HB736" s="1">
        <v>2</v>
      </c>
      <c r="HC736" s="1">
        <v>110</v>
      </c>
      <c r="HD736" s="1">
        <v>90</v>
      </c>
      <c r="HE736" s="1">
        <f>(3600/HC736)*HD736*HB736/100</f>
        <v>58.9090909090909</v>
      </c>
      <c r="HF736" s="10">
        <f>AW736+AZ736+ET736+FD736+FG736+FK736+FS736-FY736+GD736+FT736+GI736+GM736+GN736+GO736+GP736+GR736+GS736-GU736</f>
        <v>69.6401271588166</v>
      </c>
      <c r="HG736" s="13">
        <v>45384</v>
      </c>
    </row>
    <row r="737" spans="1:215">
      <c r="A737" t="str">
        <f t="shared" si="334"/>
        <v>MYSRNF22900021691</v>
      </c>
      <c r="B737" s="1">
        <v>736</v>
      </c>
      <c r="C737" s="1" t="s">
        <v>200</v>
      </c>
      <c r="D737" s="1">
        <v>0</v>
      </c>
      <c r="E737" s="1" t="s">
        <v>317</v>
      </c>
      <c r="F737" s="1" t="s">
        <v>202</v>
      </c>
      <c r="H737" s="1" t="s">
        <v>1255</v>
      </c>
      <c r="I737" s="1" t="s">
        <v>1256</v>
      </c>
      <c r="M737" s="1" t="s">
        <v>205</v>
      </c>
      <c r="N737" s="1">
        <v>1</v>
      </c>
      <c r="O737" s="1" t="s">
        <v>270</v>
      </c>
      <c r="Q737" s="1" t="s">
        <v>271</v>
      </c>
      <c r="R737" t="s">
        <v>208</v>
      </c>
      <c r="S737" s="1" t="s">
        <v>272</v>
      </c>
      <c r="T737" s="1" t="s">
        <v>210</v>
      </c>
      <c r="V737" s="1" t="b">
        <v>0</v>
      </c>
      <c r="AA737" s="1">
        <v>0.1005</v>
      </c>
      <c r="AC737" s="1">
        <v>0.0965</v>
      </c>
      <c r="AD737" s="1">
        <v>100</v>
      </c>
      <c r="AF737" s="8">
        <v>0.004</v>
      </c>
      <c r="AG737" s="1" t="s">
        <v>679</v>
      </c>
      <c r="AH737" s="1">
        <v>21691</v>
      </c>
      <c r="AI737" s="1">
        <v>100</v>
      </c>
      <c r="AJ737" s="1">
        <v>126.68</v>
      </c>
      <c r="AL737" s="1">
        <f>AK737+AJ737</f>
        <v>126.68</v>
      </c>
      <c r="AO737" s="1">
        <f>AL737+AM737</f>
        <v>126.68</v>
      </c>
      <c r="AP737" s="1">
        <v>20</v>
      </c>
      <c r="AV737" s="10">
        <f>((AO737*((100-GX737)/100)+GY737))*(AA737+AS737+AU737+AB737)-(AP737*(AA737+AS737-AC737+AB737)*AD737/100)</f>
        <v>12.65134</v>
      </c>
      <c r="AW737" s="1">
        <f>(AV737)*N737</f>
        <v>12.65134</v>
      </c>
      <c r="BK737" s="1">
        <v>2</v>
      </c>
      <c r="BL737" s="1">
        <v>312.5</v>
      </c>
      <c r="BM737" s="1" t="s">
        <v>212</v>
      </c>
      <c r="BN737" s="2">
        <f>BL737/HE737</f>
        <v>2.96966374269006</v>
      </c>
      <c r="BO737" s="2">
        <v>250</v>
      </c>
      <c r="BP737" s="1">
        <f>BN737+BI737</f>
        <v>2.96966374269006</v>
      </c>
      <c r="BQ737" s="1">
        <f>BP737*N737</f>
        <v>2.96966374269006</v>
      </c>
      <c r="BS737" s="1"/>
      <c r="EQ737" s="1">
        <f t="shared" si="333"/>
        <v>0</v>
      </c>
      <c r="ER737" s="1">
        <f>EQ737*N737</f>
        <v>0</v>
      </c>
      <c r="ES737" s="1">
        <f>IF(ISERROR(SEARCH("FALSE",BV737)),BU737,0)+IF(ISERROR(SEARCH("FALSE",CA737)),BZ737,0)+IF(ISERROR(SEARCH("FALSE",CF737)),CE737,0)+IF(ISERROR(SEARCH("FALSE",CK737)),CJ737,0)+IF(ISERROR(SEARCH("FALSE",CP737)),CO737,0)+IF(ISERROR(SEARCH("FALSE",CU737)),CT737,0)+IF(ISERROR(SEARCH("FALSE",CZ737)),CY737,0)+IF(ISERROR(SEARCH("FALSE",DE737)),DD737,0)+IF(ISERROR(SEARCH("FALSE",DJ737)),DI737,0)+IF(ISERROR(SEARCH("FALSE",DO737)),DN737,0)+IF(ISERROR(SEARCH("FALSE",DT737)),DS737,0)+IF(ISERROR(SEARCH("FALSE",DY737)),DX737,0)+IF(ISERROR(SEARCH("FALSE",ED737)),EC737,0)+IF(ISERROR(SEARCH("FALSE",EI737)),EH737,0)+IF(ISERROR(SEARCH("FALSE",EN737)),EM737,0)*N737</f>
        <v>0</v>
      </c>
      <c r="ET737" s="12">
        <f>ES737+ER737+BP737</f>
        <v>2.96966374269006</v>
      </c>
      <c r="FP737" s="1" t="s">
        <v>213</v>
      </c>
      <c r="FQ737" s="1">
        <v>1.25</v>
      </c>
      <c r="FR737" s="12">
        <f t="shared" si="345"/>
        <v>15.6210037426901</v>
      </c>
      <c r="FS737" s="12">
        <f>FR737*FQ737/100</f>
        <v>0.195262546783626</v>
      </c>
      <c r="GE737" s="1" t="s">
        <v>214</v>
      </c>
      <c r="GF737" s="1" t="s">
        <v>213</v>
      </c>
      <c r="GG737" s="1">
        <v>11</v>
      </c>
      <c r="GH737" s="12">
        <f>AW737+ET737-ES737+FD737+FG737</f>
        <v>15.6210037426901</v>
      </c>
      <c r="GI737" s="1">
        <f>GH737*(GG737/100)</f>
        <v>1.71831041169591</v>
      </c>
      <c r="GJ737" s="1" t="s">
        <v>215</v>
      </c>
      <c r="GM737" s="1">
        <v>0.0594</v>
      </c>
      <c r="GO737" s="1">
        <v>1.74</v>
      </c>
      <c r="GP737" s="1">
        <v>0.4</v>
      </c>
      <c r="HB737" s="1">
        <v>2</v>
      </c>
      <c r="HC737" s="1">
        <v>65</v>
      </c>
      <c r="HD737" s="1">
        <v>95</v>
      </c>
      <c r="HE737" s="1">
        <f>(3600/HC737)*HD737*HB737/100</f>
        <v>105.230769230769</v>
      </c>
      <c r="HF737" s="10">
        <f>AW737+AZ737+ET737+FD737+FG737+FK737+FS737-FY737+GD737+FT737+GI737+GM737+GN737+GO737+GP737+GR737+GS737-GU737</f>
        <v>19.7339767011696</v>
      </c>
      <c r="HG737" s="13">
        <v>43923</v>
      </c>
    </row>
    <row r="738" spans="1:215">
      <c r="A738" t="str">
        <f t="shared" si="334"/>
        <v>MYSRNF22936021691</v>
      </c>
      <c r="B738" s="1">
        <v>737</v>
      </c>
      <c r="C738" s="1" t="s">
        <v>200</v>
      </c>
      <c r="D738" s="1">
        <v>0</v>
      </c>
      <c r="E738" s="1" t="s">
        <v>317</v>
      </c>
      <c r="F738" s="1" t="s">
        <v>202</v>
      </c>
      <c r="H738" s="1" t="s">
        <v>1257</v>
      </c>
      <c r="I738" s="1" t="s">
        <v>1258</v>
      </c>
      <c r="M738" s="1" t="s">
        <v>205</v>
      </c>
      <c r="N738" s="1">
        <v>1</v>
      </c>
      <c r="O738" s="22" t="s">
        <v>265</v>
      </c>
      <c r="P738" s="23"/>
      <c r="Q738" s="1" t="s">
        <v>219</v>
      </c>
      <c r="R738" t="s">
        <v>208</v>
      </c>
      <c r="S738" s="19" t="s">
        <v>266</v>
      </c>
      <c r="T738" s="1" t="s">
        <v>210</v>
      </c>
      <c r="V738" s="1" t="b">
        <v>0</v>
      </c>
      <c r="AA738" s="1">
        <v>0.089</v>
      </c>
      <c r="AC738" s="1">
        <v>0.087</v>
      </c>
      <c r="AD738" s="1">
        <v>100</v>
      </c>
      <c r="AF738" s="8">
        <v>0.002</v>
      </c>
      <c r="AG738" s="1" t="s">
        <v>679</v>
      </c>
      <c r="AH738" s="1">
        <v>21691</v>
      </c>
      <c r="AI738" s="1">
        <v>100</v>
      </c>
      <c r="AJ738" s="1">
        <v>85.45</v>
      </c>
      <c r="AL738" s="1">
        <f>AK738+AJ738</f>
        <v>85.45</v>
      </c>
      <c r="AO738" s="1">
        <f>AL738+AM738</f>
        <v>85.45</v>
      </c>
      <c r="AP738" s="1">
        <v>20</v>
      </c>
      <c r="AV738" s="10">
        <f>((AO738*((100-GX738)/100)+GY738))*(AA738+AS738+AU738+AB738)-(AP738*(AA738+AS738-AC738+AB738)*AD738/100)</f>
        <v>7.56505</v>
      </c>
      <c r="AW738" s="1">
        <f>(AV738)*N738</f>
        <v>7.56505</v>
      </c>
      <c r="BK738" s="1">
        <v>2</v>
      </c>
      <c r="BL738" s="1">
        <v>375</v>
      </c>
      <c r="BM738" s="1" t="s">
        <v>212</v>
      </c>
      <c r="BN738" s="2">
        <f>BL738/HE738</f>
        <v>3.94736842105263</v>
      </c>
      <c r="BO738" s="2">
        <v>300</v>
      </c>
      <c r="BP738" s="1">
        <f>BN738+BI738</f>
        <v>3.94736842105263</v>
      </c>
      <c r="BQ738" s="1">
        <f>BP738*N738</f>
        <v>3.94736842105263</v>
      </c>
      <c r="BS738" s="1"/>
      <c r="EQ738" s="1">
        <f t="shared" si="333"/>
        <v>0</v>
      </c>
      <c r="ER738" s="1">
        <f>EQ738*N738</f>
        <v>0</v>
      </c>
      <c r="ES738" s="1">
        <f>IF(ISERROR(SEARCH("FALSE",BV738)),BU738,0)+IF(ISERROR(SEARCH("FALSE",CA738)),BZ738,0)+IF(ISERROR(SEARCH("FALSE",CF738)),CE738,0)+IF(ISERROR(SEARCH("FALSE",CK738)),CJ738,0)+IF(ISERROR(SEARCH("FALSE",CP738)),CO738,0)+IF(ISERROR(SEARCH("FALSE",CU738)),CT738,0)+IF(ISERROR(SEARCH("FALSE",CZ738)),CY738,0)+IF(ISERROR(SEARCH("FALSE",DE738)),DD738,0)+IF(ISERROR(SEARCH("FALSE",DJ738)),DI738,0)+IF(ISERROR(SEARCH("FALSE",DO738)),DN738,0)+IF(ISERROR(SEARCH("FALSE",DT738)),DS738,0)+IF(ISERROR(SEARCH("FALSE",DY738)),DX738,0)+IF(ISERROR(SEARCH("FALSE",ED738)),EC738,0)+IF(ISERROR(SEARCH("FALSE",EI738)),EH738,0)+IF(ISERROR(SEARCH("FALSE",EN738)),EM738,0)*N738</f>
        <v>0</v>
      </c>
      <c r="ET738" s="12">
        <f>ES738+ER738+BP738</f>
        <v>3.94736842105263</v>
      </c>
      <c r="FP738" s="1" t="s">
        <v>213</v>
      </c>
      <c r="FQ738" s="1">
        <v>1.25</v>
      </c>
      <c r="FR738" s="12">
        <f t="shared" si="345"/>
        <v>11.5124184210526</v>
      </c>
      <c r="FS738" s="12">
        <f>FR738*FQ738/100</f>
        <v>0.143905230263158</v>
      </c>
      <c r="GE738" s="1" t="s">
        <v>214</v>
      </c>
      <c r="GF738" s="1" t="s">
        <v>213</v>
      </c>
      <c r="GG738" s="1">
        <v>11</v>
      </c>
      <c r="GH738" s="12">
        <f>AW738+ET738-ES738+FD738+FG738</f>
        <v>11.5124184210526</v>
      </c>
      <c r="GI738" s="1">
        <f>GH738*(GG738/100)</f>
        <v>1.26636602631579</v>
      </c>
      <c r="GJ738" s="1" t="s">
        <v>215</v>
      </c>
      <c r="GM738" s="1">
        <v>0.079</v>
      </c>
      <c r="GO738" s="1">
        <v>0.460416666666667</v>
      </c>
      <c r="GP738" s="1">
        <v>0.833333333333333</v>
      </c>
      <c r="HB738" s="1">
        <v>2</v>
      </c>
      <c r="HC738" s="1">
        <v>72</v>
      </c>
      <c r="HD738" s="1">
        <v>95</v>
      </c>
      <c r="HE738" s="1">
        <f>(3600/HC738)*HD738*HB738/100</f>
        <v>95</v>
      </c>
      <c r="HF738" s="10">
        <f>AW738+AZ738+ET738+FD738+FG738+FK738+FS738-FY738+GD738+FT738+GI738+GM738+GN738+GO738+GP738+GR738+GS738-GU738</f>
        <v>14.2954396776316</v>
      </c>
      <c r="HG738" s="13">
        <v>45384</v>
      </c>
    </row>
    <row r="739" spans="1:215">
      <c r="A739" t="str">
        <f t="shared" si="334"/>
        <v>MYSRNF22951021590</v>
      </c>
      <c r="B739" s="1">
        <v>738</v>
      </c>
      <c r="C739" s="1" t="s">
        <v>200</v>
      </c>
      <c r="D739" s="1">
        <v>0</v>
      </c>
      <c r="E739" s="1" t="s">
        <v>317</v>
      </c>
      <c r="F739" s="1" t="s">
        <v>202</v>
      </c>
      <c r="H739" s="1" t="s">
        <v>1259</v>
      </c>
      <c r="I739" s="1" t="s">
        <v>1260</v>
      </c>
      <c r="M739" s="1" t="s">
        <v>205</v>
      </c>
      <c r="N739" s="1">
        <v>1</v>
      </c>
      <c r="O739" s="1" t="s">
        <v>243</v>
      </c>
      <c r="Q739" s="1" t="s">
        <v>219</v>
      </c>
      <c r="R739" t="s">
        <v>208</v>
      </c>
      <c r="S739" s="19" t="s">
        <v>244</v>
      </c>
      <c r="T739" s="1" t="s">
        <v>210</v>
      </c>
      <c r="V739" s="1" t="b">
        <v>0</v>
      </c>
      <c r="AA739" s="1">
        <v>0.05255</v>
      </c>
      <c r="AC739" s="1">
        <v>0.051</v>
      </c>
      <c r="AD739" s="1">
        <v>100</v>
      </c>
      <c r="AF739" s="8">
        <v>0.00155</v>
      </c>
      <c r="AG739" s="1" t="s">
        <v>464</v>
      </c>
      <c r="AH739" s="1">
        <v>21590</v>
      </c>
      <c r="AI739" s="1">
        <v>100</v>
      </c>
      <c r="AJ739" s="1">
        <v>129.33</v>
      </c>
      <c r="AL739" s="1">
        <f>AK739+AJ739</f>
        <v>129.33</v>
      </c>
      <c r="AO739" s="1">
        <f>AL739+AM739</f>
        <v>129.33</v>
      </c>
      <c r="AP739" s="1">
        <v>20</v>
      </c>
      <c r="AV739" s="10">
        <f>((AO739*((100-GX739)/100)+GY739))*(AA739+AS739+AU739+AB739)-(AP739*(AA739+AS739-AC739+AB739)*AD739/100)</f>
        <v>6.7652915</v>
      </c>
      <c r="AW739" s="1">
        <f>(AV739)*N739</f>
        <v>6.7652915</v>
      </c>
      <c r="AZ739" s="1">
        <f>BA739+BE739</f>
        <v>4.31325</v>
      </c>
      <c r="BA739" s="1">
        <f>AZ740*N740</f>
        <v>4.26</v>
      </c>
      <c r="BB739" s="1" t="s">
        <v>221</v>
      </c>
      <c r="BC739" s="1">
        <f>BA739</f>
        <v>4.26</v>
      </c>
      <c r="BD739" s="1">
        <v>1.25</v>
      </c>
      <c r="BE739" s="1">
        <f>BA739*(BD739/100)</f>
        <v>0.05325</v>
      </c>
      <c r="BK739" s="1">
        <v>2</v>
      </c>
      <c r="BL739" s="1">
        <v>213.333333333333</v>
      </c>
      <c r="BM739" s="1" t="s">
        <v>212</v>
      </c>
      <c r="BN739" s="2">
        <f>BL739/HE739</f>
        <v>2.04115226337449</v>
      </c>
      <c r="BO739" s="2">
        <v>160</v>
      </c>
      <c r="BP739" s="1">
        <f>BN739+BI739</f>
        <v>2.04115226337449</v>
      </c>
      <c r="BQ739" s="1">
        <f>BP739*N739</f>
        <v>2.04115226337449</v>
      </c>
      <c r="BS739" s="1"/>
      <c r="EQ739" s="1">
        <f t="shared" si="333"/>
        <v>0</v>
      </c>
      <c r="ER739" s="1">
        <f>EQ739*N739</f>
        <v>0</v>
      </c>
      <c r="ES739" s="1">
        <f>IF(ISERROR(SEARCH("FALSE",BV739)),BU739,0)+IF(ISERROR(SEARCH("FALSE",CA739)),BZ739,0)+IF(ISERROR(SEARCH("FALSE",CF739)),CE739,0)+IF(ISERROR(SEARCH("FALSE",CK739)),CJ739,0)+IF(ISERROR(SEARCH("FALSE",CP739)),CO739,0)+IF(ISERROR(SEARCH("FALSE",CU739)),CT739,0)+IF(ISERROR(SEARCH("FALSE",CZ739)),CY739,0)+IF(ISERROR(SEARCH("FALSE",DE739)),DD739,0)+IF(ISERROR(SEARCH("FALSE",DJ739)),DI739,0)+IF(ISERROR(SEARCH("FALSE",DO739)),DN739,0)+IF(ISERROR(SEARCH("FALSE",DT739)),DS739,0)+IF(ISERROR(SEARCH("FALSE",DY739)),DX739,0)+IF(ISERROR(SEARCH("FALSE",ED739)),EC739,0)+IF(ISERROR(SEARCH("FALSE",EI739)),EH739,0)+IF(ISERROR(SEARCH("FALSE",EN739)),EM739,0)*N739</f>
        <v>0</v>
      </c>
      <c r="ET739" s="12">
        <f>ES739+ER739+BP739</f>
        <v>2.04115226337449</v>
      </c>
      <c r="FP739" s="1" t="s">
        <v>213</v>
      </c>
      <c r="FQ739" s="1">
        <v>1.25</v>
      </c>
      <c r="FR739" s="12">
        <f t="shared" si="345"/>
        <v>8.80644376337449</v>
      </c>
      <c r="FS739" s="12">
        <f>FR739*FQ739/100</f>
        <v>0.110080547042181</v>
      </c>
      <c r="GE739" s="1" t="s">
        <v>214</v>
      </c>
      <c r="GF739" s="1" t="s">
        <v>213</v>
      </c>
      <c r="GG739" s="1">
        <v>11</v>
      </c>
      <c r="GH739" s="12">
        <f>AW739+ET739-ES739+FD739+FG739</f>
        <v>8.80644376337449</v>
      </c>
      <c r="GI739" s="1">
        <f>GH739*(GG739/100)</f>
        <v>0.968708813971194</v>
      </c>
      <c r="GJ739" s="1" t="s">
        <v>215</v>
      </c>
      <c r="GM739" s="1">
        <v>0.0561224489795918</v>
      </c>
      <c r="GO739" s="1">
        <v>0.09</v>
      </c>
      <c r="GP739" s="1">
        <v>0.047673531655225</v>
      </c>
      <c r="GQ739" s="1" t="s">
        <v>280</v>
      </c>
      <c r="GR739" s="1">
        <v>0.109999999999999</v>
      </c>
      <c r="HB739" s="1">
        <v>2</v>
      </c>
      <c r="HC739" s="1">
        <v>62</v>
      </c>
      <c r="HD739" s="1">
        <v>90</v>
      </c>
      <c r="HE739" s="1">
        <f>(3600/HC739)*HD739*HB739/100</f>
        <v>104.516129032258</v>
      </c>
      <c r="HF739" s="10">
        <f>AW739+AZ739+ET739+FD739+FG739+FK739+FS739-FY739+GD739+FT739+GI739+GM739+GN739+GO739+GP739+GR739+GS739-GU739</f>
        <v>14.5022791050227</v>
      </c>
      <c r="HG739" s="13">
        <v>44652</v>
      </c>
    </row>
    <row r="740" spans="1:215">
      <c r="A740" t="str">
        <f t="shared" si="334"/>
        <v>MYSRNF229510_121590</v>
      </c>
      <c r="B740" s="1">
        <v>739</v>
      </c>
      <c r="C740" s="1" t="s">
        <v>200</v>
      </c>
      <c r="E740" s="1" t="s">
        <v>317</v>
      </c>
      <c r="F740" s="1" t="s">
        <v>222</v>
      </c>
      <c r="H740" s="1" t="s">
        <v>1261</v>
      </c>
      <c r="I740" s="1" t="s">
        <v>1261</v>
      </c>
      <c r="N740" s="1">
        <v>3</v>
      </c>
      <c r="R740"/>
      <c r="S740" s="19"/>
      <c r="AF740" s="8"/>
      <c r="AG740" s="1" t="s">
        <v>464</v>
      </c>
      <c r="AH740" s="1">
        <v>21590</v>
      </c>
      <c r="AV740" s="10"/>
      <c r="AX740" s="1" t="s">
        <v>205</v>
      </c>
      <c r="AY740" s="1" t="s">
        <v>225</v>
      </c>
      <c r="AZ740" s="1">
        <v>1.42</v>
      </c>
      <c r="BN740" s="2"/>
      <c r="BS740" s="1"/>
      <c r="ET740" s="12"/>
      <c r="FR740" s="12"/>
      <c r="FS740" s="12"/>
      <c r="GH740" s="12"/>
      <c r="HF740" s="10"/>
      <c r="HG740" s="13">
        <v>44652</v>
      </c>
    </row>
    <row r="741" spans="1:215">
      <c r="A741" t="str">
        <f t="shared" si="334"/>
        <v>MYSRNF22952021590</v>
      </c>
      <c r="B741" s="1">
        <v>740</v>
      </c>
      <c r="C741" s="1" t="s">
        <v>200</v>
      </c>
      <c r="D741" s="1">
        <v>0</v>
      </c>
      <c r="E741" s="1" t="s">
        <v>317</v>
      </c>
      <c r="F741" s="1" t="s">
        <v>202</v>
      </c>
      <c r="H741" s="1" t="s">
        <v>1262</v>
      </c>
      <c r="I741" s="1" t="s">
        <v>1263</v>
      </c>
      <c r="M741" s="1" t="s">
        <v>205</v>
      </c>
      <c r="N741" s="1">
        <v>1</v>
      </c>
      <c r="O741" s="1" t="s">
        <v>243</v>
      </c>
      <c r="Q741" s="1" t="s">
        <v>219</v>
      </c>
      <c r="R741" t="s">
        <v>208</v>
      </c>
      <c r="S741" s="19" t="s">
        <v>244</v>
      </c>
      <c r="T741" s="1" t="s">
        <v>210</v>
      </c>
      <c r="V741" s="1" t="b">
        <v>0</v>
      </c>
      <c r="AA741" s="1">
        <v>0.0472</v>
      </c>
      <c r="AC741" s="1">
        <v>0.0432</v>
      </c>
      <c r="AD741" s="1">
        <v>100</v>
      </c>
      <c r="AF741" s="8">
        <v>0.004</v>
      </c>
      <c r="AG741" s="1" t="s">
        <v>464</v>
      </c>
      <c r="AH741" s="1">
        <v>21590</v>
      </c>
      <c r="AI741" s="1">
        <v>100</v>
      </c>
      <c r="AJ741" s="1">
        <v>129.33</v>
      </c>
      <c r="AL741" s="1">
        <f>AK741+AJ741</f>
        <v>129.33</v>
      </c>
      <c r="AO741" s="1">
        <f>AL741+AM741</f>
        <v>129.33</v>
      </c>
      <c r="AP741" s="1">
        <v>20</v>
      </c>
      <c r="AV741" s="10">
        <f>((AO741*((100-GX741)/100)+GY741))*(AA741+AS741+AU741+AB741)-(AP741*(AA741+AS741-AC741+AB741)*AD741/100)</f>
        <v>6.024376</v>
      </c>
      <c r="AW741" s="1">
        <f>(AV741)*N741</f>
        <v>6.024376</v>
      </c>
      <c r="AZ741" s="1">
        <f>BA741+BE741</f>
        <v>4.31325</v>
      </c>
      <c r="BA741" s="1">
        <f>AZ742*N742</f>
        <v>4.26</v>
      </c>
      <c r="BB741" s="1" t="s">
        <v>221</v>
      </c>
      <c r="BC741" s="1">
        <f>BA741</f>
        <v>4.26</v>
      </c>
      <c r="BD741" s="1">
        <v>1.25</v>
      </c>
      <c r="BE741" s="1">
        <f>BA741*(BD741/100)</f>
        <v>0.05325</v>
      </c>
      <c r="BK741" s="1">
        <v>2</v>
      </c>
      <c r="BL741" s="1">
        <v>213.333333333333</v>
      </c>
      <c r="BM741" s="1" t="s">
        <v>212</v>
      </c>
      <c r="BN741" s="2">
        <f>BL741/HE741</f>
        <v>2.04115226337449</v>
      </c>
      <c r="BO741" s="2">
        <v>160</v>
      </c>
      <c r="BP741" s="1">
        <f>BN741+BI741</f>
        <v>2.04115226337449</v>
      </c>
      <c r="BQ741" s="1">
        <f>BP741*N741</f>
        <v>2.04115226337449</v>
      </c>
      <c r="BS741" s="1"/>
      <c r="EQ741" s="1">
        <f t="shared" si="333"/>
        <v>0</v>
      </c>
      <c r="ER741" s="1">
        <f>EQ741*N741</f>
        <v>0</v>
      </c>
      <c r="ES741" s="1">
        <f>IF(ISERROR(SEARCH("FALSE",BV741)),BU741,0)+IF(ISERROR(SEARCH("FALSE",CA741)),BZ741,0)+IF(ISERROR(SEARCH("FALSE",CF741)),CE741,0)+IF(ISERROR(SEARCH("FALSE",CK741)),CJ741,0)+IF(ISERROR(SEARCH("FALSE",CP741)),CO741,0)+IF(ISERROR(SEARCH("FALSE",CU741)),CT741,0)+IF(ISERROR(SEARCH("FALSE",CZ741)),CY741,0)+IF(ISERROR(SEARCH("FALSE",DE741)),DD741,0)+IF(ISERROR(SEARCH("FALSE",DJ741)),DI741,0)+IF(ISERROR(SEARCH("FALSE",DO741)),DN741,0)+IF(ISERROR(SEARCH("FALSE",DT741)),DS741,0)+IF(ISERROR(SEARCH("FALSE",DY741)),DX741,0)+IF(ISERROR(SEARCH("FALSE",ED741)),EC741,0)+IF(ISERROR(SEARCH("FALSE",EI741)),EH741,0)+IF(ISERROR(SEARCH("FALSE",EN741)),EM741,0)*N741</f>
        <v>0</v>
      </c>
      <c r="ET741" s="12">
        <f>ES741+ER741+BP741</f>
        <v>2.04115226337449</v>
      </c>
      <c r="FP741" s="1" t="s">
        <v>213</v>
      </c>
      <c r="FQ741" s="1">
        <v>1.25</v>
      </c>
      <c r="FR741" s="12">
        <f t="shared" si="345"/>
        <v>8.06552826337449</v>
      </c>
      <c r="FS741" s="12">
        <f>FR741*FQ741/100</f>
        <v>0.100819103292181</v>
      </c>
      <c r="GE741" s="1" t="s">
        <v>214</v>
      </c>
      <c r="GF741" s="1" t="s">
        <v>213</v>
      </c>
      <c r="GG741" s="1">
        <v>11</v>
      </c>
      <c r="GH741" s="12">
        <f>AW741+ET741-ES741+FD741+FG741</f>
        <v>8.06552826337449</v>
      </c>
      <c r="GI741" s="1">
        <f>GH741*(GG741/100)</f>
        <v>0.887208108971194</v>
      </c>
      <c r="GJ741" s="1" t="s">
        <v>215</v>
      </c>
      <c r="GM741" s="1">
        <v>0.0561224489795918</v>
      </c>
      <c r="GO741" s="1">
        <v>0.09</v>
      </c>
      <c r="GP741" s="1">
        <v>0.047673531655225</v>
      </c>
      <c r="GQ741" s="1" t="s">
        <v>280</v>
      </c>
      <c r="GR741" s="1">
        <v>0.0999999999999996</v>
      </c>
      <c r="HB741" s="1">
        <v>2</v>
      </c>
      <c r="HC741" s="1">
        <v>62</v>
      </c>
      <c r="HD741" s="1">
        <v>90</v>
      </c>
      <c r="HE741" s="1">
        <f>(3600/HC741)*HD741*HB741/100</f>
        <v>104.516129032258</v>
      </c>
      <c r="HF741" s="10">
        <f>AW741+AZ741+ET741+FD741+FG741+FK741+FS741-FY741+GD741+FT741+GI741+GM741+GN741+GO741+GP741+GR741+GS741-GU741</f>
        <v>13.6606014562727</v>
      </c>
      <c r="HG741" s="13">
        <v>44652</v>
      </c>
    </row>
    <row r="742" spans="1:215">
      <c r="A742" t="str">
        <f t="shared" si="334"/>
        <v>MYSRNF229520_121590</v>
      </c>
      <c r="B742" s="1">
        <v>741</v>
      </c>
      <c r="C742" s="1" t="s">
        <v>200</v>
      </c>
      <c r="E742" s="1" t="s">
        <v>317</v>
      </c>
      <c r="F742" s="1" t="s">
        <v>222</v>
      </c>
      <c r="H742" s="1" t="s">
        <v>1264</v>
      </c>
      <c r="I742" s="1" t="s">
        <v>1264</v>
      </c>
      <c r="N742" s="1">
        <v>3</v>
      </c>
      <c r="O742"/>
      <c r="P742"/>
      <c r="R742"/>
      <c r="S742" s="19"/>
      <c r="AF742" s="8"/>
      <c r="AG742" s="1" t="s">
        <v>464</v>
      </c>
      <c r="AH742" s="1">
        <v>21590</v>
      </c>
      <c r="AV742" s="10"/>
      <c r="AX742" s="1" t="s">
        <v>205</v>
      </c>
      <c r="AY742" s="1" t="s">
        <v>225</v>
      </c>
      <c r="AZ742" s="1">
        <v>1.42</v>
      </c>
      <c r="BN742" s="2"/>
      <c r="BS742" s="1"/>
      <c r="ET742" s="12"/>
      <c r="FR742" s="12"/>
      <c r="FS742" s="12"/>
      <c r="GH742" s="12"/>
      <c r="HF742" s="10"/>
      <c r="HG742" s="13">
        <v>44652</v>
      </c>
    </row>
    <row r="743" spans="1:215">
      <c r="A743" t="str">
        <f t="shared" si="334"/>
        <v>MYSRNF22977021691</v>
      </c>
      <c r="B743" s="1">
        <v>742</v>
      </c>
      <c r="C743" s="1" t="s">
        <v>200</v>
      </c>
      <c r="D743" s="1">
        <v>0</v>
      </c>
      <c r="E743" s="1" t="s">
        <v>317</v>
      </c>
      <c r="F743" s="1" t="s">
        <v>202</v>
      </c>
      <c r="H743" s="1" t="s">
        <v>1265</v>
      </c>
      <c r="I743" s="1" t="s">
        <v>1266</v>
      </c>
      <c r="M743" s="1" t="s">
        <v>205</v>
      </c>
      <c r="N743" s="1">
        <v>1</v>
      </c>
      <c r="O743" s="22" t="s">
        <v>265</v>
      </c>
      <c r="P743" s="23"/>
      <c r="Q743" s="1" t="s">
        <v>219</v>
      </c>
      <c r="R743" t="s">
        <v>208</v>
      </c>
      <c r="S743" s="19" t="s">
        <v>266</v>
      </c>
      <c r="T743" s="1" t="s">
        <v>210</v>
      </c>
      <c r="V743" s="1" t="b">
        <v>0</v>
      </c>
      <c r="AA743" s="1">
        <v>0.267</v>
      </c>
      <c r="AC743" s="1">
        <v>0.264</v>
      </c>
      <c r="AD743" s="1">
        <v>100</v>
      </c>
      <c r="AF743" s="8">
        <v>0.003</v>
      </c>
      <c r="AG743" s="1" t="s">
        <v>679</v>
      </c>
      <c r="AH743" s="1">
        <v>21691</v>
      </c>
      <c r="AI743" s="1">
        <v>100</v>
      </c>
      <c r="AJ743" s="1">
        <v>85.45</v>
      </c>
      <c r="AL743" s="1">
        <f t="shared" ref="AL743:AL749" si="366">AK743+AJ743</f>
        <v>85.45</v>
      </c>
      <c r="AO743" s="1">
        <f t="shared" ref="AO743:AO749" si="367">AL743+AM743</f>
        <v>85.45</v>
      </c>
      <c r="AP743" s="1">
        <v>20</v>
      </c>
      <c r="AV743" s="10">
        <f t="shared" ref="AV743:AV749" si="368">((AO743*((100-GX743)/100)+GY743))*(AA743+AS743+AU743+AB743)-(AP743*(AA743+AS743-AC743+AB743)*AD743/100)</f>
        <v>22.75515</v>
      </c>
      <c r="AW743" s="1">
        <f t="shared" ref="AW743:AW749" si="369">(AV743)*N743</f>
        <v>22.75515</v>
      </c>
      <c r="BK743" s="1">
        <v>1</v>
      </c>
      <c r="BL743" s="1">
        <v>562.5</v>
      </c>
      <c r="BM743" s="1" t="s">
        <v>212</v>
      </c>
      <c r="BN743" s="2">
        <f t="shared" ref="BN743:BN749" si="370">BL743/HE743</f>
        <v>11.8421052631579</v>
      </c>
      <c r="BO743" s="2">
        <v>450</v>
      </c>
      <c r="BP743" s="1">
        <f t="shared" ref="BP743:BP749" si="371">BN743+BI743</f>
        <v>11.8421052631579</v>
      </c>
      <c r="BQ743" s="1">
        <f t="shared" ref="BQ743:BQ749" si="372">BP743*N743</f>
        <v>11.8421052631579</v>
      </c>
      <c r="BS743" s="1"/>
      <c r="EQ743" s="1">
        <f t="shared" si="333"/>
        <v>0</v>
      </c>
      <c r="ER743" s="1">
        <f t="shared" ref="ER743:ER749" si="373">EQ743*N743</f>
        <v>0</v>
      </c>
      <c r="ES743" s="1">
        <f t="shared" ref="ES743:ES749" si="374">IF(ISERROR(SEARCH("FALSE",BV743)),BU743,0)+IF(ISERROR(SEARCH("FALSE",CA743)),BZ743,0)+IF(ISERROR(SEARCH("FALSE",CF743)),CE743,0)+IF(ISERROR(SEARCH("FALSE",CK743)),CJ743,0)+IF(ISERROR(SEARCH("FALSE",CP743)),CO743,0)+IF(ISERROR(SEARCH("FALSE",CU743)),CT743,0)+IF(ISERROR(SEARCH("FALSE",CZ743)),CY743,0)+IF(ISERROR(SEARCH("FALSE",DE743)),DD743,0)+IF(ISERROR(SEARCH("FALSE",DJ743)),DI743,0)+IF(ISERROR(SEARCH("FALSE",DO743)),DN743,0)+IF(ISERROR(SEARCH("FALSE",DT743)),DS743,0)+IF(ISERROR(SEARCH("FALSE",DY743)),DX743,0)+IF(ISERROR(SEARCH("FALSE",ED743)),EC743,0)+IF(ISERROR(SEARCH("FALSE",EI743)),EH743,0)+IF(ISERROR(SEARCH("FALSE",EN743)),EM743,0)*N743</f>
        <v>0</v>
      </c>
      <c r="ET743" s="12">
        <f t="shared" ref="ET743:ET749" si="375">ES743+ER743+BP743</f>
        <v>11.8421052631579</v>
      </c>
      <c r="FP743" s="1" t="s">
        <v>213</v>
      </c>
      <c r="FQ743" s="1">
        <v>1.25</v>
      </c>
      <c r="FR743" s="12">
        <f t="shared" si="345"/>
        <v>34.5972552631579</v>
      </c>
      <c r="FS743" s="12">
        <f t="shared" ref="FS743:FS749" si="376">FR743*FQ743/100</f>
        <v>0.432465690789474</v>
      </c>
      <c r="GE743" s="1" t="s">
        <v>214</v>
      </c>
      <c r="GF743" s="1" t="s">
        <v>213</v>
      </c>
      <c r="GG743" s="1">
        <v>11</v>
      </c>
      <c r="GH743" s="12">
        <f t="shared" ref="GH743:GH749" si="377">AW743+ET743-ES743+FD743+FG743</f>
        <v>34.5972552631579</v>
      </c>
      <c r="GI743" s="1">
        <f t="shared" ref="GI743:GI749" si="378">GH743*(GG743/100)</f>
        <v>3.80569807894737</v>
      </c>
      <c r="GJ743" s="1" t="s">
        <v>215</v>
      </c>
      <c r="GM743" s="1">
        <v>0.236842105263158</v>
      </c>
      <c r="GO743" s="1">
        <v>1.75</v>
      </c>
      <c r="GP743" s="1">
        <v>1</v>
      </c>
      <c r="HB743" s="1">
        <v>1</v>
      </c>
      <c r="HC743" s="1">
        <v>72</v>
      </c>
      <c r="HD743" s="1">
        <v>95</v>
      </c>
      <c r="HE743" s="1">
        <f t="shared" ref="HE743:HE749" si="379">(3600/HC743)*HD743*HB743/100</f>
        <v>47.5</v>
      </c>
      <c r="HF743" s="10">
        <f t="shared" ref="HF743:HF749" si="380">AW743+AZ743+ET743+FD743+FG743+FK743+FS743-FY743+GD743+FT743+GI743+GM743+GN743+GO743+GP743+GR743+GS743-GU743</f>
        <v>41.8222611381579</v>
      </c>
      <c r="HG743" s="13">
        <v>45384</v>
      </c>
    </row>
    <row r="744" spans="1:215">
      <c r="A744" t="str">
        <f t="shared" si="334"/>
        <v>MYSRNF22978021590</v>
      </c>
      <c r="B744" s="1">
        <v>743</v>
      </c>
      <c r="C744" s="1" t="s">
        <v>200</v>
      </c>
      <c r="D744" s="1">
        <v>0</v>
      </c>
      <c r="E744" s="1" t="s">
        <v>317</v>
      </c>
      <c r="F744" s="1" t="s">
        <v>202</v>
      </c>
      <c r="H744" s="1" t="s">
        <v>1267</v>
      </c>
      <c r="I744" s="1" t="s">
        <v>1268</v>
      </c>
      <c r="M744" s="1" t="s">
        <v>205</v>
      </c>
      <c r="N744" s="1">
        <v>1</v>
      </c>
      <c r="O744" s="17" t="s">
        <v>402</v>
      </c>
      <c r="P744" s="18"/>
      <c r="Q744" s="1" t="s">
        <v>207</v>
      </c>
      <c r="R744" t="s">
        <v>208</v>
      </c>
      <c r="S744" s="19" t="s">
        <v>403</v>
      </c>
      <c r="T744" s="1" t="s">
        <v>210</v>
      </c>
      <c r="V744" s="1" t="b">
        <v>0</v>
      </c>
      <c r="AA744" s="1">
        <v>0.007725</v>
      </c>
      <c r="AC744" s="1">
        <v>0.0066</v>
      </c>
      <c r="AD744" s="1">
        <v>100</v>
      </c>
      <c r="AF744" s="8">
        <v>0.001125</v>
      </c>
      <c r="AG744" s="1" t="s">
        <v>464</v>
      </c>
      <c r="AH744" s="1">
        <v>21590</v>
      </c>
      <c r="AI744" s="1">
        <v>100</v>
      </c>
      <c r="AJ744" s="1">
        <v>238.5</v>
      </c>
      <c r="AL744" s="1">
        <f t="shared" si="366"/>
        <v>238.5</v>
      </c>
      <c r="AO744" s="1">
        <f t="shared" si="367"/>
        <v>238.5</v>
      </c>
      <c r="AP744" s="1">
        <v>20</v>
      </c>
      <c r="AV744" s="10">
        <f t="shared" si="368"/>
        <v>1.8199125</v>
      </c>
      <c r="AW744" s="1">
        <f t="shared" si="369"/>
        <v>1.8199125</v>
      </c>
      <c r="BK744" s="1">
        <v>4</v>
      </c>
      <c r="BL744" s="1">
        <v>120</v>
      </c>
      <c r="BM744" s="1" t="s">
        <v>212</v>
      </c>
      <c r="BN744" s="2">
        <f t="shared" si="370"/>
        <v>0.462962962962963</v>
      </c>
      <c r="BO744" s="2">
        <v>90</v>
      </c>
      <c r="BP744" s="1">
        <f t="shared" si="371"/>
        <v>0.462962962962963</v>
      </c>
      <c r="BQ744" s="1">
        <f t="shared" si="372"/>
        <v>0.462962962962963</v>
      </c>
      <c r="BS744" s="1"/>
      <c r="EQ744" s="1">
        <f t="shared" si="333"/>
        <v>0</v>
      </c>
      <c r="ER744" s="1">
        <f t="shared" si="373"/>
        <v>0</v>
      </c>
      <c r="ES744" s="1">
        <f t="shared" si="374"/>
        <v>0</v>
      </c>
      <c r="ET744" s="12">
        <f t="shared" si="375"/>
        <v>0.462962962962963</v>
      </c>
      <c r="FP744" s="1" t="s">
        <v>213</v>
      </c>
      <c r="FQ744" s="1">
        <v>1.25</v>
      </c>
      <c r="FR744" s="12">
        <f t="shared" si="345"/>
        <v>2.28287546296296</v>
      </c>
      <c r="FS744" s="12">
        <f t="shared" si="376"/>
        <v>0.028535943287037</v>
      </c>
      <c r="GE744" s="1" t="s">
        <v>214</v>
      </c>
      <c r="GF744" s="1" t="s">
        <v>213</v>
      </c>
      <c r="GG744" s="1">
        <v>11</v>
      </c>
      <c r="GH744" s="12">
        <f t="shared" si="377"/>
        <v>2.28287546296296</v>
      </c>
      <c r="GI744" s="1">
        <f t="shared" si="378"/>
        <v>0.251116300925926</v>
      </c>
      <c r="GJ744" s="1" t="s">
        <v>215</v>
      </c>
      <c r="GM744" s="1">
        <v>0.0094</v>
      </c>
      <c r="GO744" s="1">
        <v>0.03</v>
      </c>
      <c r="GP744" s="1">
        <v>0.01</v>
      </c>
      <c r="GQ744" s="1" t="s">
        <v>280</v>
      </c>
      <c r="GR744" s="1">
        <v>0.0100000000000002</v>
      </c>
      <c r="HB744" s="1">
        <v>4</v>
      </c>
      <c r="HC744" s="1">
        <v>50</v>
      </c>
      <c r="HD744" s="1">
        <v>90</v>
      </c>
      <c r="HE744" s="1">
        <f t="shared" si="379"/>
        <v>259.2</v>
      </c>
      <c r="HF744" s="10">
        <f t="shared" si="380"/>
        <v>2.62192770717593</v>
      </c>
      <c r="HG744" s="13">
        <v>44652</v>
      </c>
    </row>
    <row r="745" spans="1:215">
      <c r="A745" t="str">
        <f t="shared" si="334"/>
        <v>MYSRNF22995021590</v>
      </c>
      <c r="B745" s="1">
        <v>744</v>
      </c>
      <c r="C745" s="1" t="s">
        <v>200</v>
      </c>
      <c r="D745" s="1">
        <v>0</v>
      </c>
      <c r="E745" s="1" t="s">
        <v>317</v>
      </c>
      <c r="F745" s="1" t="s">
        <v>202</v>
      </c>
      <c r="H745" s="1" t="s">
        <v>1269</v>
      </c>
      <c r="I745" s="1" t="s">
        <v>1270</v>
      </c>
      <c r="M745" s="1" t="s">
        <v>205</v>
      </c>
      <c r="N745" s="1">
        <v>1</v>
      </c>
      <c r="O745" s="1" t="s">
        <v>265</v>
      </c>
      <c r="Q745" s="1" t="s">
        <v>219</v>
      </c>
      <c r="R745" t="s">
        <v>208</v>
      </c>
      <c r="S745" s="1" t="s">
        <v>266</v>
      </c>
      <c r="T745" s="1" t="s">
        <v>210</v>
      </c>
      <c r="V745" s="1" t="b">
        <v>0</v>
      </c>
      <c r="AA745" s="1">
        <v>0.062</v>
      </c>
      <c r="AC745" s="1">
        <v>0.055</v>
      </c>
      <c r="AD745" s="1">
        <v>100</v>
      </c>
      <c r="AF745" s="8">
        <v>0.007</v>
      </c>
      <c r="AG745" s="1" t="s">
        <v>464</v>
      </c>
      <c r="AH745" s="1">
        <v>21590</v>
      </c>
      <c r="AI745" s="1">
        <v>100</v>
      </c>
      <c r="AJ745" s="1">
        <v>126.31</v>
      </c>
      <c r="AL745" s="1">
        <f t="shared" si="366"/>
        <v>126.31</v>
      </c>
      <c r="AO745" s="1">
        <f t="shared" si="367"/>
        <v>126.31</v>
      </c>
      <c r="AP745" s="1">
        <v>20</v>
      </c>
      <c r="AV745" s="10">
        <f t="shared" si="368"/>
        <v>7.69122</v>
      </c>
      <c r="AW745" s="1">
        <f t="shared" si="369"/>
        <v>7.69122</v>
      </c>
      <c r="BK745" s="1">
        <v>2</v>
      </c>
      <c r="BL745" s="1">
        <v>346.666666666667</v>
      </c>
      <c r="BM745" s="1" t="s">
        <v>212</v>
      </c>
      <c r="BN745" s="2">
        <f t="shared" si="370"/>
        <v>4.01234567901235</v>
      </c>
      <c r="BO745" s="2">
        <v>260</v>
      </c>
      <c r="BP745" s="1">
        <f t="shared" si="371"/>
        <v>4.01234567901235</v>
      </c>
      <c r="BQ745" s="1">
        <f t="shared" si="372"/>
        <v>4.01234567901235</v>
      </c>
      <c r="BS745" s="1"/>
      <c r="EQ745" s="1">
        <f t="shared" si="333"/>
        <v>0</v>
      </c>
      <c r="ER745" s="1">
        <f t="shared" si="373"/>
        <v>0</v>
      </c>
      <c r="ES745" s="1">
        <f t="shared" si="374"/>
        <v>0</v>
      </c>
      <c r="ET745" s="12">
        <f t="shared" si="375"/>
        <v>4.01234567901235</v>
      </c>
      <c r="FP745" s="1" t="s">
        <v>213</v>
      </c>
      <c r="FQ745" s="1">
        <v>1.25</v>
      </c>
      <c r="FR745" s="12">
        <f t="shared" si="345"/>
        <v>11.7035656790123</v>
      </c>
      <c r="FS745" s="12">
        <f t="shared" si="376"/>
        <v>0.146294570987654</v>
      </c>
      <c r="GE745" s="1" t="s">
        <v>214</v>
      </c>
      <c r="GF745" s="1" t="s">
        <v>213</v>
      </c>
      <c r="GG745" s="1">
        <v>11</v>
      </c>
      <c r="GH745" s="12">
        <f t="shared" si="377"/>
        <v>11.7035656790123</v>
      </c>
      <c r="GI745" s="1">
        <f t="shared" si="378"/>
        <v>1.28739222469136</v>
      </c>
      <c r="GJ745" s="1" t="s">
        <v>215</v>
      </c>
      <c r="GM745" s="1">
        <v>0.0804</v>
      </c>
      <c r="GO745" s="1">
        <v>0.15</v>
      </c>
      <c r="GP745" s="1">
        <v>0.05</v>
      </c>
      <c r="GQ745" s="1" t="s">
        <v>280</v>
      </c>
      <c r="GR745" s="1">
        <v>0.0300000000000011</v>
      </c>
      <c r="HB745" s="1">
        <v>2</v>
      </c>
      <c r="HC745" s="1">
        <v>75</v>
      </c>
      <c r="HD745" s="1">
        <v>90</v>
      </c>
      <c r="HE745" s="1">
        <f t="shared" si="379"/>
        <v>86.4</v>
      </c>
      <c r="HF745" s="10">
        <f t="shared" si="380"/>
        <v>13.4476524746914</v>
      </c>
      <c r="HG745" s="13">
        <v>44653</v>
      </c>
    </row>
    <row r="746" spans="1:215">
      <c r="A746" t="str">
        <f t="shared" si="334"/>
        <v>MYSRNR01003021590</v>
      </c>
      <c r="B746" s="1">
        <v>745</v>
      </c>
      <c r="C746" s="1" t="s">
        <v>200</v>
      </c>
      <c r="D746" s="1">
        <v>0</v>
      </c>
      <c r="E746" s="1" t="s">
        <v>317</v>
      </c>
      <c r="F746" s="1" t="s">
        <v>202</v>
      </c>
      <c r="H746" s="1" t="s">
        <v>1271</v>
      </c>
      <c r="I746" s="1" t="s">
        <v>1272</v>
      </c>
      <c r="M746" s="1" t="s">
        <v>205</v>
      </c>
      <c r="N746" s="1">
        <v>1</v>
      </c>
      <c r="O746" s="17" t="s">
        <v>402</v>
      </c>
      <c r="P746" s="18"/>
      <c r="Q746" s="1" t="s">
        <v>207</v>
      </c>
      <c r="R746" t="s">
        <v>208</v>
      </c>
      <c r="S746" s="19" t="s">
        <v>403</v>
      </c>
      <c r="T746" s="1" t="s">
        <v>210</v>
      </c>
      <c r="V746" s="1" t="b">
        <v>0</v>
      </c>
      <c r="AA746" s="1">
        <v>0.079</v>
      </c>
      <c r="AC746" s="1">
        <v>0.076</v>
      </c>
      <c r="AD746" s="1">
        <v>100</v>
      </c>
      <c r="AF746" s="8">
        <v>0.003</v>
      </c>
      <c r="AG746" s="1" t="s">
        <v>464</v>
      </c>
      <c r="AH746" s="1">
        <v>21590</v>
      </c>
      <c r="AI746" s="1">
        <v>100</v>
      </c>
      <c r="AJ746" s="1">
        <v>238.5</v>
      </c>
      <c r="AL746" s="1">
        <f t="shared" si="366"/>
        <v>238.5</v>
      </c>
      <c r="AO746" s="1">
        <f t="shared" si="367"/>
        <v>238.5</v>
      </c>
      <c r="AP746" s="1">
        <v>20</v>
      </c>
      <c r="AV746" s="10">
        <f t="shared" si="368"/>
        <v>18.7815</v>
      </c>
      <c r="AW746" s="1">
        <f t="shared" si="369"/>
        <v>18.7815</v>
      </c>
      <c r="BK746" s="1">
        <v>2</v>
      </c>
      <c r="BL746" s="1">
        <v>266.666666666667</v>
      </c>
      <c r="BM746" s="1" t="s">
        <v>212</v>
      </c>
      <c r="BN746" s="2">
        <f t="shared" si="370"/>
        <v>2.46913580246914</v>
      </c>
      <c r="BO746" s="2">
        <v>200</v>
      </c>
      <c r="BP746" s="1">
        <f t="shared" si="371"/>
        <v>2.46913580246914</v>
      </c>
      <c r="BQ746" s="1">
        <f t="shared" si="372"/>
        <v>2.46913580246914</v>
      </c>
      <c r="BS746" s="1"/>
      <c r="EQ746" s="1">
        <f t="shared" si="333"/>
        <v>0</v>
      </c>
      <c r="ER746" s="1">
        <f t="shared" si="373"/>
        <v>0</v>
      </c>
      <c r="ES746" s="1">
        <f t="shared" si="374"/>
        <v>0</v>
      </c>
      <c r="ET746" s="12">
        <f t="shared" si="375"/>
        <v>2.46913580246914</v>
      </c>
      <c r="FP746" s="1" t="s">
        <v>213</v>
      </c>
      <c r="FQ746" s="1">
        <v>1.25</v>
      </c>
      <c r="FR746" s="12">
        <f t="shared" si="345"/>
        <v>21.2506358024691</v>
      </c>
      <c r="FS746" s="12">
        <f t="shared" si="376"/>
        <v>0.265632947530864</v>
      </c>
      <c r="GE746" s="1" t="s">
        <v>214</v>
      </c>
      <c r="GF746" s="1" t="s">
        <v>213</v>
      </c>
      <c r="GG746" s="1">
        <v>11</v>
      </c>
      <c r="GH746" s="12">
        <f t="shared" si="377"/>
        <v>21.2506358024691</v>
      </c>
      <c r="GI746" s="1">
        <f t="shared" si="378"/>
        <v>2.3375699382716</v>
      </c>
      <c r="GJ746" s="1" t="s">
        <v>215</v>
      </c>
      <c r="GM746" s="1">
        <v>0.0494</v>
      </c>
      <c r="GO746" s="1">
        <v>0.06</v>
      </c>
      <c r="GP746" s="1">
        <v>0.04</v>
      </c>
      <c r="GQ746" s="1" t="s">
        <v>280</v>
      </c>
      <c r="GR746" s="1">
        <v>0.0199999999999996</v>
      </c>
      <c r="HB746" s="1">
        <v>2</v>
      </c>
      <c r="HC746" s="1">
        <v>60</v>
      </c>
      <c r="HD746" s="1">
        <v>90</v>
      </c>
      <c r="HE746" s="1">
        <f t="shared" si="379"/>
        <v>108</v>
      </c>
      <c r="HF746" s="10">
        <f t="shared" si="380"/>
        <v>24.0232386882716</v>
      </c>
      <c r="HG746" s="13">
        <v>44653</v>
      </c>
    </row>
    <row r="747" spans="1:215">
      <c r="A747" t="str">
        <f t="shared" si="334"/>
        <v>MYSRNR01004021590</v>
      </c>
      <c r="B747" s="1">
        <v>746</v>
      </c>
      <c r="C747" s="1" t="s">
        <v>200</v>
      </c>
      <c r="D747" s="1">
        <v>0</v>
      </c>
      <c r="E747" s="1" t="s">
        <v>317</v>
      </c>
      <c r="F747" s="1" t="s">
        <v>202</v>
      </c>
      <c r="H747" s="1" t="s">
        <v>1273</v>
      </c>
      <c r="I747" s="1" t="s">
        <v>1274</v>
      </c>
      <c r="M747" s="1" t="s">
        <v>205</v>
      </c>
      <c r="N747" s="1">
        <v>1</v>
      </c>
      <c r="O747" s="17" t="s">
        <v>402</v>
      </c>
      <c r="P747" s="18"/>
      <c r="Q747" s="1" t="s">
        <v>207</v>
      </c>
      <c r="R747" t="s">
        <v>208</v>
      </c>
      <c r="S747" s="19" t="s">
        <v>403</v>
      </c>
      <c r="T747" s="1" t="s">
        <v>210</v>
      </c>
      <c r="V747" s="1" t="b">
        <v>0</v>
      </c>
      <c r="AA747" s="1">
        <v>0.0628</v>
      </c>
      <c r="AC747" s="1">
        <v>0.0598</v>
      </c>
      <c r="AD747" s="1">
        <v>100</v>
      </c>
      <c r="AF747" s="8">
        <v>0.003</v>
      </c>
      <c r="AG747" s="1" t="s">
        <v>464</v>
      </c>
      <c r="AH747" s="1">
        <v>21590</v>
      </c>
      <c r="AI747" s="1">
        <v>100</v>
      </c>
      <c r="AJ747" s="1">
        <v>238.5</v>
      </c>
      <c r="AL747" s="1">
        <f t="shared" si="366"/>
        <v>238.5</v>
      </c>
      <c r="AO747" s="1">
        <f t="shared" si="367"/>
        <v>238.5</v>
      </c>
      <c r="AP747" s="1">
        <v>20</v>
      </c>
      <c r="AV747" s="10">
        <f t="shared" si="368"/>
        <v>14.9178</v>
      </c>
      <c r="AW747" s="1">
        <f t="shared" si="369"/>
        <v>14.9178</v>
      </c>
      <c r="BK747" s="1">
        <v>2</v>
      </c>
      <c r="BL747" s="1">
        <v>266.666666666667</v>
      </c>
      <c r="BM747" s="1" t="s">
        <v>212</v>
      </c>
      <c r="BN747" s="2">
        <f t="shared" si="370"/>
        <v>2.46913580246914</v>
      </c>
      <c r="BO747" s="2">
        <v>200</v>
      </c>
      <c r="BP747" s="1">
        <f t="shared" si="371"/>
        <v>2.46913580246914</v>
      </c>
      <c r="BQ747" s="1">
        <f t="shared" si="372"/>
        <v>2.46913580246914</v>
      </c>
      <c r="BS747" s="1"/>
      <c r="EQ747" s="1">
        <f t="shared" si="333"/>
        <v>0</v>
      </c>
      <c r="ER747" s="1">
        <f t="shared" si="373"/>
        <v>0</v>
      </c>
      <c r="ES747" s="1">
        <f t="shared" si="374"/>
        <v>0</v>
      </c>
      <c r="ET747" s="12">
        <f t="shared" si="375"/>
        <v>2.46913580246914</v>
      </c>
      <c r="FP747" s="1" t="s">
        <v>213</v>
      </c>
      <c r="FQ747" s="1">
        <v>1.25</v>
      </c>
      <c r="FR747" s="12">
        <f t="shared" si="345"/>
        <v>17.3869358024691</v>
      </c>
      <c r="FS747" s="12">
        <f t="shared" si="376"/>
        <v>0.217336697530864</v>
      </c>
      <c r="GE747" s="1" t="s">
        <v>214</v>
      </c>
      <c r="GF747" s="1" t="s">
        <v>213</v>
      </c>
      <c r="GG747" s="1">
        <v>11</v>
      </c>
      <c r="GH747" s="12">
        <f t="shared" si="377"/>
        <v>17.3869358024691</v>
      </c>
      <c r="GI747" s="1">
        <f t="shared" si="378"/>
        <v>1.9125629382716</v>
      </c>
      <c r="GJ747" s="1" t="s">
        <v>215</v>
      </c>
      <c r="GM747" s="1">
        <v>0.0494</v>
      </c>
      <c r="GO747" s="1">
        <v>0.03</v>
      </c>
      <c r="GP747" s="1">
        <v>0.03</v>
      </c>
      <c r="GQ747" s="1" t="s">
        <v>280</v>
      </c>
      <c r="GR747" s="1">
        <v>0.0199999999999996</v>
      </c>
      <c r="HB747" s="1">
        <v>2</v>
      </c>
      <c r="HC747" s="1">
        <v>60</v>
      </c>
      <c r="HD747" s="1">
        <v>90</v>
      </c>
      <c r="HE747" s="1">
        <f t="shared" si="379"/>
        <v>108</v>
      </c>
      <c r="HF747" s="10">
        <f t="shared" si="380"/>
        <v>19.6462354382716</v>
      </c>
      <c r="HG747" s="13">
        <v>44653</v>
      </c>
    </row>
    <row r="748" spans="1:215">
      <c r="A748" t="str">
        <f t="shared" si="334"/>
        <v>MYSRNR04001021590</v>
      </c>
      <c r="B748" s="1">
        <v>747</v>
      </c>
      <c r="C748" s="1" t="s">
        <v>200</v>
      </c>
      <c r="D748" s="1">
        <v>0</v>
      </c>
      <c r="E748" s="1" t="s">
        <v>317</v>
      </c>
      <c r="F748" s="1" t="s">
        <v>202</v>
      </c>
      <c r="H748" s="1" t="s">
        <v>1275</v>
      </c>
      <c r="I748" s="1" t="s">
        <v>1276</v>
      </c>
      <c r="M748" s="1" t="s">
        <v>205</v>
      </c>
      <c r="N748" s="1">
        <v>1</v>
      </c>
      <c r="O748" s="1" t="s">
        <v>243</v>
      </c>
      <c r="Q748" s="1" t="s">
        <v>219</v>
      </c>
      <c r="R748" t="s">
        <v>208</v>
      </c>
      <c r="S748" s="19" t="s">
        <v>244</v>
      </c>
      <c r="T748" s="1" t="s">
        <v>210</v>
      </c>
      <c r="V748" s="1" t="b">
        <v>0</v>
      </c>
      <c r="AA748" s="1">
        <v>0.0362</v>
      </c>
      <c r="AC748" s="1">
        <v>0.0352</v>
      </c>
      <c r="AD748" s="1">
        <v>100</v>
      </c>
      <c r="AF748" s="8">
        <v>0.001</v>
      </c>
      <c r="AG748" s="1" t="s">
        <v>464</v>
      </c>
      <c r="AH748" s="1">
        <v>21590</v>
      </c>
      <c r="AI748" s="1">
        <v>100</v>
      </c>
      <c r="AJ748" s="1">
        <v>129.33</v>
      </c>
      <c r="AL748" s="1">
        <f t="shared" si="366"/>
        <v>129.33</v>
      </c>
      <c r="AO748" s="1">
        <f t="shared" si="367"/>
        <v>129.33</v>
      </c>
      <c r="AP748" s="1">
        <v>20</v>
      </c>
      <c r="AV748" s="10">
        <f t="shared" si="368"/>
        <v>4.661746</v>
      </c>
      <c r="AW748" s="1">
        <f t="shared" si="369"/>
        <v>4.661746</v>
      </c>
      <c r="BK748" s="1">
        <v>2</v>
      </c>
      <c r="BL748" s="1">
        <v>213.333333333333</v>
      </c>
      <c r="BM748" s="1" t="s">
        <v>212</v>
      </c>
      <c r="BN748" s="2">
        <f t="shared" si="370"/>
        <v>1.81069958847737</v>
      </c>
      <c r="BO748" s="2">
        <v>160</v>
      </c>
      <c r="BP748" s="1">
        <f t="shared" si="371"/>
        <v>1.81069958847737</v>
      </c>
      <c r="BQ748" s="1">
        <f t="shared" si="372"/>
        <v>1.81069958847737</v>
      </c>
      <c r="BS748" s="1"/>
      <c r="EQ748" s="1">
        <f t="shared" si="333"/>
        <v>0</v>
      </c>
      <c r="ER748" s="1">
        <f t="shared" si="373"/>
        <v>0</v>
      </c>
      <c r="ES748" s="1">
        <f t="shared" si="374"/>
        <v>0</v>
      </c>
      <c r="ET748" s="12">
        <f t="shared" si="375"/>
        <v>1.81069958847737</v>
      </c>
      <c r="FP748" s="1" t="s">
        <v>213</v>
      </c>
      <c r="FQ748" s="1">
        <v>1.25</v>
      </c>
      <c r="FR748" s="12">
        <f t="shared" si="345"/>
        <v>6.47244558847737</v>
      </c>
      <c r="FS748" s="12">
        <f t="shared" si="376"/>
        <v>0.0809055698559671</v>
      </c>
      <c r="GE748" s="1" t="s">
        <v>214</v>
      </c>
      <c r="GF748" s="1" t="s">
        <v>213</v>
      </c>
      <c r="GG748" s="1">
        <v>11</v>
      </c>
      <c r="GH748" s="12">
        <f t="shared" si="377"/>
        <v>6.47244558847737</v>
      </c>
      <c r="GI748" s="1">
        <f t="shared" si="378"/>
        <v>0.71196901473251</v>
      </c>
      <c r="GJ748" s="1" t="s">
        <v>215</v>
      </c>
      <c r="GM748" s="1">
        <v>0.0364</v>
      </c>
      <c r="GO748" s="1">
        <v>0.06</v>
      </c>
      <c r="GP748" s="1">
        <v>0.04</v>
      </c>
      <c r="GQ748" s="1" t="s">
        <v>280</v>
      </c>
      <c r="GR748" s="1">
        <v>0.0200000000000005</v>
      </c>
      <c r="HB748" s="1">
        <v>2</v>
      </c>
      <c r="HC748" s="1">
        <v>55</v>
      </c>
      <c r="HD748" s="1">
        <v>90</v>
      </c>
      <c r="HE748" s="1">
        <f t="shared" si="379"/>
        <v>117.818181818182</v>
      </c>
      <c r="HF748" s="10">
        <f t="shared" si="380"/>
        <v>7.42172017306584</v>
      </c>
      <c r="HG748" s="13">
        <v>44653</v>
      </c>
    </row>
    <row r="749" spans="1:215">
      <c r="A749" t="str">
        <f t="shared" si="334"/>
        <v>MYSRNR08007021691</v>
      </c>
      <c r="B749" s="1">
        <v>748</v>
      </c>
      <c r="C749" s="1" t="s">
        <v>200</v>
      </c>
      <c r="D749" s="1">
        <v>0</v>
      </c>
      <c r="E749" s="1" t="s">
        <v>317</v>
      </c>
      <c r="F749" s="1" t="s">
        <v>202</v>
      </c>
      <c r="H749" s="1" t="s">
        <v>1277</v>
      </c>
      <c r="I749" s="1" t="s">
        <v>1278</v>
      </c>
      <c r="M749" s="1" t="s">
        <v>205</v>
      </c>
      <c r="N749" s="1">
        <v>1</v>
      </c>
      <c r="O749" s="17" t="s">
        <v>260</v>
      </c>
      <c r="P749" s="18"/>
      <c r="Q749" s="1" t="s">
        <v>207</v>
      </c>
      <c r="R749" t="s">
        <v>208</v>
      </c>
      <c r="S749" s="19" t="s">
        <v>261</v>
      </c>
      <c r="T749" s="1" t="s">
        <v>210</v>
      </c>
      <c r="V749" s="1" t="b">
        <v>0</v>
      </c>
      <c r="AA749" s="1">
        <v>0.218</v>
      </c>
      <c r="AC749" s="1">
        <v>0.217</v>
      </c>
      <c r="AD749" s="1">
        <v>100</v>
      </c>
      <c r="AF749" s="8">
        <v>0.001</v>
      </c>
      <c r="AG749" s="1" t="s">
        <v>679</v>
      </c>
      <c r="AH749" s="1">
        <v>21691</v>
      </c>
      <c r="AI749" s="1">
        <v>100</v>
      </c>
      <c r="AJ749" s="1">
        <v>309</v>
      </c>
      <c r="AL749" s="1">
        <f t="shared" si="366"/>
        <v>309</v>
      </c>
      <c r="AO749" s="1">
        <f t="shared" si="367"/>
        <v>309</v>
      </c>
      <c r="AP749" s="1">
        <v>20</v>
      </c>
      <c r="AV749" s="10">
        <f t="shared" si="368"/>
        <v>67.342</v>
      </c>
      <c r="AW749" s="1">
        <f t="shared" si="369"/>
        <v>67.342</v>
      </c>
      <c r="AZ749" s="1">
        <f>BA749+BE749</f>
        <v>37.84725</v>
      </c>
      <c r="BA749" s="1">
        <f>AZ750*N750+AZ751*N751+AZ752*N752</f>
        <v>37.38</v>
      </c>
      <c r="BB749" s="1" t="s">
        <v>221</v>
      </c>
      <c r="BC749" s="1">
        <f>BA749</f>
        <v>37.38</v>
      </c>
      <c r="BD749" s="1">
        <v>1.25</v>
      </c>
      <c r="BE749" s="1">
        <f>BA749*(BD749/100)</f>
        <v>0.46725</v>
      </c>
      <c r="BK749" s="1">
        <v>1</v>
      </c>
      <c r="BL749" s="1">
        <v>500</v>
      </c>
      <c r="BM749" s="1" t="s">
        <v>212</v>
      </c>
      <c r="BN749" s="2">
        <f t="shared" si="370"/>
        <v>16.812865497076</v>
      </c>
      <c r="BO749" s="2">
        <v>400</v>
      </c>
      <c r="BP749" s="1">
        <f t="shared" si="371"/>
        <v>16.812865497076</v>
      </c>
      <c r="BQ749" s="1">
        <f t="shared" si="372"/>
        <v>16.812865497076</v>
      </c>
      <c r="BS749" s="1"/>
      <c r="EQ749" s="1">
        <f t="shared" si="333"/>
        <v>0</v>
      </c>
      <c r="ER749" s="1">
        <f t="shared" si="373"/>
        <v>0</v>
      </c>
      <c r="ES749" s="1">
        <f t="shared" si="374"/>
        <v>0</v>
      </c>
      <c r="ET749" s="12">
        <f t="shared" si="375"/>
        <v>16.812865497076</v>
      </c>
      <c r="FP749" s="1" t="s">
        <v>213</v>
      </c>
      <c r="FQ749" s="1">
        <v>1.25</v>
      </c>
      <c r="FR749" s="12">
        <f t="shared" si="345"/>
        <v>84.154865497076</v>
      </c>
      <c r="FS749" s="12">
        <f t="shared" si="376"/>
        <v>1.05193581871345</v>
      </c>
      <c r="GE749" s="1" t="s">
        <v>214</v>
      </c>
      <c r="GF749" s="1" t="s">
        <v>213</v>
      </c>
      <c r="GG749" s="1">
        <v>11</v>
      </c>
      <c r="GH749" s="12">
        <f t="shared" si="377"/>
        <v>84.154865497076</v>
      </c>
      <c r="GI749" s="1">
        <f t="shared" si="378"/>
        <v>9.25703520467836</v>
      </c>
      <c r="GJ749" s="1" t="s">
        <v>215</v>
      </c>
      <c r="GM749" s="1">
        <v>0.33625730994152</v>
      </c>
      <c r="GO749" s="1">
        <v>2.8735119047619</v>
      </c>
      <c r="GP749" s="1">
        <v>0.38</v>
      </c>
      <c r="GQ749" s="1" t="s">
        <v>280</v>
      </c>
      <c r="GR749" s="1">
        <v>0.0300000000000011</v>
      </c>
      <c r="HB749" s="1">
        <v>1</v>
      </c>
      <c r="HC749" s="1">
        <v>115</v>
      </c>
      <c r="HD749" s="1">
        <v>95</v>
      </c>
      <c r="HE749" s="1">
        <f t="shared" si="379"/>
        <v>29.7391304347826</v>
      </c>
      <c r="HF749" s="10">
        <f t="shared" si="380"/>
        <v>135.930855735171</v>
      </c>
      <c r="HG749" s="13">
        <v>45384</v>
      </c>
    </row>
    <row r="750" spans="1:215">
      <c r="A750" t="str">
        <f t="shared" si="334"/>
        <v>MYSRNF080249_121691</v>
      </c>
      <c r="B750" s="1">
        <v>749</v>
      </c>
      <c r="C750" s="1" t="s">
        <v>200</v>
      </c>
      <c r="E750" s="1" t="s">
        <v>317</v>
      </c>
      <c r="F750" s="1" t="s">
        <v>222</v>
      </c>
      <c r="H750" s="1" t="s">
        <v>1279</v>
      </c>
      <c r="I750" s="1" t="s">
        <v>1220</v>
      </c>
      <c r="N750" s="1">
        <v>2</v>
      </c>
      <c r="O750" s="17"/>
      <c r="P750" s="18"/>
      <c r="R750"/>
      <c r="S750" s="19"/>
      <c r="AF750" s="8"/>
      <c r="AG750" s="1" t="s">
        <v>679</v>
      </c>
      <c r="AH750" s="1">
        <v>21691</v>
      </c>
      <c r="AV750" s="10"/>
      <c r="AX750" s="1" t="s">
        <v>205</v>
      </c>
      <c r="AY750" s="1" t="s">
        <v>225</v>
      </c>
      <c r="AZ750" s="1">
        <v>2.66</v>
      </c>
      <c r="BN750" s="2"/>
      <c r="BS750" s="1"/>
      <c r="ET750" s="12"/>
      <c r="FR750" s="12"/>
      <c r="FS750" s="12"/>
      <c r="GH750" s="12"/>
      <c r="HF750" s="10"/>
      <c r="HG750" s="13">
        <v>45384</v>
      </c>
    </row>
    <row r="751" spans="1:215">
      <c r="A751" t="str">
        <f t="shared" si="334"/>
        <v>MYSRN9081170_221691</v>
      </c>
      <c r="B751" s="1">
        <v>750</v>
      </c>
      <c r="C751" s="1" t="s">
        <v>200</v>
      </c>
      <c r="E751" s="1" t="s">
        <v>317</v>
      </c>
      <c r="F751" s="1" t="s">
        <v>222</v>
      </c>
      <c r="H751" s="1" t="s">
        <v>1280</v>
      </c>
      <c r="I751" s="1" t="s">
        <v>1220</v>
      </c>
      <c r="N751" s="1">
        <v>4</v>
      </c>
      <c r="O751" s="17"/>
      <c r="P751" s="18"/>
      <c r="R751"/>
      <c r="S751" s="19"/>
      <c r="AF751" s="8"/>
      <c r="AG751" s="1" t="s">
        <v>679</v>
      </c>
      <c r="AH751" s="1">
        <v>21691</v>
      </c>
      <c r="AV751" s="10"/>
      <c r="AX751" s="1" t="s">
        <v>205</v>
      </c>
      <c r="AY751" s="1" t="s">
        <v>225</v>
      </c>
      <c r="AZ751" s="1">
        <v>3.38</v>
      </c>
      <c r="BN751" s="2"/>
      <c r="BS751" s="1"/>
      <c r="ET751" s="12"/>
      <c r="FR751" s="12"/>
      <c r="FS751" s="12"/>
      <c r="GH751" s="12"/>
      <c r="HF751" s="10"/>
      <c r="HG751" s="13">
        <v>45384</v>
      </c>
    </row>
    <row r="752" spans="1:215">
      <c r="A752" t="str">
        <f t="shared" si="334"/>
        <v>MYSRTVS_CES_2502202121691</v>
      </c>
      <c r="B752" s="1">
        <v>751</v>
      </c>
      <c r="C752" s="1" t="s">
        <v>200</v>
      </c>
      <c r="E752" s="1" t="s">
        <v>317</v>
      </c>
      <c r="F752" s="1" t="s">
        <v>222</v>
      </c>
      <c r="H752" s="1" t="s">
        <v>1281</v>
      </c>
      <c r="I752" s="1" t="s">
        <v>1282</v>
      </c>
      <c r="N752" s="1">
        <v>1</v>
      </c>
      <c r="O752" s="17"/>
      <c r="P752" s="18"/>
      <c r="R752"/>
      <c r="S752" s="19"/>
      <c r="AF752" s="8"/>
      <c r="AG752" s="1" t="s">
        <v>679</v>
      </c>
      <c r="AH752" s="1">
        <v>21691</v>
      </c>
      <c r="AV752" s="10"/>
      <c r="AX752" s="1" t="s">
        <v>205</v>
      </c>
      <c r="AY752" s="1" t="s">
        <v>225</v>
      </c>
      <c r="AZ752" s="1">
        <v>18.54</v>
      </c>
      <c r="BN752" s="2"/>
      <c r="BS752" s="1"/>
      <c r="ET752" s="12"/>
      <c r="FR752" s="12"/>
      <c r="FS752" s="12"/>
      <c r="GH752" s="12"/>
      <c r="HF752" s="10"/>
      <c r="HG752" s="13">
        <v>45384</v>
      </c>
    </row>
    <row r="753" spans="1:215">
      <c r="A753" t="str">
        <f t="shared" si="334"/>
        <v>MYSRNR08011021590</v>
      </c>
      <c r="B753" s="1">
        <v>752</v>
      </c>
      <c r="C753" s="1" t="s">
        <v>200</v>
      </c>
      <c r="D753" s="1">
        <v>0</v>
      </c>
      <c r="E753" s="1" t="s">
        <v>317</v>
      </c>
      <c r="F753" s="1" t="s">
        <v>202</v>
      </c>
      <c r="H753" s="1" t="s">
        <v>1283</v>
      </c>
      <c r="I753" s="1" t="s">
        <v>1284</v>
      </c>
      <c r="M753" s="1" t="s">
        <v>205</v>
      </c>
      <c r="N753" s="1">
        <v>1</v>
      </c>
      <c r="O753" s="17" t="s">
        <v>260</v>
      </c>
      <c r="P753" s="18"/>
      <c r="Q753" s="1" t="s">
        <v>207</v>
      </c>
      <c r="R753" t="s">
        <v>208</v>
      </c>
      <c r="S753" s="19" t="s">
        <v>261</v>
      </c>
      <c r="T753" s="1" t="s">
        <v>210</v>
      </c>
      <c r="V753" s="1" t="b">
        <v>0</v>
      </c>
      <c r="AA753" s="1">
        <v>0.0452</v>
      </c>
      <c r="AC753" s="1">
        <v>0.0417</v>
      </c>
      <c r="AD753" s="1">
        <v>100</v>
      </c>
      <c r="AF753" s="8">
        <v>0.0035</v>
      </c>
      <c r="AG753" s="1" t="s">
        <v>464</v>
      </c>
      <c r="AH753" s="1">
        <v>21590</v>
      </c>
      <c r="AI753" s="1">
        <v>100</v>
      </c>
      <c r="AJ753" s="1">
        <v>314.5</v>
      </c>
      <c r="AL753" s="1">
        <f>AK753+AJ753</f>
        <v>314.5</v>
      </c>
      <c r="AO753" s="1">
        <f>AL753+AM753</f>
        <v>314.5</v>
      </c>
      <c r="AP753" s="1">
        <v>20</v>
      </c>
      <c r="AV753" s="10">
        <f>((AO753*((100-GX753)/100)+GY753))*(AA753+AS753+AU753+AB753)-(AP753*(AA753+AS753-AC753+AB753)*AD753/100)</f>
        <v>14.1454</v>
      </c>
      <c r="AW753" s="1">
        <f>(AV753)*N753</f>
        <v>14.1454</v>
      </c>
      <c r="AZ753" s="1">
        <f>BA753+BE753</f>
        <v>1.92375</v>
      </c>
      <c r="BA753" s="1">
        <f>AZ754*N754</f>
        <v>1.9</v>
      </c>
      <c r="BB753" s="1" t="s">
        <v>221</v>
      </c>
      <c r="BC753" s="1">
        <f>BA753</f>
        <v>1.9</v>
      </c>
      <c r="BD753" s="1">
        <v>1.25</v>
      </c>
      <c r="BE753" s="1">
        <f>BA753*(BD753/100)</f>
        <v>0.02375</v>
      </c>
      <c r="BK753" s="1">
        <v>2</v>
      </c>
      <c r="BL753" s="1">
        <v>200</v>
      </c>
      <c r="BM753" s="1" t="s">
        <v>212</v>
      </c>
      <c r="BN753" s="2">
        <f>BL753/HE753</f>
        <v>1.79012345679012</v>
      </c>
      <c r="BO753" s="2">
        <v>150</v>
      </c>
      <c r="BP753" s="1">
        <f>BN753+BI753</f>
        <v>1.79012345679012</v>
      </c>
      <c r="BQ753" s="1">
        <f>BP753*N753</f>
        <v>1.79012345679012</v>
      </c>
      <c r="BS753" s="1"/>
      <c r="EQ753" s="1">
        <f t="shared" si="333"/>
        <v>0</v>
      </c>
      <c r="ER753" s="1">
        <f>EQ753*N753</f>
        <v>0</v>
      </c>
      <c r="ES753" s="1">
        <f>IF(ISERROR(SEARCH("FALSE",BV753)),BU753,0)+IF(ISERROR(SEARCH("FALSE",CA753)),BZ753,0)+IF(ISERROR(SEARCH("FALSE",CF753)),CE753,0)+IF(ISERROR(SEARCH("FALSE",CK753)),CJ753,0)+IF(ISERROR(SEARCH("FALSE",CP753)),CO753,0)+IF(ISERROR(SEARCH("FALSE",CU753)),CT753,0)+IF(ISERROR(SEARCH("FALSE",CZ753)),CY753,0)+IF(ISERROR(SEARCH("FALSE",DE753)),DD753,0)+IF(ISERROR(SEARCH("FALSE",DJ753)),DI753,0)+IF(ISERROR(SEARCH("FALSE",DO753)),DN753,0)+IF(ISERROR(SEARCH("FALSE",DT753)),DS753,0)+IF(ISERROR(SEARCH("FALSE",DY753)),DX753,0)+IF(ISERROR(SEARCH("FALSE",ED753)),EC753,0)+IF(ISERROR(SEARCH("FALSE",EI753)),EH753,0)+IF(ISERROR(SEARCH("FALSE",EN753)),EM753,0)*N753</f>
        <v>0</v>
      </c>
      <c r="ET753" s="12">
        <f>ES753+ER753+BP753</f>
        <v>1.79012345679012</v>
      </c>
      <c r="FP753" s="1" t="s">
        <v>213</v>
      </c>
      <c r="FQ753" s="1">
        <v>1.25</v>
      </c>
      <c r="FR753" s="12">
        <f t="shared" si="345"/>
        <v>15.9355234567901</v>
      </c>
      <c r="FS753" s="12">
        <f>FR753*FQ753/100</f>
        <v>0.199194043209877</v>
      </c>
      <c r="GE753" s="1" t="s">
        <v>214</v>
      </c>
      <c r="GF753" s="1" t="s">
        <v>213</v>
      </c>
      <c r="GG753" s="1">
        <v>11</v>
      </c>
      <c r="GH753" s="12">
        <f>AW753+ET753-ES753+FD753+FG753</f>
        <v>15.9355234567901</v>
      </c>
      <c r="GI753" s="1">
        <f>GH753*(GG753/100)</f>
        <v>1.75290758024691</v>
      </c>
      <c r="GJ753" s="1" t="s">
        <v>215</v>
      </c>
      <c r="GM753" s="1">
        <v>0.06</v>
      </c>
      <c r="GO753" s="1">
        <v>0.03</v>
      </c>
      <c r="GP753" s="1">
        <v>0.02</v>
      </c>
      <c r="GQ753" s="1" t="s">
        <v>280</v>
      </c>
      <c r="GR753" s="1">
        <v>0.0399999999999991</v>
      </c>
      <c r="HB753" s="1">
        <v>2</v>
      </c>
      <c r="HC753" s="1">
        <v>58</v>
      </c>
      <c r="HD753" s="1">
        <v>90</v>
      </c>
      <c r="HE753" s="1">
        <f>(3600/HC753)*HD753*HB753/100</f>
        <v>111.724137931034</v>
      </c>
      <c r="HF753" s="10">
        <f>AW753+AZ753+ET753+FD753+FG753+FK753+FS753-FY753+GD753+FT753+GI753+GM753+GN753+GO753+GP753+GR753+GS753-GU753</f>
        <v>19.9613750802469</v>
      </c>
      <c r="HG753" s="13">
        <v>45384</v>
      </c>
    </row>
    <row r="754" spans="1:215">
      <c r="A754" t="str">
        <f t="shared" si="334"/>
        <v>MYSRNR080110_121590</v>
      </c>
      <c r="B754" s="1">
        <v>753</v>
      </c>
      <c r="C754" s="1" t="s">
        <v>200</v>
      </c>
      <c r="E754" s="1" t="s">
        <v>317</v>
      </c>
      <c r="F754" s="1" t="s">
        <v>222</v>
      </c>
      <c r="H754" s="1" t="s">
        <v>1285</v>
      </c>
      <c r="I754" s="1" t="s">
        <v>1285</v>
      </c>
      <c r="N754" s="1">
        <v>1</v>
      </c>
      <c r="O754" s="17"/>
      <c r="P754" s="18"/>
      <c r="R754"/>
      <c r="S754" s="19"/>
      <c r="AF754" s="8"/>
      <c r="AG754" s="1" t="s">
        <v>464</v>
      </c>
      <c r="AH754" s="1">
        <v>21590</v>
      </c>
      <c r="AV754" s="10"/>
      <c r="AX754" s="1" t="s">
        <v>205</v>
      </c>
      <c r="AY754" s="1" t="s">
        <v>225</v>
      </c>
      <c r="AZ754" s="1">
        <v>1.9</v>
      </c>
      <c r="BN754" s="2"/>
      <c r="BS754" s="1"/>
      <c r="ET754" s="12"/>
      <c r="FR754" s="12"/>
      <c r="FS754" s="12"/>
      <c r="GH754" s="12"/>
      <c r="HF754" s="10"/>
      <c r="HG754" s="13">
        <v>45384</v>
      </c>
    </row>
    <row r="755" spans="1:215">
      <c r="A755" t="str">
        <f t="shared" si="334"/>
        <v>MYSRNR11007021590</v>
      </c>
      <c r="B755" s="1">
        <v>754</v>
      </c>
      <c r="C755" s="1" t="s">
        <v>200</v>
      </c>
      <c r="D755" s="1">
        <v>0</v>
      </c>
      <c r="E755" s="1" t="s">
        <v>317</v>
      </c>
      <c r="F755" s="1" t="s">
        <v>202</v>
      </c>
      <c r="H755" s="1" t="s">
        <v>1286</v>
      </c>
      <c r="I755" s="1" t="s">
        <v>1287</v>
      </c>
      <c r="M755" s="1" t="s">
        <v>205</v>
      </c>
      <c r="N755" s="1">
        <v>1</v>
      </c>
      <c r="O755" s="17" t="s">
        <v>347</v>
      </c>
      <c r="P755" s="18"/>
      <c r="Q755" s="1" t="s">
        <v>219</v>
      </c>
      <c r="R755" t="s">
        <v>208</v>
      </c>
      <c r="S755" s="19" t="s">
        <v>348</v>
      </c>
      <c r="T755" s="1" t="s">
        <v>210</v>
      </c>
      <c r="V755" s="1" t="b">
        <v>0</v>
      </c>
      <c r="AA755" s="1">
        <v>0.005</v>
      </c>
      <c r="AC755" s="1">
        <v>0.003</v>
      </c>
      <c r="AD755" s="1">
        <v>100</v>
      </c>
      <c r="AF755" s="8">
        <v>0.002</v>
      </c>
      <c r="AG755" s="1" t="s">
        <v>464</v>
      </c>
      <c r="AH755" s="1">
        <v>21590</v>
      </c>
      <c r="AI755" s="1">
        <v>100</v>
      </c>
      <c r="AJ755" s="1">
        <v>241.24</v>
      </c>
      <c r="AL755" s="1">
        <f>AK755+AJ755</f>
        <v>241.24</v>
      </c>
      <c r="AO755" s="1">
        <f>AL755+AM755</f>
        <v>241.24</v>
      </c>
      <c r="AP755" s="1">
        <v>20</v>
      </c>
      <c r="AV755" s="10">
        <f>((AO755*((100-GX755)/100)+GY755))*(AA755+AS755+AU755+AB755)-(AP755*(AA755+AS755-AC755+AB755)*AD755/100)</f>
        <v>1.1662</v>
      </c>
      <c r="AW755" s="1">
        <f>(AV755)*N755</f>
        <v>1.1662</v>
      </c>
      <c r="BK755" s="1">
        <v>4</v>
      </c>
      <c r="BL755" s="1">
        <v>120</v>
      </c>
      <c r="BM755" s="1" t="s">
        <v>212</v>
      </c>
      <c r="BN755" s="2">
        <f>BL755/HE755</f>
        <v>0.555555555555556</v>
      </c>
      <c r="BO755" s="2">
        <v>90</v>
      </c>
      <c r="BP755" s="1">
        <f>BN755+BI755</f>
        <v>0.555555555555556</v>
      </c>
      <c r="BQ755" s="1">
        <f>BP755*N755</f>
        <v>0.555555555555556</v>
      </c>
      <c r="BS755" s="1"/>
      <c r="EQ755" s="1">
        <f t="shared" si="333"/>
        <v>0</v>
      </c>
      <c r="ER755" s="1">
        <f>EQ755*N755</f>
        <v>0</v>
      </c>
      <c r="ES755" s="1">
        <f>IF(ISERROR(SEARCH("FALSE",BV755)),BU755,0)+IF(ISERROR(SEARCH("FALSE",CA755)),BZ755,0)+IF(ISERROR(SEARCH("FALSE",CF755)),CE755,0)+IF(ISERROR(SEARCH("FALSE",CK755)),CJ755,0)+IF(ISERROR(SEARCH("FALSE",CP755)),CO755,0)+IF(ISERROR(SEARCH("FALSE",CU755)),CT755,0)+IF(ISERROR(SEARCH("FALSE",CZ755)),CY755,0)+IF(ISERROR(SEARCH("FALSE",DE755)),DD755,0)+IF(ISERROR(SEARCH("FALSE",DJ755)),DI755,0)+IF(ISERROR(SEARCH("FALSE",DO755)),DN755,0)+IF(ISERROR(SEARCH("FALSE",DT755)),DS755,0)+IF(ISERROR(SEARCH("FALSE",DY755)),DX755,0)+IF(ISERROR(SEARCH("FALSE",ED755)),EC755,0)+IF(ISERROR(SEARCH("FALSE",EI755)),EH755,0)+IF(ISERROR(SEARCH("FALSE",EN755)),EM755,0)*N755</f>
        <v>0</v>
      </c>
      <c r="ET755" s="12">
        <f>ES755+ER755+BP755</f>
        <v>0.555555555555556</v>
      </c>
      <c r="FP755" s="1" t="s">
        <v>213</v>
      </c>
      <c r="FQ755" s="1">
        <v>1.25</v>
      </c>
      <c r="FR755" s="12">
        <f t="shared" si="345"/>
        <v>1.72175555555556</v>
      </c>
      <c r="FS755" s="12">
        <f>FR755*FQ755/100</f>
        <v>0.0215219444444444</v>
      </c>
      <c r="GE755" s="1" t="s">
        <v>214</v>
      </c>
      <c r="GF755" s="1" t="s">
        <v>213</v>
      </c>
      <c r="GG755" s="1">
        <v>11</v>
      </c>
      <c r="GH755" s="12">
        <f>AW755+ET755-ES755+FD755+FG755</f>
        <v>1.72175555555556</v>
      </c>
      <c r="GI755" s="1">
        <f>GH755*(GG755/100)</f>
        <v>0.189393111111111</v>
      </c>
      <c r="GJ755" s="1" t="s">
        <v>215</v>
      </c>
      <c r="GM755" s="1">
        <v>0.02</v>
      </c>
      <c r="GO755" s="1">
        <v>0.02</v>
      </c>
      <c r="GP755" s="1">
        <v>0.01</v>
      </c>
      <c r="HB755" s="1">
        <v>4</v>
      </c>
      <c r="HC755" s="1">
        <v>60</v>
      </c>
      <c r="HD755" s="1">
        <v>90</v>
      </c>
      <c r="HE755" s="1">
        <f>(3600/HC755)*HD755*HB755/100</f>
        <v>216</v>
      </c>
      <c r="HF755" s="10">
        <f>AW755+AZ755+ET755+FD755+FG755+FK755+FS755-FY755+GD755+FT755+GI755+GM755+GN755+GO755+GP755+GR755+GS755-GU755</f>
        <v>1.98267061111111</v>
      </c>
      <c r="HG755" s="13">
        <v>44653</v>
      </c>
    </row>
    <row r="756" spans="1:215">
      <c r="A756" t="str">
        <f t="shared" si="334"/>
        <v>MYSRNR12013021590</v>
      </c>
      <c r="B756" s="1">
        <v>755</v>
      </c>
      <c r="C756" s="1" t="s">
        <v>200</v>
      </c>
      <c r="D756" s="1">
        <v>0</v>
      </c>
      <c r="E756" s="1" t="s">
        <v>317</v>
      </c>
      <c r="F756" s="1" t="s">
        <v>202</v>
      </c>
      <c r="H756" s="1" t="s">
        <v>1288</v>
      </c>
      <c r="I756" s="1" t="s">
        <v>483</v>
      </c>
      <c r="M756" s="1" t="s">
        <v>205</v>
      </c>
      <c r="N756" s="1">
        <v>1</v>
      </c>
      <c r="O756" s="1" t="s">
        <v>243</v>
      </c>
      <c r="Q756" s="1" t="s">
        <v>219</v>
      </c>
      <c r="R756" t="s">
        <v>208</v>
      </c>
      <c r="S756" s="1" t="s">
        <v>244</v>
      </c>
      <c r="T756" s="1" t="s">
        <v>210</v>
      </c>
      <c r="V756" s="1" t="b">
        <v>0</v>
      </c>
      <c r="AA756" s="1">
        <v>0.0185</v>
      </c>
      <c r="AC756" s="1">
        <v>0.0145</v>
      </c>
      <c r="AD756" s="1">
        <v>100</v>
      </c>
      <c r="AF756" s="8">
        <v>0.004</v>
      </c>
      <c r="AG756" s="1" t="s">
        <v>464</v>
      </c>
      <c r="AH756" s="1">
        <v>21590</v>
      </c>
      <c r="AI756" s="1">
        <v>100</v>
      </c>
      <c r="AJ756" s="1">
        <v>129.33</v>
      </c>
      <c r="AL756" s="1">
        <f>AK756+AJ756</f>
        <v>129.33</v>
      </c>
      <c r="AO756" s="1">
        <f>AL756+AM756</f>
        <v>129.33</v>
      </c>
      <c r="AP756" s="1">
        <v>20</v>
      </c>
      <c r="AV756" s="10">
        <f>((AO756*((100-GX756)/100)+GY756))*(AA756+AS756+AU756+AB756)-(AP756*(AA756+AS756-AC756+AB756)*AD756/100)</f>
        <v>2.312605</v>
      </c>
      <c r="AW756" s="1">
        <f>(AV756)*N756</f>
        <v>2.312605</v>
      </c>
      <c r="AZ756" s="1">
        <f>BA756+BE756</f>
        <v>3.7665</v>
      </c>
      <c r="BA756" s="1">
        <f>AZ757*N757</f>
        <v>3.72</v>
      </c>
      <c r="BB756" s="1" t="s">
        <v>221</v>
      </c>
      <c r="BC756" s="1">
        <f>BA756</f>
        <v>3.72</v>
      </c>
      <c r="BD756" s="1">
        <v>1.25</v>
      </c>
      <c r="BE756" s="1">
        <f>BA756*(BD756/100)</f>
        <v>0.0465</v>
      </c>
      <c r="BK756" s="1">
        <v>2</v>
      </c>
      <c r="BL756" s="1">
        <v>213.333333333333</v>
      </c>
      <c r="BM756" s="1" t="s">
        <v>212</v>
      </c>
      <c r="BN756" s="2">
        <f>BL756/HE756</f>
        <v>1.97530864197531</v>
      </c>
      <c r="BO756" s="2">
        <v>160</v>
      </c>
      <c r="BP756" s="1">
        <f>BN756+BI756</f>
        <v>1.97530864197531</v>
      </c>
      <c r="BQ756" s="1">
        <f>BP756*N756</f>
        <v>1.97530864197531</v>
      </c>
      <c r="BS756" s="1"/>
      <c r="EQ756" s="1">
        <f t="shared" si="333"/>
        <v>0</v>
      </c>
      <c r="ER756" s="1">
        <f>EQ756*N756</f>
        <v>0</v>
      </c>
      <c r="ES756" s="1">
        <f>IF(ISERROR(SEARCH("FALSE",BV756)),BU756,0)+IF(ISERROR(SEARCH("FALSE",CA756)),BZ756,0)+IF(ISERROR(SEARCH("FALSE",CF756)),CE756,0)+IF(ISERROR(SEARCH("FALSE",CK756)),CJ756,0)+IF(ISERROR(SEARCH("FALSE",CP756)),CO756,0)+IF(ISERROR(SEARCH("FALSE",CU756)),CT756,0)+IF(ISERROR(SEARCH("FALSE",CZ756)),CY756,0)+IF(ISERROR(SEARCH("FALSE",DE756)),DD756,0)+IF(ISERROR(SEARCH("FALSE",DJ756)),DI756,0)+IF(ISERROR(SEARCH("FALSE",DO756)),DN756,0)+IF(ISERROR(SEARCH("FALSE",DT756)),DS756,0)+IF(ISERROR(SEARCH("FALSE",DY756)),DX756,0)+IF(ISERROR(SEARCH("FALSE",ED756)),EC756,0)+IF(ISERROR(SEARCH("FALSE",EI756)),EH756,0)+IF(ISERROR(SEARCH("FALSE",EN756)),EM756,0)*N756</f>
        <v>0</v>
      </c>
      <c r="ET756" s="12">
        <f>ES756+ER756+BP756</f>
        <v>1.97530864197531</v>
      </c>
      <c r="FP756" s="1" t="s">
        <v>213</v>
      </c>
      <c r="FQ756" s="1">
        <v>1.25</v>
      </c>
      <c r="FR756" s="12">
        <f t="shared" si="345"/>
        <v>4.28791364197531</v>
      </c>
      <c r="FS756" s="12">
        <f>FR756*FQ756/100</f>
        <v>0.0535989205246914</v>
      </c>
      <c r="GE756" s="1" t="s">
        <v>214</v>
      </c>
      <c r="GF756" s="1" t="s">
        <v>213</v>
      </c>
      <c r="GG756" s="1">
        <v>11</v>
      </c>
      <c r="GH756" s="12">
        <f>AW756+ET756-ES756+FD756+FG756</f>
        <v>4.28791364197531</v>
      </c>
      <c r="GI756" s="1">
        <f>GH756*(GG756/100)</f>
        <v>0.471670500617284</v>
      </c>
      <c r="GJ756" s="1" t="s">
        <v>215</v>
      </c>
      <c r="GM756" s="1">
        <v>0.06</v>
      </c>
      <c r="GO756" s="1">
        <v>0.03</v>
      </c>
      <c r="GP756" s="1">
        <v>0.02</v>
      </c>
      <c r="GQ756" s="1" t="s">
        <v>280</v>
      </c>
      <c r="GR756" s="1">
        <v>0.0500000000000007</v>
      </c>
      <c r="HB756" s="1">
        <v>2</v>
      </c>
      <c r="HC756" s="1">
        <v>60</v>
      </c>
      <c r="HD756" s="1">
        <v>90</v>
      </c>
      <c r="HE756" s="1">
        <f>(3600/HC756)*HD756*HB756/100</f>
        <v>108</v>
      </c>
      <c r="HF756" s="10">
        <f>AW756+AZ756+ET756+FD756+FG756+FK756+FS756-FY756+GD756+FT756+GI756+GM756+GN756+GO756+GP756+GR756+GS756-GU756</f>
        <v>8.73968306311729</v>
      </c>
      <c r="HG756" s="13">
        <v>44653</v>
      </c>
    </row>
    <row r="757" spans="1:215">
      <c r="A757" t="str">
        <f t="shared" si="334"/>
        <v>MYSRNR120130_121590</v>
      </c>
      <c r="B757" s="1">
        <v>756</v>
      </c>
      <c r="C757" s="1" t="s">
        <v>200</v>
      </c>
      <c r="E757" s="1" t="s">
        <v>317</v>
      </c>
      <c r="F757" s="1" t="s">
        <v>222</v>
      </c>
      <c r="H757" s="1" t="s">
        <v>1289</v>
      </c>
      <c r="I757" s="1" t="s">
        <v>1289</v>
      </c>
      <c r="N757" s="1">
        <v>2</v>
      </c>
      <c r="O757"/>
      <c r="P757"/>
      <c r="R757"/>
      <c r="S757"/>
      <c r="AF757" s="8"/>
      <c r="AG757" s="1" t="s">
        <v>464</v>
      </c>
      <c r="AH757" s="1">
        <v>21590</v>
      </c>
      <c r="AV757" s="10"/>
      <c r="AX757" s="1" t="s">
        <v>205</v>
      </c>
      <c r="AY757" s="1" t="s">
        <v>225</v>
      </c>
      <c r="AZ757" s="1">
        <v>1.86</v>
      </c>
      <c r="BN757" s="2"/>
      <c r="BS757" s="1"/>
      <c r="ET757" s="12"/>
      <c r="FR757" s="12"/>
      <c r="FS757" s="12"/>
      <c r="GH757" s="12"/>
      <c r="HF757" s="10"/>
      <c r="HG757" s="13">
        <v>44653</v>
      </c>
    </row>
    <row r="758" spans="1:215">
      <c r="A758" t="str">
        <f t="shared" si="334"/>
        <v>MYSRNR22059021590</v>
      </c>
      <c r="B758" s="1">
        <v>757</v>
      </c>
      <c r="C758" s="1" t="s">
        <v>200</v>
      </c>
      <c r="D758" s="1">
        <v>0</v>
      </c>
      <c r="E758" s="1" t="s">
        <v>317</v>
      </c>
      <c r="F758" s="1" t="s">
        <v>202</v>
      </c>
      <c r="H758" s="1" t="s">
        <v>1290</v>
      </c>
      <c r="I758" s="1" t="s">
        <v>454</v>
      </c>
      <c r="M758" s="1" t="s">
        <v>205</v>
      </c>
      <c r="N758" s="1">
        <v>1</v>
      </c>
      <c r="O758" s="22" t="s">
        <v>265</v>
      </c>
      <c r="P758" s="23"/>
      <c r="Q758" s="1" t="s">
        <v>219</v>
      </c>
      <c r="R758" t="s">
        <v>208</v>
      </c>
      <c r="S758" s="19" t="s">
        <v>266</v>
      </c>
      <c r="T758" s="1" t="s">
        <v>210</v>
      </c>
      <c r="V758" s="1" t="b">
        <v>0</v>
      </c>
      <c r="AA758" s="1">
        <v>0.0425</v>
      </c>
      <c r="AC758" s="1">
        <v>0.0395</v>
      </c>
      <c r="AD758" s="1">
        <v>100</v>
      </c>
      <c r="AF758" s="8">
        <v>0.003</v>
      </c>
      <c r="AG758" s="1" t="s">
        <v>464</v>
      </c>
      <c r="AH758" s="1">
        <v>21590</v>
      </c>
      <c r="AI758" s="1">
        <v>100</v>
      </c>
      <c r="AJ758" s="1">
        <v>126.31</v>
      </c>
      <c r="AL758" s="1">
        <f>AK758+AJ758</f>
        <v>126.31</v>
      </c>
      <c r="AO758" s="1">
        <f>AL758+AM758</f>
        <v>126.31</v>
      </c>
      <c r="AP758" s="1">
        <v>20</v>
      </c>
      <c r="AV758" s="10">
        <f>((AO758*((100-GX758)/100)+GY758))*(AA758+AS758+AU758+AB758)-(AP758*(AA758+AS758-AC758+AB758)*AD758/100)</f>
        <v>5.308175</v>
      </c>
      <c r="AW758" s="1">
        <f>(AV758)*N758</f>
        <v>5.308175</v>
      </c>
      <c r="BK758" s="1">
        <v>2</v>
      </c>
      <c r="BL758" s="1">
        <v>213.333333333333</v>
      </c>
      <c r="BM758" s="1" t="s">
        <v>212</v>
      </c>
      <c r="BN758" s="2">
        <f>BL758/HE758</f>
        <v>1.81069958847737</v>
      </c>
      <c r="BO758" s="2">
        <v>160</v>
      </c>
      <c r="BP758" s="1">
        <f>BN758+BI758</f>
        <v>1.81069958847737</v>
      </c>
      <c r="BQ758" s="1">
        <f>BP758*N758</f>
        <v>1.81069958847737</v>
      </c>
      <c r="BS758" s="1"/>
      <c r="EQ758" s="1">
        <f t="shared" si="333"/>
        <v>0</v>
      </c>
      <c r="ER758" s="1">
        <f>EQ758*N758</f>
        <v>0</v>
      </c>
      <c r="ES758" s="1">
        <f>IF(ISERROR(SEARCH("FALSE",BV758)),BU758,0)+IF(ISERROR(SEARCH("FALSE",CA758)),BZ758,0)+IF(ISERROR(SEARCH("FALSE",CF758)),CE758,0)+IF(ISERROR(SEARCH("FALSE",CK758)),CJ758,0)+IF(ISERROR(SEARCH("FALSE",CP758)),CO758,0)+IF(ISERROR(SEARCH("FALSE",CU758)),CT758,0)+IF(ISERROR(SEARCH("FALSE",CZ758)),CY758,0)+IF(ISERROR(SEARCH("FALSE",DE758)),DD758,0)+IF(ISERROR(SEARCH("FALSE",DJ758)),DI758,0)+IF(ISERROR(SEARCH("FALSE",DO758)),DN758,0)+IF(ISERROR(SEARCH("FALSE",DT758)),DS758,0)+IF(ISERROR(SEARCH("FALSE",DY758)),DX758,0)+IF(ISERROR(SEARCH("FALSE",ED758)),EC758,0)+IF(ISERROR(SEARCH("FALSE",EI758)),EH758,0)+IF(ISERROR(SEARCH("FALSE",EN758)),EM758,0)*N758</f>
        <v>0</v>
      </c>
      <c r="ET758" s="12">
        <f>ES758+ER758+BP758</f>
        <v>1.81069958847737</v>
      </c>
      <c r="FP758" s="1" t="s">
        <v>213</v>
      </c>
      <c r="FQ758" s="1">
        <v>1.25</v>
      </c>
      <c r="FR758" s="12">
        <f t="shared" si="345"/>
        <v>7.11887458847737</v>
      </c>
      <c r="FS758" s="12">
        <f>FR758*FQ758/100</f>
        <v>0.0889859323559671</v>
      </c>
      <c r="GE758" s="1" t="s">
        <v>214</v>
      </c>
      <c r="GF758" s="1" t="s">
        <v>213</v>
      </c>
      <c r="GG758" s="1">
        <v>11</v>
      </c>
      <c r="GH758" s="12">
        <f>AW758+ET758-ES758+FD758+FG758</f>
        <v>7.11887458847737</v>
      </c>
      <c r="GI758" s="1">
        <f>GH758*(GG758/100)</f>
        <v>0.78307620473251</v>
      </c>
      <c r="GJ758" s="1" t="s">
        <v>215</v>
      </c>
      <c r="GM758" s="1">
        <v>0.04</v>
      </c>
      <c r="GO758" s="1">
        <v>0.12</v>
      </c>
      <c r="GP758" s="1">
        <v>0.02</v>
      </c>
      <c r="GQ758" s="1" t="s">
        <v>280</v>
      </c>
      <c r="GR758" s="1">
        <v>0.00999999999999979</v>
      </c>
      <c r="HB758" s="1">
        <v>2</v>
      </c>
      <c r="HC758" s="1">
        <v>55</v>
      </c>
      <c r="HD758" s="1">
        <v>90</v>
      </c>
      <c r="HE758" s="1">
        <f>(3600/HC758)*HD758*HB758/100</f>
        <v>117.818181818182</v>
      </c>
      <c r="HF758" s="10">
        <f>AW758+AZ758+ET758+FD758+FG758+FK758+FS758-FY758+GD758+FT758+GI758+GM758+GN758+GO758+GP758+GR758+GS758-GU758</f>
        <v>8.18093672556584</v>
      </c>
      <c r="HG758" s="13">
        <v>44653</v>
      </c>
    </row>
    <row r="759" spans="1:215">
      <c r="A759" t="str">
        <f t="shared" si="334"/>
        <v>MYSRNR22066921691</v>
      </c>
      <c r="B759" s="1">
        <v>758</v>
      </c>
      <c r="C759" s="1" t="s">
        <v>200</v>
      </c>
      <c r="D759" s="1">
        <v>0</v>
      </c>
      <c r="E759" s="1" t="s">
        <v>317</v>
      </c>
      <c r="F759" s="1" t="s">
        <v>202</v>
      </c>
      <c r="H759" s="1" t="s">
        <v>1291</v>
      </c>
      <c r="I759" s="1" t="s">
        <v>1248</v>
      </c>
      <c r="M759" s="1" t="s">
        <v>205</v>
      </c>
      <c r="N759" s="1">
        <v>1</v>
      </c>
      <c r="O759" s="17" t="s">
        <v>260</v>
      </c>
      <c r="P759" s="18"/>
      <c r="Q759" s="1" t="s">
        <v>207</v>
      </c>
      <c r="R759" t="s">
        <v>208</v>
      </c>
      <c r="S759" s="19" t="s">
        <v>261</v>
      </c>
      <c r="T759" s="1" t="s">
        <v>210</v>
      </c>
      <c r="V759" s="1" t="b">
        <v>0</v>
      </c>
      <c r="AA759" s="1">
        <v>0.1563</v>
      </c>
      <c r="AC759" s="1">
        <v>0.1523</v>
      </c>
      <c r="AD759" s="1">
        <v>100</v>
      </c>
      <c r="AF759" s="8">
        <v>0.004</v>
      </c>
      <c r="AG759" s="1" t="s">
        <v>679</v>
      </c>
      <c r="AH759" s="1">
        <v>21691</v>
      </c>
      <c r="AI759" s="1">
        <v>100</v>
      </c>
      <c r="AJ759" s="1">
        <v>309</v>
      </c>
      <c r="AL759" s="1">
        <f>AK759+AJ759</f>
        <v>309</v>
      </c>
      <c r="AO759" s="1">
        <f>AL759+AM759</f>
        <v>309</v>
      </c>
      <c r="AP759" s="1">
        <v>20</v>
      </c>
      <c r="AV759" s="10">
        <f>((AO759*((100-GX759)/100)+GY759))*(AA759+AS759+AU759+AB759)-(AP759*(AA759+AS759-AC759+AB759)*AD759/100)</f>
        <v>48.2167</v>
      </c>
      <c r="AW759" s="1">
        <f>(AV759)*N759</f>
        <v>48.2167</v>
      </c>
      <c r="AZ759" s="1">
        <f>BA759+BE759</f>
        <v>0.2025</v>
      </c>
      <c r="BA759" s="1">
        <f>AZ760*N760</f>
        <v>0.2</v>
      </c>
      <c r="BB759" s="1" t="s">
        <v>221</v>
      </c>
      <c r="BC759" s="1">
        <f>BA759</f>
        <v>0.2</v>
      </c>
      <c r="BD759" s="1">
        <v>1.25</v>
      </c>
      <c r="BE759" s="1">
        <f>BA759*(BD759/100)</f>
        <v>0.0025</v>
      </c>
      <c r="BK759" s="1">
        <v>1</v>
      </c>
      <c r="BL759" s="1">
        <v>475</v>
      </c>
      <c r="BM759" s="1" t="s">
        <v>212</v>
      </c>
      <c r="BN759" s="2">
        <f>BL759/HE759</f>
        <v>9.44444444444444</v>
      </c>
      <c r="BO759" s="2">
        <v>380</v>
      </c>
      <c r="BP759" s="1">
        <f>BN759+BI759</f>
        <v>9.44444444444444</v>
      </c>
      <c r="BQ759" s="1">
        <f>BP759*N759</f>
        <v>9.44444444444444</v>
      </c>
      <c r="BS759" s="1"/>
      <c r="EQ759" s="1">
        <f t="shared" si="333"/>
        <v>0</v>
      </c>
      <c r="ER759" s="1">
        <f>EQ759*N759</f>
        <v>0</v>
      </c>
      <c r="ES759" s="1">
        <f>IF(ISERROR(SEARCH("FALSE",BV759)),BU759,0)+IF(ISERROR(SEARCH("FALSE",CA759)),BZ759,0)+IF(ISERROR(SEARCH("FALSE",CF759)),CE759,0)+IF(ISERROR(SEARCH("FALSE",CK759)),CJ759,0)+IF(ISERROR(SEARCH("FALSE",CP759)),CO759,0)+IF(ISERROR(SEARCH("FALSE",CU759)),CT759,0)+IF(ISERROR(SEARCH("FALSE",CZ759)),CY759,0)+IF(ISERROR(SEARCH("FALSE",DE759)),DD759,0)+IF(ISERROR(SEARCH("FALSE",DJ759)),DI759,0)+IF(ISERROR(SEARCH("FALSE",DO759)),DN759,0)+IF(ISERROR(SEARCH("FALSE",DT759)),DS759,0)+IF(ISERROR(SEARCH("FALSE",DY759)),DX759,0)+IF(ISERROR(SEARCH("FALSE",ED759)),EC759,0)+IF(ISERROR(SEARCH("FALSE",EI759)),EH759,0)+IF(ISERROR(SEARCH("FALSE",EN759)),EM759,0)*N759</f>
        <v>0</v>
      </c>
      <c r="ET759" s="12">
        <f>ES759+ER759+BP759</f>
        <v>9.44444444444444</v>
      </c>
      <c r="FP759" s="1" t="s">
        <v>213</v>
      </c>
      <c r="FQ759" s="1">
        <v>1.25</v>
      </c>
      <c r="FR759" s="12">
        <f t="shared" si="345"/>
        <v>57.6611444444444</v>
      </c>
      <c r="FS759" s="12">
        <f>FR759*FQ759/100</f>
        <v>0.720764305555556</v>
      </c>
      <c r="GE759" s="1" t="s">
        <v>214</v>
      </c>
      <c r="GF759" s="1" t="s">
        <v>213</v>
      </c>
      <c r="GG759" s="1">
        <v>11</v>
      </c>
      <c r="GH759" s="12">
        <f>AW759+ET759-ES759+FD759+FG759</f>
        <v>57.6611444444444</v>
      </c>
      <c r="GI759" s="1">
        <f>GH759*(GG759/100)</f>
        <v>6.34272588888889</v>
      </c>
      <c r="GJ759" s="1" t="s">
        <v>215</v>
      </c>
      <c r="GM759" s="1">
        <v>0.188888888888889</v>
      </c>
      <c r="GO759" s="1">
        <v>0.302083333333333</v>
      </c>
      <c r="GP759" s="1">
        <v>0.38</v>
      </c>
      <c r="HB759" s="1">
        <v>1</v>
      </c>
      <c r="HC759" s="1">
        <v>68</v>
      </c>
      <c r="HD759" s="1">
        <v>95</v>
      </c>
      <c r="HE759" s="1">
        <f>(3600/HC759)*HD759*HB759/100</f>
        <v>50.2941176470588</v>
      </c>
      <c r="HF759" s="10">
        <f>AW759+AZ759+ET759+FD759+FG759+FK759+FS759-FY759+GD759+FT759+GI759+GM759+GN759+GO759+GP759+GR759+GS759-GU759</f>
        <v>65.7981068611111</v>
      </c>
      <c r="HG759" s="13">
        <v>44014</v>
      </c>
    </row>
    <row r="760" spans="1:215">
      <c r="A760" t="str">
        <f t="shared" si="334"/>
        <v>MYSRNR220669_121691</v>
      </c>
      <c r="B760" s="1">
        <v>759</v>
      </c>
      <c r="C760" s="1" t="s">
        <v>200</v>
      </c>
      <c r="E760" s="1" t="s">
        <v>317</v>
      </c>
      <c r="F760" s="1" t="s">
        <v>222</v>
      </c>
      <c r="H760" s="1" t="s">
        <v>1292</v>
      </c>
      <c r="I760" s="1" t="s">
        <v>1292</v>
      </c>
      <c r="N760" s="1">
        <v>1</v>
      </c>
      <c r="O760" s="18"/>
      <c r="P760" s="18"/>
      <c r="R760"/>
      <c r="S760" s="19"/>
      <c r="AF760" s="8"/>
      <c r="AG760" s="1" t="s">
        <v>679</v>
      </c>
      <c r="AH760" s="1">
        <v>21691</v>
      </c>
      <c r="AV760" s="10"/>
      <c r="AX760" s="1" t="s">
        <v>205</v>
      </c>
      <c r="AY760" s="1" t="s">
        <v>225</v>
      </c>
      <c r="AZ760" s="1">
        <v>0.2</v>
      </c>
      <c r="BN760" s="2"/>
      <c r="BS760" s="1"/>
      <c r="ET760" s="12"/>
      <c r="FR760" s="12"/>
      <c r="FS760" s="12"/>
      <c r="GH760" s="12"/>
      <c r="HF760" s="10"/>
      <c r="HG760" s="13">
        <v>44014</v>
      </c>
    </row>
    <row r="761" spans="1:215">
      <c r="A761" t="str">
        <f t="shared" si="334"/>
        <v>MYSRNR22067921691</v>
      </c>
      <c r="B761" s="1">
        <v>760</v>
      </c>
      <c r="C761" s="1" t="s">
        <v>200</v>
      </c>
      <c r="D761" s="1">
        <v>0</v>
      </c>
      <c r="E761" s="1" t="s">
        <v>317</v>
      </c>
      <c r="F761" s="1" t="s">
        <v>202</v>
      </c>
      <c r="H761" s="1" t="s">
        <v>1293</v>
      </c>
      <c r="I761" s="1" t="s">
        <v>1294</v>
      </c>
      <c r="M761" s="1" t="s">
        <v>205</v>
      </c>
      <c r="N761" s="1">
        <v>1</v>
      </c>
      <c r="O761" s="1" t="s">
        <v>1295</v>
      </c>
      <c r="Q761" s="1" t="s">
        <v>207</v>
      </c>
      <c r="R761" t="s">
        <v>208</v>
      </c>
      <c r="S761" s="19" t="s">
        <v>1296</v>
      </c>
      <c r="T761" s="1" t="s">
        <v>210</v>
      </c>
      <c r="V761" s="1" t="b">
        <v>0</v>
      </c>
      <c r="AA761" s="1">
        <v>0.2145</v>
      </c>
      <c r="AC761" s="1">
        <v>0.2105</v>
      </c>
      <c r="AD761" s="1">
        <v>100</v>
      </c>
      <c r="AF761" s="8">
        <v>0.004</v>
      </c>
      <c r="AG761" s="1" t="s">
        <v>679</v>
      </c>
      <c r="AH761" s="1">
        <v>21691</v>
      </c>
      <c r="AI761" s="1">
        <v>100</v>
      </c>
      <c r="AJ761" s="1">
        <v>309</v>
      </c>
      <c r="AL761" s="1">
        <f>AK761+AJ761</f>
        <v>309</v>
      </c>
      <c r="AO761" s="1">
        <f>AL761+AM761</f>
        <v>309</v>
      </c>
      <c r="AP761" s="1">
        <v>20</v>
      </c>
      <c r="AV761" s="10">
        <f>((AO761*((100-GX761)/100)+GY761))*(AA761+AS761+AU761+AB761)-(AP761*(AA761+AS761-AC761+AB761)*AD761/100)</f>
        <v>66.2005</v>
      </c>
      <c r="AW761" s="1">
        <f>(AV761)*N761</f>
        <v>66.2005</v>
      </c>
      <c r="AZ761" s="1">
        <f>BA761+BE761</f>
        <v>0.2025</v>
      </c>
      <c r="BA761" s="1">
        <f>AZ762*N762</f>
        <v>0.2</v>
      </c>
      <c r="BB761" s="1" t="s">
        <v>221</v>
      </c>
      <c r="BC761" s="1">
        <f>BA761</f>
        <v>0.2</v>
      </c>
      <c r="BD761" s="1">
        <v>1.25</v>
      </c>
      <c r="BE761" s="1">
        <f>BA761*(BD761/100)</f>
        <v>0.0025</v>
      </c>
      <c r="BK761" s="1">
        <v>1</v>
      </c>
      <c r="BL761" s="1">
        <v>500</v>
      </c>
      <c r="BM761" s="1" t="s">
        <v>212</v>
      </c>
      <c r="BN761" s="2">
        <f>BL761/HE761</f>
        <v>9.94152046783626</v>
      </c>
      <c r="BO761" s="2">
        <v>400</v>
      </c>
      <c r="BP761" s="1">
        <f>BN761+BI761</f>
        <v>9.94152046783626</v>
      </c>
      <c r="BQ761" s="1">
        <f>BP761*N761</f>
        <v>9.94152046783626</v>
      </c>
      <c r="BS761" s="1"/>
      <c r="EQ761" s="1">
        <f t="shared" si="333"/>
        <v>0</v>
      </c>
      <c r="ER761" s="1">
        <f>EQ761*N761</f>
        <v>0</v>
      </c>
      <c r="ES761" s="1">
        <f>IF(ISERROR(SEARCH("FALSE",BV761)),BU761,0)+IF(ISERROR(SEARCH("FALSE",CA761)),BZ761,0)+IF(ISERROR(SEARCH("FALSE",CF761)),CE761,0)+IF(ISERROR(SEARCH("FALSE",CK761)),CJ761,0)+IF(ISERROR(SEARCH("FALSE",CP761)),CO761,0)+IF(ISERROR(SEARCH("FALSE",CU761)),CT761,0)+IF(ISERROR(SEARCH("FALSE",CZ761)),CY761,0)+IF(ISERROR(SEARCH("FALSE",DE761)),DD761,0)+IF(ISERROR(SEARCH("FALSE",DJ761)),DI761,0)+IF(ISERROR(SEARCH("FALSE",DO761)),DN761,0)+IF(ISERROR(SEARCH("FALSE",DT761)),DS761,0)+IF(ISERROR(SEARCH("FALSE",DY761)),DX761,0)+IF(ISERROR(SEARCH("FALSE",ED761)),EC761,0)+IF(ISERROR(SEARCH("FALSE",EI761)),EH761,0)+IF(ISERROR(SEARCH("FALSE",EN761)),EM761,0)*N761</f>
        <v>0</v>
      </c>
      <c r="ET761" s="12">
        <f>ES761+ER761+BP761</f>
        <v>9.94152046783626</v>
      </c>
      <c r="FP761" s="1" t="s">
        <v>213</v>
      </c>
      <c r="FQ761" s="1">
        <v>1.25</v>
      </c>
      <c r="FR761" s="12">
        <f t="shared" si="345"/>
        <v>76.1420204678363</v>
      </c>
      <c r="FS761" s="12">
        <f>FR761*FQ761/100</f>
        <v>0.951775255847953</v>
      </c>
      <c r="GE761" s="1" t="s">
        <v>214</v>
      </c>
      <c r="GF761" s="1" t="s">
        <v>213</v>
      </c>
      <c r="GG761" s="1">
        <v>11</v>
      </c>
      <c r="GH761" s="12">
        <f>AW761+ET761-ES761+FD761+FG761</f>
        <v>76.1420204678363</v>
      </c>
      <c r="GI761" s="1">
        <f>GH761*(GG761/100)</f>
        <v>8.37562225146199</v>
      </c>
      <c r="GJ761" s="1" t="s">
        <v>215</v>
      </c>
      <c r="GM761" s="1">
        <v>0.198830409356725</v>
      </c>
      <c r="GO761" s="1">
        <v>0.302083333333333</v>
      </c>
      <c r="GP761" s="1">
        <v>0.38</v>
      </c>
      <c r="HB761" s="1">
        <v>1</v>
      </c>
      <c r="HC761" s="1">
        <v>68</v>
      </c>
      <c r="HD761" s="1">
        <v>95</v>
      </c>
      <c r="HE761" s="1">
        <f>(3600/HC761)*HD761*HB761/100</f>
        <v>50.2941176470588</v>
      </c>
      <c r="HF761" s="10">
        <f>AW761+AZ761+ET761+FD761+FG761+FK761+FS761-FY761+GD761+FT761+GI761+GM761+GN761+GO761+GP761+GR761+GS761-GU761</f>
        <v>86.5528317178363</v>
      </c>
      <c r="HG761" s="13">
        <v>44198</v>
      </c>
    </row>
    <row r="762" spans="1:215">
      <c r="A762" t="str">
        <f t="shared" si="334"/>
        <v>MYSRNR220679_121691</v>
      </c>
      <c r="B762" s="1">
        <v>761</v>
      </c>
      <c r="C762" s="1" t="s">
        <v>200</v>
      </c>
      <c r="E762" s="1" t="s">
        <v>317</v>
      </c>
      <c r="F762" s="1" t="s">
        <v>222</v>
      </c>
      <c r="H762" s="1" t="s">
        <v>1297</v>
      </c>
      <c r="I762" s="1" t="s">
        <v>1297</v>
      </c>
      <c r="N762" s="1">
        <v>1</v>
      </c>
      <c r="R762"/>
      <c r="S762" s="20"/>
      <c r="AF762" s="8"/>
      <c r="AG762" s="1" t="s">
        <v>679</v>
      </c>
      <c r="AH762" s="1">
        <v>21691</v>
      </c>
      <c r="AV762" s="10"/>
      <c r="AX762" s="1" t="s">
        <v>205</v>
      </c>
      <c r="AY762" s="1" t="s">
        <v>225</v>
      </c>
      <c r="AZ762" s="1">
        <v>0.2</v>
      </c>
      <c r="BN762" s="2"/>
      <c r="BS762" s="1"/>
      <c r="ET762" s="12"/>
      <c r="FR762" s="12"/>
      <c r="FS762" s="12"/>
      <c r="GH762" s="12"/>
      <c r="HF762" s="10"/>
      <c r="HG762" s="13">
        <v>44198</v>
      </c>
    </row>
    <row r="763" spans="1:215">
      <c r="A763" t="str">
        <f t="shared" si="334"/>
        <v>MYSRNR22068921691</v>
      </c>
      <c r="B763" s="1">
        <v>762</v>
      </c>
      <c r="C763" s="1" t="s">
        <v>200</v>
      </c>
      <c r="D763" s="1">
        <v>0</v>
      </c>
      <c r="E763" s="1" t="s">
        <v>317</v>
      </c>
      <c r="F763" s="1" t="s">
        <v>202</v>
      </c>
      <c r="H763" s="1" t="s">
        <v>1298</v>
      </c>
      <c r="I763" s="1" t="s">
        <v>1299</v>
      </c>
      <c r="M763" s="1" t="s">
        <v>205</v>
      </c>
      <c r="N763" s="1">
        <v>1</v>
      </c>
      <c r="O763" s="17" t="s">
        <v>260</v>
      </c>
      <c r="P763" s="18"/>
      <c r="Q763" s="1" t="s">
        <v>207</v>
      </c>
      <c r="R763" t="s">
        <v>208</v>
      </c>
      <c r="S763" s="19" t="s">
        <v>261</v>
      </c>
      <c r="T763" s="1" t="s">
        <v>210</v>
      </c>
      <c r="V763" s="1" t="b">
        <v>0</v>
      </c>
      <c r="AA763" s="1">
        <v>0.257</v>
      </c>
      <c r="AC763" s="1">
        <v>0.253</v>
      </c>
      <c r="AD763" s="1">
        <v>100</v>
      </c>
      <c r="AF763" s="8">
        <v>0.004</v>
      </c>
      <c r="AG763" s="1" t="s">
        <v>679</v>
      </c>
      <c r="AH763" s="1">
        <v>21691</v>
      </c>
      <c r="AI763" s="1">
        <v>100</v>
      </c>
      <c r="AJ763" s="1">
        <v>194.83</v>
      </c>
      <c r="AL763" s="1">
        <f>AK763+AJ763</f>
        <v>194.83</v>
      </c>
      <c r="AO763" s="1">
        <f>AL763+AM763</f>
        <v>194.83</v>
      </c>
      <c r="AP763" s="1">
        <v>20</v>
      </c>
      <c r="AV763" s="10">
        <f>((AO763*((100-GX763)/100)+GY763))*(AA763+AS763+AU763+AB763)-(AP763*(AA763+AS763-AC763+AB763)*AD763/100)</f>
        <v>49.99131</v>
      </c>
      <c r="AW763" s="1">
        <f>(AV763)*N763</f>
        <v>49.99131</v>
      </c>
      <c r="AZ763" s="1">
        <f>BA763+BE763</f>
        <v>0.2025</v>
      </c>
      <c r="BA763" s="1">
        <f>AZ764*N764</f>
        <v>0.2</v>
      </c>
      <c r="BB763" s="1" t="s">
        <v>221</v>
      </c>
      <c r="BC763" s="1">
        <f>BA763</f>
        <v>0.2</v>
      </c>
      <c r="BD763" s="1">
        <v>1.25</v>
      </c>
      <c r="BE763" s="1">
        <f>BA763*(BD763/100)</f>
        <v>0.0025</v>
      </c>
      <c r="BK763" s="1">
        <v>1</v>
      </c>
      <c r="BL763" s="1">
        <v>600</v>
      </c>
      <c r="BM763" s="1" t="s">
        <v>212</v>
      </c>
      <c r="BN763" s="2">
        <f>BL763/HE763</f>
        <v>12.280701754386</v>
      </c>
      <c r="BO763" s="2">
        <v>480</v>
      </c>
      <c r="BP763" s="1">
        <f>BN763+BI763</f>
        <v>12.280701754386</v>
      </c>
      <c r="BQ763" s="1">
        <f>BP763*N763</f>
        <v>12.280701754386</v>
      </c>
      <c r="BS763" s="1"/>
      <c r="EQ763" s="1">
        <f t="shared" si="333"/>
        <v>0</v>
      </c>
      <c r="ER763" s="1">
        <f>EQ763*N763</f>
        <v>0</v>
      </c>
      <c r="ES763" s="1">
        <f>IF(ISERROR(SEARCH("FALSE",BV763)),BU763,0)+IF(ISERROR(SEARCH("FALSE",CA763)),BZ763,0)+IF(ISERROR(SEARCH("FALSE",CF763)),CE763,0)+IF(ISERROR(SEARCH("FALSE",CK763)),CJ763,0)+IF(ISERROR(SEARCH("FALSE",CP763)),CO763,0)+IF(ISERROR(SEARCH("FALSE",CU763)),CT763,0)+IF(ISERROR(SEARCH("FALSE",CZ763)),CY763,0)+IF(ISERROR(SEARCH("FALSE",DE763)),DD763,0)+IF(ISERROR(SEARCH("FALSE",DJ763)),DI763,0)+IF(ISERROR(SEARCH("FALSE",DO763)),DN763,0)+IF(ISERROR(SEARCH("FALSE",DT763)),DS763,0)+IF(ISERROR(SEARCH("FALSE",DY763)),DX763,0)+IF(ISERROR(SEARCH("FALSE",ED763)),EC763,0)+IF(ISERROR(SEARCH("FALSE",EI763)),EH763,0)+IF(ISERROR(SEARCH("FALSE",EN763)),EM763,0)*N763</f>
        <v>0</v>
      </c>
      <c r="ET763" s="12">
        <f>ES763+ER763+BP763</f>
        <v>12.280701754386</v>
      </c>
      <c r="FP763" s="1" t="s">
        <v>213</v>
      </c>
      <c r="FQ763" s="1">
        <v>1.25</v>
      </c>
      <c r="FR763" s="12">
        <f t="shared" si="345"/>
        <v>62.272011754386</v>
      </c>
      <c r="FS763" s="12">
        <f>FR763*FQ763/100</f>
        <v>0.778400146929825</v>
      </c>
      <c r="GE763" s="1" t="s">
        <v>214</v>
      </c>
      <c r="GF763" s="1" t="s">
        <v>213</v>
      </c>
      <c r="GG763" s="1">
        <v>11</v>
      </c>
      <c r="GH763" s="12">
        <f>AW763+ET763-ES763+FD763+FG763</f>
        <v>62.272011754386</v>
      </c>
      <c r="GI763" s="1">
        <f>GH763*(GG763/100)</f>
        <v>6.84992129298246</v>
      </c>
      <c r="GJ763" s="1" t="s">
        <v>215</v>
      </c>
      <c r="GM763" s="1">
        <v>0.245614035087719</v>
      </c>
      <c r="GO763" s="1">
        <v>0.302083333333333</v>
      </c>
      <c r="GP763" s="1">
        <v>0.375</v>
      </c>
      <c r="HB763" s="1">
        <v>1</v>
      </c>
      <c r="HC763" s="1">
        <v>70</v>
      </c>
      <c r="HD763" s="1">
        <v>95</v>
      </c>
      <c r="HE763" s="1">
        <f>(3600/HC763)*HD763*HB763/100</f>
        <v>48.8571428571429</v>
      </c>
      <c r="HF763" s="10">
        <f>AW763+AZ763+ET763+FD763+FG763+FK763+FS763-FY763+GD763+FT763+GI763+GM763+GN763+GO763+GP763+GR763+GS763-GU763</f>
        <v>71.0255305627193</v>
      </c>
      <c r="HG763" s="13">
        <v>45384</v>
      </c>
    </row>
    <row r="764" spans="1:215">
      <c r="A764" t="str">
        <f t="shared" si="334"/>
        <v>MYSRNR220689_121691</v>
      </c>
      <c r="B764" s="1">
        <v>763</v>
      </c>
      <c r="C764" s="1" t="s">
        <v>200</v>
      </c>
      <c r="E764" s="1" t="s">
        <v>317</v>
      </c>
      <c r="F764" s="1" t="s">
        <v>222</v>
      </c>
      <c r="H764" s="1" t="s">
        <v>1300</v>
      </c>
      <c r="I764" s="1" t="s">
        <v>1300</v>
      </c>
      <c r="N764" s="1">
        <v>1</v>
      </c>
      <c r="O764"/>
      <c r="P764"/>
      <c r="R764"/>
      <c r="S764"/>
      <c r="AF764" s="8"/>
      <c r="AG764" s="1" t="s">
        <v>679</v>
      </c>
      <c r="AH764" s="1">
        <v>21691</v>
      </c>
      <c r="AV764" s="10"/>
      <c r="AX764" s="1" t="s">
        <v>205</v>
      </c>
      <c r="AY764" s="1" t="s">
        <v>225</v>
      </c>
      <c r="AZ764" s="1">
        <v>0.2</v>
      </c>
      <c r="BN764" s="2"/>
      <c r="BS764" s="1"/>
      <c r="ET764" s="12"/>
      <c r="FR764" s="12"/>
      <c r="FS764" s="12"/>
      <c r="GH764" s="12"/>
      <c r="HF764" s="10"/>
      <c r="HG764" s="13">
        <v>45384</v>
      </c>
    </row>
    <row r="765" spans="1:215">
      <c r="A765" t="str">
        <f t="shared" si="334"/>
        <v>MYSRNR22079021590</v>
      </c>
      <c r="B765" s="1">
        <v>764</v>
      </c>
      <c r="C765" s="1" t="s">
        <v>200</v>
      </c>
      <c r="D765" s="1">
        <v>0</v>
      </c>
      <c r="E765" s="1" t="s">
        <v>317</v>
      </c>
      <c r="F765" s="1" t="s">
        <v>202</v>
      </c>
      <c r="H765" s="1" t="s">
        <v>1301</v>
      </c>
      <c r="I765" s="1" t="s">
        <v>1302</v>
      </c>
      <c r="M765" s="1" t="s">
        <v>205</v>
      </c>
      <c r="N765" s="1">
        <v>1</v>
      </c>
      <c r="O765" s="22" t="s">
        <v>265</v>
      </c>
      <c r="P765" s="23"/>
      <c r="Q765" s="1" t="s">
        <v>219</v>
      </c>
      <c r="R765" t="s">
        <v>208</v>
      </c>
      <c r="S765" s="19" t="s">
        <v>266</v>
      </c>
      <c r="T765" s="1" t="s">
        <v>210</v>
      </c>
      <c r="V765" s="1" t="b">
        <v>0</v>
      </c>
      <c r="AA765" s="1">
        <v>0.0475</v>
      </c>
      <c r="AC765" s="1">
        <v>0.0435</v>
      </c>
      <c r="AD765" s="1">
        <v>100</v>
      </c>
      <c r="AF765" s="8">
        <v>0.004</v>
      </c>
      <c r="AG765" s="1" t="s">
        <v>464</v>
      </c>
      <c r="AH765" s="1">
        <v>21590</v>
      </c>
      <c r="AI765" s="1">
        <v>100</v>
      </c>
      <c r="AJ765" s="1">
        <v>126.31</v>
      </c>
      <c r="AL765" s="1">
        <f>AK765+AJ765</f>
        <v>126.31</v>
      </c>
      <c r="AO765" s="1">
        <f>AL765+AM765</f>
        <v>126.31</v>
      </c>
      <c r="AP765" s="1">
        <v>20</v>
      </c>
      <c r="AV765" s="10">
        <f>((AO765*((100-GX765)/100)+GY765))*(AA765+AS765+AU765+AB765)-(AP765*(AA765+AS765-AC765+AB765)*AD765/100)</f>
        <v>5.919725</v>
      </c>
      <c r="AW765" s="1">
        <f>(AV765)*N765</f>
        <v>5.919725</v>
      </c>
      <c r="AZ765" s="1">
        <f>BA765+BE765</f>
        <v>5.67</v>
      </c>
      <c r="BA765" s="1">
        <f>AZ766*N766</f>
        <v>5.6</v>
      </c>
      <c r="BB765" s="1" t="s">
        <v>221</v>
      </c>
      <c r="BC765" s="1">
        <f>BA765</f>
        <v>5.6</v>
      </c>
      <c r="BD765" s="1">
        <v>1.25</v>
      </c>
      <c r="BE765" s="1">
        <f>BA765*(BD765/100)</f>
        <v>0.07</v>
      </c>
      <c r="BK765" s="1">
        <v>2</v>
      </c>
      <c r="BL765" s="1">
        <v>200</v>
      </c>
      <c r="BM765" s="1" t="s">
        <v>212</v>
      </c>
      <c r="BN765" s="2">
        <f>BL765/HE765</f>
        <v>2.62345679012346</v>
      </c>
      <c r="BO765" s="2">
        <v>150</v>
      </c>
      <c r="BP765" s="1">
        <f>BN765+BI765</f>
        <v>2.62345679012346</v>
      </c>
      <c r="BQ765" s="1">
        <f>BP765*N765</f>
        <v>2.62345679012346</v>
      </c>
      <c r="BS765" s="1"/>
      <c r="EQ765" s="1">
        <f t="shared" si="333"/>
        <v>0</v>
      </c>
      <c r="ER765" s="1">
        <f>EQ765*N765</f>
        <v>0</v>
      </c>
      <c r="ES765" s="1">
        <f>IF(ISERROR(SEARCH("FALSE",BV765)),BU765,0)+IF(ISERROR(SEARCH("FALSE",CA765)),BZ765,0)+IF(ISERROR(SEARCH("FALSE",CF765)),CE765,0)+IF(ISERROR(SEARCH("FALSE",CK765)),CJ765,0)+IF(ISERROR(SEARCH("FALSE",CP765)),CO765,0)+IF(ISERROR(SEARCH("FALSE",CU765)),CT765,0)+IF(ISERROR(SEARCH("FALSE",CZ765)),CY765,0)+IF(ISERROR(SEARCH("FALSE",DE765)),DD765,0)+IF(ISERROR(SEARCH("FALSE",DJ765)),DI765,0)+IF(ISERROR(SEARCH("FALSE",DO765)),DN765,0)+IF(ISERROR(SEARCH("FALSE",DT765)),DS765,0)+IF(ISERROR(SEARCH("FALSE",DY765)),DX765,0)+IF(ISERROR(SEARCH("FALSE",ED765)),EC765,0)+IF(ISERROR(SEARCH("FALSE",EI765)),EH765,0)+IF(ISERROR(SEARCH("FALSE",EN765)),EM765,0)*N765</f>
        <v>0</v>
      </c>
      <c r="ET765" s="12">
        <f>ES765+ER765+BP765</f>
        <v>2.62345679012346</v>
      </c>
      <c r="FP765" s="1" t="s">
        <v>213</v>
      </c>
      <c r="FQ765" s="1">
        <v>1.25</v>
      </c>
      <c r="FR765" s="12">
        <f t="shared" si="345"/>
        <v>8.54318179012346</v>
      </c>
      <c r="FS765" s="12">
        <f>FR765*FQ765/100</f>
        <v>0.106789772376543</v>
      </c>
      <c r="GE765" s="1" t="s">
        <v>214</v>
      </c>
      <c r="GF765" s="1" t="s">
        <v>213</v>
      </c>
      <c r="GG765" s="1">
        <v>11</v>
      </c>
      <c r="GH765" s="12">
        <f>AW765+ET765-ES765+FD765+FG765</f>
        <v>8.54318179012346</v>
      </c>
      <c r="GI765" s="1">
        <f>GH765*(GG765/100)</f>
        <v>0.93974999691358</v>
      </c>
      <c r="GJ765" s="1" t="s">
        <v>215</v>
      </c>
      <c r="GM765" s="1">
        <v>0.0524691358024691</v>
      </c>
      <c r="GO765" s="1">
        <v>0.0270833333333333</v>
      </c>
      <c r="GP765" s="1">
        <v>0.0164885898957921</v>
      </c>
      <c r="GQ765" s="1" t="s">
        <v>280</v>
      </c>
      <c r="GR765" s="1">
        <v>0.0800000000000001</v>
      </c>
      <c r="HB765" s="1">
        <v>2</v>
      </c>
      <c r="HC765" s="1">
        <v>85</v>
      </c>
      <c r="HD765" s="1">
        <v>90</v>
      </c>
      <c r="HE765" s="1">
        <f>(3600/HC765)*HD765*HB765/100</f>
        <v>76.2352941176471</v>
      </c>
      <c r="HF765" s="10">
        <f>AW765+AZ765+ET765+FD765+FG765+FK765+FS765-FY765+GD765+FT765+GI765+GM765+GN765+GO765+GP765+GR765+GS765-GU765</f>
        <v>15.4357626184452</v>
      </c>
      <c r="HG765" s="13">
        <v>44653</v>
      </c>
    </row>
    <row r="766" spans="1:215">
      <c r="A766" t="str">
        <f t="shared" si="334"/>
        <v>MYSRNR220790_121590</v>
      </c>
      <c r="B766" s="1">
        <v>765</v>
      </c>
      <c r="C766" s="1" t="s">
        <v>200</v>
      </c>
      <c r="E766" s="1" t="s">
        <v>317</v>
      </c>
      <c r="F766" s="1" t="s">
        <v>222</v>
      </c>
      <c r="H766" s="1" t="s">
        <v>1303</v>
      </c>
      <c r="I766" s="1" t="s">
        <v>1303</v>
      </c>
      <c r="N766" s="1">
        <v>2</v>
      </c>
      <c r="O766" s="23"/>
      <c r="P766" s="23"/>
      <c r="R766"/>
      <c r="S766" s="20"/>
      <c r="AF766" s="8"/>
      <c r="AG766" s="1" t="s">
        <v>464</v>
      </c>
      <c r="AH766" s="1">
        <v>21590</v>
      </c>
      <c r="AV766" s="10"/>
      <c r="AX766" s="1" t="s">
        <v>205</v>
      </c>
      <c r="AY766" s="1" t="s">
        <v>225</v>
      </c>
      <c r="AZ766" s="1">
        <v>2.8</v>
      </c>
      <c r="BN766" s="2"/>
      <c r="BS766" s="1"/>
      <c r="ET766" s="12"/>
      <c r="FR766" s="12"/>
      <c r="FS766" s="12"/>
      <c r="GH766" s="12"/>
      <c r="HF766" s="10"/>
      <c r="HG766" s="13">
        <v>44653</v>
      </c>
    </row>
    <row r="767" spans="1:215">
      <c r="A767" t="str">
        <f t="shared" si="334"/>
        <v>MYSRNR22082021691</v>
      </c>
      <c r="B767" s="1">
        <v>766</v>
      </c>
      <c r="C767" s="1" t="s">
        <v>200</v>
      </c>
      <c r="D767" s="1">
        <v>0</v>
      </c>
      <c r="E767" s="1" t="s">
        <v>317</v>
      </c>
      <c r="F767" s="1" t="s">
        <v>202</v>
      </c>
      <c r="H767" s="1" t="s">
        <v>1304</v>
      </c>
      <c r="I767" s="1" t="s">
        <v>1305</v>
      </c>
      <c r="M767" s="1" t="s">
        <v>205</v>
      </c>
      <c r="N767" s="1">
        <v>1</v>
      </c>
      <c r="O767" s="17" t="s">
        <v>260</v>
      </c>
      <c r="P767" s="18"/>
      <c r="Q767" s="1" t="s">
        <v>207</v>
      </c>
      <c r="R767" t="s">
        <v>208</v>
      </c>
      <c r="S767" s="19" t="s">
        <v>261</v>
      </c>
      <c r="T767" s="1" t="s">
        <v>210</v>
      </c>
      <c r="V767" s="1" t="b">
        <v>0</v>
      </c>
      <c r="AA767" s="1">
        <v>0.0375</v>
      </c>
      <c r="AC767" s="1">
        <v>0.034</v>
      </c>
      <c r="AD767" s="1">
        <v>100</v>
      </c>
      <c r="AF767" s="8">
        <v>0.0035</v>
      </c>
      <c r="AG767" s="1" t="s">
        <v>679</v>
      </c>
      <c r="AH767" s="1">
        <v>21691</v>
      </c>
      <c r="AI767" s="1">
        <v>100</v>
      </c>
      <c r="AJ767" s="1">
        <v>194.83</v>
      </c>
      <c r="AL767" s="1">
        <f>AK767+AJ767</f>
        <v>194.83</v>
      </c>
      <c r="AO767" s="1">
        <f>AL767+AM767</f>
        <v>194.83</v>
      </c>
      <c r="AP767" s="1">
        <v>20</v>
      </c>
      <c r="AV767" s="10">
        <f>((AO767*((100-GX767)/100)+GY767))*(AA767+AS767+AU767+AB767)-(AP767*(AA767+AS767-AC767+AB767)*AD767/100)</f>
        <v>7.236125</v>
      </c>
      <c r="AW767" s="1">
        <f>(AV767)*N767</f>
        <v>7.236125</v>
      </c>
      <c r="AZ767" s="1">
        <f>BA767+BE767</f>
        <v>0.2025</v>
      </c>
      <c r="BA767" s="1">
        <f>AZ768*N768</f>
        <v>0.2</v>
      </c>
      <c r="BB767" s="1" t="s">
        <v>221</v>
      </c>
      <c r="BC767" s="1">
        <f>BA767</f>
        <v>0.2</v>
      </c>
      <c r="BD767" s="1">
        <v>1.25</v>
      </c>
      <c r="BE767" s="1">
        <f>BA767*(BD767/100)</f>
        <v>0.0025</v>
      </c>
      <c r="BK767" s="1">
        <v>2</v>
      </c>
      <c r="BL767" s="1">
        <v>200</v>
      </c>
      <c r="BM767" s="1" t="s">
        <v>212</v>
      </c>
      <c r="BN767" s="2">
        <f>BL767/HE767</f>
        <v>1.75438596491228</v>
      </c>
      <c r="BO767" s="2">
        <v>160</v>
      </c>
      <c r="BP767" s="1">
        <f>BN767+BI767</f>
        <v>1.75438596491228</v>
      </c>
      <c r="BQ767" s="1">
        <f>BP767*N767</f>
        <v>1.75438596491228</v>
      </c>
      <c r="BS767" s="1"/>
      <c r="EQ767" s="1">
        <f t="shared" si="333"/>
        <v>0</v>
      </c>
      <c r="ER767" s="1">
        <f>EQ767*N767</f>
        <v>0</v>
      </c>
      <c r="ES767" s="1">
        <f>IF(ISERROR(SEARCH("FALSE",BV767)),BU767,0)+IF(ISERROR(SEARCH("FALSE",CA767)),BZ767,0)+IF(ISERROR(SEARCH("FALSE",CF767)),CE767,0)+IF(ISERROR(SEARCH("FALSE",CK767)),CJ767,0)+IF(ISERROR(SEARCH("FALSE",CP767)),CO767,0)+IF(ISERROR(SEARCH("FALSE",CU767)),CT767,0)+IF(ISERROR(SEARCH("FALSE",CZ767)),CY767,0)+IF(ISERROR(SEARCH("FALSE",DE767)),DD767,0)+IF(ISERROR(SEARCH("FALSE",DJ767)),DI767,0)+IF(ISERROR(SEARCH("FALSE",DO767)),DN767,0)+IF(ISERROR(SEARCH("FALSE",DT767)),DS767,0)+IF(ISERROR(SEARCH("FALSE",DY767)),DX767,0)+IF(ISERROR(SEARCH("FALSE",ED767)),EC767,0)+IF(ISERROR(SEARCH("FALSE",EI767)),EH767,0)+IF(ISERROR(SEARCH("FALSE",EN767)),EM767,0)*N767</f>
        <v>0</v>
      </c>
      <c r="ET767" s="12">
        <f>ES767+ER767+BP767</f>
        <v>1.75438596491228</v>
      </c>
      <c r="FP767" s="1" t="s">
        <v>213</v>
      </c>
      <c r="FQ767" s="1">
        <v>1.25</v>
      </c>
      <c r="FR767" s="12">
        <f t="shared" si="345"/>
        <v>8.99051096491228</v>
      </c>
      <c r="FS767" s="12">
        <f>FR767*FQ767/100</f>
        <v>0.112381387061404</v>
      </c>
      <c r="GE767" s="1" t="s">
        <v>214</v>
      </c>
      <c r="GF767" s="1" t="s">
        <v>213</v>
      </c>
      <c r="GG767" s="1">
        <v>11</v>
      </c>
      <c r="GH767" s="12">
        <f>AW767+ET767-ES767+FD767+FG767</f>
        <v>8.99051096491228</v>
      </c>
      <c r="GI767" s="1">
        <f>GH767*(GG767/100)</f>
        <v>0.988956206140351</v>
      </c>
      <c r="GJ767" s="1" t="s">
        <v>215</v>
      </c>
      <c r="GM767" s="1">
        <v>0.0350877192982456</v>
      </c>
      <c r="GO767" s="1">
        <v>0.111845238095238</v>
      </c>
      <c r="GP767" s="1">
        <v>0.075</v>
      </c>
      <c r="HB767" s="1">
        <v>2</v>
      </c>
      <c r="HC767" s="1">
        <v>60</v>
      </c>
      <c r="HD767" s="1">
        <v>95</v>
      </c>
      <c r="HE767" s="1">
        <f>(3600/HC767)*HD767*HB767/100</f>
        <v>114</v>
      </c>
      <c r="HF767" s="10">
        <f>AW767+AZ767+ET767+FD767+FG767+FK767+FS767-FY767+GD767+FT767+GI767+GM767+GN767+GO767+GP767+GR767+GS767-GU767</f>
        <v>10.5162815155075</v>
      </c>
      <c r="HG767" s="13">
        <v>45384</v>
      </c>
    </row>
    <row r="768" spans="1:215">
      <c r="A768" t="str">
        <f t="shared" si="334"/>
        <v>MYSRNR220820_121691</v>
      </c>
      <c r="B768" s="1">
        <v>767</v>
      </c>
      <c r="C768" s="1" t="s">
        <v>200</v>
      </c>
      <c r="E768" s="1" t="s">
        <v>317</v>
      </c>
      <c r="F768" s="1" t="s">
        <v>222</v>
      </c>
      <c r="H768" s="1" t="s">
        <v>1306</v>
      </c>
      <c r="I768" s="1" t="s">
        <v>1306</v>
      </c>
      <c r="N768" s="1">
        <v>1</v>
      </c>
      <c r="R768"/>
      <c r="AF768" s="8"/>
      <c r="AG768" s="1" t="s">
        <v>679</v>
      </c>
      <c r="AH768" s="1">
        <v>21691</v>
      </c>
      <c r="AV768" s="10"/>
      <c r="AX768" s="1" t="s">
        <v>205</v>
      </c>
      <c r="AY768" s="1" t="s">
        <v>225</v>
      </c>
      <c r="AZ768" s="1">
        <v>0.2</v>
      </c>
      <c r="BN768" s="2"/>
      <c r="BS768" s="1"/>
      <c r="ET768" s="12"/>
      <c r="FR768" s="12"/>
      <c r="FS768" s="12"/>
      <c r="GH768" s="12"/>
      <c r="HF768" s="10"/>
      <c r="HG768" s="13">
        <v>45384</v>
      </c>
    </row>
    <row r="769" spans="1:215">
      <c r="A769" t="str">
        <f t="shared" si="334"/>
        <v>MYSRNR22083021691</v>
      </c>
      <c r="B769" s="1">
        <v>768</v>
      </c>
      <c r="C769" s="1" t="s">
        <v>200</v>
      </c>
      <c r="D769" s="1">
        <v>0</v>
      </c>
      <c r="E769" s="1" t="s">
        <v>317</v>
      </c>
      <c r="F769" s="1" t="s">
        <v>202</v>
      </c>
      <c r="H769" s="1" t="s">
        <v>1307</v>
      </c>
      <c r="I769" s="1" t="s">
        <v>1308</v>
      </c>
      <c r="M769" s="1" t="s">
        <v>205</v>
      </c>
      <c r="N769" s="1">
        <v>1</v>
      </c>
      <c r="O769" s="17" t="s">
        <v>260</v>
      </c>
      <c r="P769" s="18"/>
      <c r="Q769" s="1" t="s">
        <v>207</v>
      </c>
      <c r="R769" t="s">
        <v>208</v>
      </c>
      <c r="S769" s="19" t="s">
        <v>261</v>
      </c>
      <c r="T769" s="1" t="s">
        <v>210</v>
      </c>
      <c r="V769" s="1" t="b">
        <v>0</v>
      </c>
      <c r="AA769" s="1">
        <v>0.0375</v>
      </c>
      <c r="AC769" s="1">
        <v>0.034</v>
      </c>
      <c r="AD769" s="1">
        <v>100</v>
      </c>
      <c r="AF769" s="8">
        <v>0.0035</v>
      </c>
      <c r="AG769" s="1" t="s">
        <v>679</v>
      </c>
      <c r="AH769" s="1">
        <v>21691</v>
      </c>
      <c r="AI769" s="1">
        <v>100</v>
      </c>
      <c r="AJ769" s="1">
        <v>194.83</v>
      </c>
      <c r="AL769" s="1">
        <f>AK769+AJ769</f>
        <v>194.83</v>
      </c>
      <c r="AO769" s="1">
        <f>AL769+AM769</f>
        <v>194.83</v>
      </c>
      <c r="AP769" s="1">
        <v>20</v>
      </c>
      <c r="AV769" s="10">
        <f>((AO769*((100-GX769)/100)+GY769))*(AA769+AS769+AU769+AB769)-(AP769*(AA769+AS769-AC769+AB769)*AD769/100)</f>
        <v>7.236125</v>
      </c>
      <c r="AW769" s="1">
        <f>(AV769)*N769</f>
        <v>7.236125</v>
      </c>
      <c r="AZ769" s="1">
        <f>BA769+BE769</f>
        <v>0.2025</v>
      </c>
      <c r="BA769" s="1">
        <f>AZ770*N770</f>
        <v>0.2</v>
      </c>
      <c r="BB769" s="1" t="s">
        <v>221</v>
      </c>
      <c r="BC769" s="1">
        <f>BA769</f>
        <v>0.2</v>
      </c>
      <c r="BD769" s="1">
        <v>1.25</v>
      </c>
      <c r="BE769" s="1">
        <f>BA769*(BD769/100)</f>
        <v>0.0025</v>
      </c>
      <c r="BK769" s="1">
        <v>2</v>
      </c>
      <c r="BL769" s="1">
        <v>200</v>
      </c>
      <c r="BM769" s="1" t="s">
        <v>212</v>
      </c>
      <c r="BN769" s="2">
        <f>BL769/HE769</f>
        <v>1.75438596491228</v>
      </c>
      <c r="BO769" s="2">
        <v>160</v>
      </c>
      <c r="BP769" s="1">
        <f>BN769+BI769</f>
        <v>1.75438596491228</v>
      </c>
      <c r="BQ769" s="1">
        <f>BP769*N769</f>
        <v>1.75438596491228</v>
      </c>
      <c r="BS769" s="1"/>
      <c r="EQ769" s="1">
        <f t="shared" ref="EQ769:EQ823" si="381">IF(ISERROR(SEARCH("TRUE",BV769)),BU769,0)+IF(ISERROR(SEARCH("TRUE",CA769)),BZ769,0)+IF(ISERROR(SEARCH("TRUE",CF769)),CE769,0)+IF(ISERROR(SEARCH("TRUE",CK769)),CJ769,0)+IF(ISERROR(SEARCH("TRUE",CP769)),CO769,0)+IF(ISERROR(SEARCH("TRUE",CU769)),CT769,0)+IF(ISERROR(SEARCH("TRUE",CZ769)),CY769,0)+IF(ISERROR(SEARCH("TRUE",DE769)),DD769,0)+IF(ISERROR(SEARCH("TRUE",DJ769)),DI769,0)+IF(ISERROR(SEARCH("TRUE",DO769)),DN769,0)+IF(ISERROR(SEARCH("TRUE",DT769)),DS769,0)+IF(ISERROR(SEARCH("TRUE",DY769)),DX769,0)+IF(ISERROR(SEARCH("TRUE",ED769)),EC769,0)+IF(ISERROR(SEARCH("TRUE",EI769)),EH769,0)+IF(ISERROR(SEARCH("TRUE",EN769)),EM769,0)</f>
        <v>0</v>
      </c>
      <c r="ER769" s="1">
        <f>EQ769*N769</f>
        <v>0</v>
      </c>
      <c r="ES769" s="1">
        <f>IF(ISERROR(SEARCH("FALSE",BV769)),BU769,0)+IF(ISERROR(SEARCH("FALSE",CA769)),BZ769,0)+IF(ISERROR(SEARCH("FALSE",CF769)),CE769,0)+IF(ISERROR(SEARCH("FALSE",CK769)),CJ769,0)+IF(ISERROR(SEARCH("FALSE",CP769)),CO769,0)+IF(ISERROR(SEARCH("FALSE",CU769)),CT769,0)+IF(ISERROR(SEARCH("FALSE",CZ769)),CY769,0)+IF(ISERROR(SEARCH("FALSE",DE769)),DD769,0)+IF(ISERROR(SEARCH("FALSE",DJ769)),DI769,0)+IF(ISERROR(SEARCH("FALSE",DO769)),DN769,0)+IF(ISERROR(SEARCH("FALSE",DT769)),DS769,0)+IF(ISERROR(SEARCH("FALSE",DY769)),DX769,0)+IF(ISERROR(SEARCH("FALSE",ED769)),EC769,0)+IF(ISERROR(SEARCH("FALSE",EI769)),EH769,0)+IF(ISERROR(SEARCH("FALSE",EN769)),EM769,0)*N769</f>
        <v>0</v>
      </c>
      <c r="ET769" s="12">
        <f>ES769+ER769+BP769</f>
        <v>1.75438596491228</v>
      </c>
      <c r="FP769" s="1" t="s">
        <v>213</v>
      </c>
      <c r="FQ769" s="1">
        <v>1.25</v>
      </c>
      <c r="FR769" s="12">
        <f t="shared" si="345"/>
        <v>8.99051096491228</v>
      </c>
      <c r="FS769" s="12">
        <f>FR769*FQ769/100</f>
        <v>0.112381387061404</v>
      </c>
      <c r="GE769" s="1" t="s">
        <v>214</v>
      </c>
      <c r="GF769" s="1" t="s">
        <v>213</v>
      </c>
      <c r="GG769" s="1">
        <v>11</v>
      </c>
      <c r="GH769" s="12">
        <f>AW769+ET769-ES769+FD769+FG769</f>
        <v>8.99051096491228</v>
      </c>
      <c r="GI769" s="1">
        <f>GH769*(GG769/100)</f>
        <v>0.988956206140351</v>
      </c>
      <c r="GJ769" s="1" t="s">
        <v>215</v>
      </c>
      <c r="GM769" s="1">
        <v>0.0350877192982456</v>
      </c>
      <c r="GO769" s="1">
        <v>0.111845238095238</v>
      </c>
      <c r="GP769" s="1">
        <v>0.075</v>
      </c>
      <c r="HB769" s="1">
        <v>2</v>
      </c>
      <c r="HC769" s="1">
        <v>60</v>
      </c>
      <c r="HD769" s="1">
        <v>95</v>
      </c>
      <c r="HE769" s="1">
        <f>(3600/HC769)*HD769*HB769/100</f>
        <v>114</v>
      </c>
      <c r="HF769" s="10">
        <f>AW769+AZ769+ET769+FD769+FG769+FK769+FS769-FY769+GD769+FT769+GI769+GM769+GN769+GO769+GP769+GR769+GS769-GU769</f>
        <v>10.5162815155075</v>
      </c>
      <c r="HG769" s="13">
        <v>45384</v>
      </c>
    </row>
    <row r="770" spans="1:215">
      <c r="A770" t="str">
        <f t="shared" si="334"/>
        <v>MYSRNR220830_121691</v>
      </c>
      <c r="B770" s="1">
        <v>769</v>
      </c>
      <c r="C770" s="1" t="s">
        <v>200</v>
      </c>
      <c r="E770" s="1" t="s">
        <v>317</v>
      </c>
      <c r="F770" s="1" t="s">
        <v>222</v>
      </c>
      <c r="H770" s="1" t="s">
        <v>1309</v>
      </c>
      <c r="I770" s="1" t="s">
        <v>1309</v>
      </c>
      <c r="N770" s="1">
        <v>1</v>
      </c>
      <c r="O770"/>
      <c r="P770"/>
      <c r="R770"/>
      <c r="S770"/>
      <c r="AF770" s="8"/>
      <c r="AG770" s="1" t="s">
        <v>679</v>
      </c>
      <c r="AH770" s="1">
        <v>21691</v>
      </c>
      <c r="AV770" s="10"/>
      <c r="AX770" s="1" t="s">
        <v>205</v>
      </c>
      <c r="AY770" s="1" t="s">
        <v>225</v>
      </c>
      <c r="AZ770" s="1">
        <v>0.2</v>
      </c>
      <c r="BN770" s="2"/>
      <c r="BS770" s="1"/>
      <c r="ET770" s="12"/>
      <c r="FR770" s="12"/>
      <c r="FS770" s="12"/>
      <c r="GH770" s="12"/>
      <c r="HF770" s="10"/>
      <c r="HG770" s="13">
        <v>45384</v>
      </c>
    </row>
    <row r="771" spans="1:215">
      <c r="A771" t="str">
        <f t="shared" ref="A771:A823" si="382">_xlfn.CONCAT(E771,H771,AH771)</f>
        <v>MYSRNR22085021590</v>
      </c>
      <c r="B771" s="1">
        <v>770</v>
      </c>
      <c r="C771" s="1" t="s">
        <v>200</v>
      </c>
      <c r="D771" s="1">
        <v>0</v>
      </c>
      <c r="E771" s="1" t="s">
        <v>317</v>
      </c>
      <c r="F771" s="1" t="s">
        <v>202</v>
      </c>
      <c r="H771" s="1" t="s">
        <v>1310</v>
      </c>
      <c r="I771" s="1" t="s">
        <v>1311</v>
      </c>
      <c r="M771" s="1" t="s">
        <v>205</v>
      </c>
      <c r="N771" s="1">
        <v>1</v>
      </c>
      <c r="O771" s="22" t="s">
        <v>265</v>
      </c>
      <c r="P771" s="23"/>
      <c r="Q771" s="1" t="s">
        <v>219</v>
      </c>
      <c r="R771" t="s">
        <v>208</v>
      </c>
      <c r="S771" s="19" t="s">
        <v>266</v>
      </c>
      <c r="T771" s="1" t="s">
        <v>210</v>
      </c>
      <c r="V771" s="1" t="b">
        <v>0</v>
      </c>
      <c r="AA771" s="1">
        <v>0.0569</v>
      </c>
      <c r="AC771" s="1">
        <v>0.0529</v>
      </c>
      <c r="AD771" s="1">
        <v>100</v>
      </c>
      <c r="AF771" s="8">
        <v>0.004</v>
      </c>
      <c r="AG771" s="1" t="s">
        <v>464</v>
      </c>
      <c r="AH771" s="1">
        <v>21590</v>
      </c>
      <c r="AI771" s="1">
        <v>100</v>
      </c>
      <c r="AJ771" s="1">
        <v>126.31</v>
      </c>
      <c r="AL771" s="1">
        <f>AK771+AJ771</f>
        <v>126.31</v>
      </c>
      <c r="AO771" s="1">
        <f>AL771+AM771</f>
        <v>126.31</v>
      </c>
      <c r="AP771" s="1">
        <v>20</v>
      </c>
      <c r="AV771" s="10">
        <f>((AO771*((100-GX771)/100)+GY771))*(AA771+AS771+AU771+AB771)-(AP771*(AA771+AS771-AC771+AB771)*AD771/100)</f>
        <v>7.107039</v>
      </c>
      <c r="AW771" s="1">
        <f>(AV771)*N771</f>
        <v>7.107039</v>
      </c>
      <c r="BK771" s="1">
        <v>2</v>
      </c>
      <c r="BL771" s="1">
        <v>266.666666666667</v>
      </c>
      <c r="BM771" s="1" t="s">
        <v>212</v>
      </c>
      <c r="BN771" s="2">
        <f>BL771/HE771</f>
        <v>2.38683127572016</v>
      </c>
      <c r="BO771" s="2">
        <v>200</v>
      </c>
      <c r="BP771" s="1">
        <f>BN771+BI771</f>
        <v>2.38683127572016</v>
      </c>
      <c r="BQ771" s="1">
        <f>BP771*N771</f>
        <v>2.38683127572016</v>
      </c>
      <c r="BS771" s="1"/>
      <c r="EQ771" s="1">
        <f t="shared" si="381"/>
        <v>0</v>
      </c>
      <c r="ER771" s="1">
        <f>EQ771*N771</f>
        <v>0</v>
      </c>
      <c r="ES771" s="1">
        <f>IF(ISERROR(SEARCH("FALSE",BV771)),BU771,0)+IF(ISERROR(SEARCH("FALSE",CA771)),BZ771,0)+IF(ISERROR(SEARCH("FALSE",CF771)),CE771,0)+IF(ISERROR(SEARCH("FALSE",CK771)),CJ771,0)+IF(ISERROR(SEARCH("FALSE",CP771)),CO771,0)+IF(ISERROR(SEARCH("FALSE",CU771)),CT771,0)+IF(ISERROR(SEARCH("FALSE",CZ771)),CY771,0)+IF(ISERROR(SEARCH("FALSE",DE771)),DD771,0)+IF(ISERROR(SEARCH("FALSE",DJ771)),DI771,0)+IF(ISERROR(SEARCH("FALSE",DO771)),DN771,0)+IF(ISERROR(SEARCH("FALSE",DT771)),DS771,0)+IF(ISERROR(SEARCH("FALSE",DY771)),DX771,0)+IF(ISERROR(SEARCH("FALSE",ED771)),EC771,0)+IF(ISERROR(SEARCH("FALSE",EI771)),EH771,0)+IF(ISERROR(SEARCH("FALSE",EN771)),EM771,0)*N771</f>
        <v>0</v>
      </c>
      <c r="ET771" s="12">
        <f>ES771+ER771+BP771</f>
        <v>2.38683127572016</v>
      </c>
      <c r="FP771" s="1" t="s">
        <v>213</v>
      </c>
      <c r="FQ771" s="1">
        <v>1.25</v>
      </c>
      <c r="FR771" s="12">
        <f t="shared" ref="FR771:FR823" si="383">AW771+ET771-ES771</f>
        <v>9.49387027572016</v>
      </c>
      <c r="FS771" s="12">
        <f>FR771*FQ771/100</f>
        <v>0.118673378446502</v>
      </c>
      <c r="GE771" s="1" t="s">
        <v>214</v>
      </c>
      <c r="GF771" s="1" t="s">
        <v>213</v>
      </c>
      <c r="GG771" s="1">
        <v>11</v>
      </c>
      <c r="GH771" s="12">
        <f>AW771+ET771-ES771+FD771+FG771</f>
        <v>9.49387027572016</v>
      </c>
      <c r="GI771" s="1">
        <f>GH771*(GG771/100)</f>
        <v>1.04432573032922</v>
      </c>
      <c r="GJ771" s="1" t="s">
        <v>215</v>
      </c>
      <c r="GM771" s="1">
        <v>0.0477366255144033</v>
      </c>
      <c r="GO771" s="1">
        <v>0.15</v>
      </c>
      <c r="GP771" s="1">
        <v>0.0365497076023392</v>
      </c>
      <c r="GQ771" s="1" t="s">
        <v>280</v>
      </c>
      <c r="GR771" s="1">
        <v>0.0199999999999996</v>
      </c>
      <c r="HB771" s="1">
        <v>2</v>
      </c>
      <c r="HC771" s="1">
        <v>58</v>
      </c>
      <c r="HD771" s="1">
        <v>90</v>
      </c>
      <c r="HE771" s="1">
        <f>(3600/HC771)*HD771*HB771/100</f>
        <v>111.724137931034</v>
      </c>
      <c r="HF771" s="10">
        <f>AW771+AZ771+ET771+FD771+FG771+FK771+FS771-FY771+GD771+FT771+GI771+GM771+GN771+GO771+GP771+GR771+GS771-GU771</f>
        <v>10.9111557176126</v>
      </c>
      <c r="HG771" s="13">
        <v>44653</v>
      </c>
    </row>
    <row r="772" spans="1:215">
      <c r="A772" t="str">
        <f t="shared" si="382"/>
        <v>MYSRNR22100921691</v>
      </c>
      <c r="B772" s="1">
        <v>771</v>
      </c>
      <c r="C772" s="1" t="s">
        <v>200</v>
      </c>
      <c r="D772" s="1">
        <v>0</v>
      </c>
      <c r="E772" s="1" t="s">
        <v>317</v>
      </c>
      <c r="F772" s="1" t="s">
        <v>202</v>
      </c>
      <c r="H772" s="1" t="s">
        <v>1312</v>
      </c>
      <c r="I772" s="1" t="s">
        <v>1299</v>
      </c>
      <c r="M772" s="1" t="s">
        <v>205</v>
      </c>
      <c r="N772" s="1">
        <v>1</v>
      </c>
      <c r="O772" s="17" t="s">
        <v>260</v>
      </c>
      <c r="P772" s="18"/>
      <c r="Q772" s="1" t="s">
        <v>207</v>
      </c>
      <c r="R772" t="s">
        <v>208</v>
      </c>
      <c r="S772" s="19" t="s">
        <v>261</v>
      </c>
      <c r="T772" s="1" t="s">
        <v>210</v>
      </c>
      <c r="V772" s="1" t="b">
        <v>0</v>
      </c>
      <c r="AA772" s="1">
        <v>0.312</v>
      </c>
      <c r="AC772" s="1">
        <v>0.309</v>
      </c>
      <c r="AD772" s="1">
        <v>100</v>
      </c>
      <c r="AF772" s="8">
        <v>0.003</v>
      </c>
      <c r="AG772" s="1" t="s">
        <v>679</v>
      </c>
      <c r="AH772" s="1">
        <v>21691</v>
      </c>
      <c r="AI772" s="1">
        <v>100</v>
      </c>
      <c r="AJ772" s="1">
        <v>204.83</v>
      </c>
      <c r="AL772" s="1">
        <f>AK772+AJ772</f>
        <v>204.83</v>
      </c>
      <c r="AO772" s="1">
        <f>AL772+AM772</f>
        <v>204.83</v>
      </c>
      <c r="AP772" s="1">
        <v>20</v>
      </c>
      <c r="AV772" s="10">
        <f>((AO772*((100-GX772)/100)+GY772))*(AA772+AS772+AU772+AB772)-(AP772*(AA772+AS772-AC772+AB772)*AD772/100)</f>
        <v>63.84696</v>
      </c>
      <c r="AW772" s="1">
        <f>(AV772)*N772</f>
        <v>63.84696</v>
      </c>
      <c r="AZ772" s="1">
        <f>BA772+BE772</f>
        <v>0.2025</v>
      </c>
      <c r="BA772" s="1">
        <f>AZ773*N773</f>
        <v>0.2</v>
      </c>
      <c r="BB772" s="1" t="s">
        <v>221</v>
      </c>
      <c r="BC772" s="1">
        <f>BA772</f>
        <v>0.2</v>
      </c>
      <c r="BD772" s="1">
        <v>1.25</v>
      </c>
      <c r="BE772" s="1">
        <f>BA772*(BD772/100)</f>
        <v>0.0025</v>
      </c>
      <c r="BK772" s="1">
        <v>2</v>
      </c>
      <c r="BL772" s="1">
        <v>662.5</v>
      </c>
      <c r="BM772" s="1" t="s">
        <v>212</v>
      </c>
      <c r="BN772" s="2">
        <f>BL772/HE772</f>
        <v>7.26425438596491</v>
      </c>
      <c r="BO772" s="2">
        <v>530</v>
      </c>
      <c r="BP772" s="1">
        <f>BN772+BI772</f>
        <v>7.26425438596491</v>
      </c>
      <c r="BQ772" s="1">
        <f>BP772*N772</f>
        <v>7.26425438596491</v>
      </c>
      <c r="BS772" s="1"/>
      <c r="EQ772" s="1">
        <f t="shared" si="381"/>
        <v>0</v>
      </c>
      <c r="ER772" s="1">
        <f>EQ772*N772</f>
        <v>0</v>
      </c>
      <c r="ES772" s="1">
        <f>IF(ISERROR(SEARCH("FALSE",BV772)),BU772,0)+IF(ISERROR(SEARCH("FALSE",CA772)),BZ772,0)+IF(ISERROR(SEARCH("FALSE",CF772)),CE772,0)+IF(ISERROR(SEARCH("FALSE",CK772)),CJ772,0)+IF(ISERROR(SEARCH("FALSE",CP772)),CO772,0)+IF(ISERROR(SEARCH("FALSE",CU772)),CT772,0)+IF(ISERROR(SEARCH("FALSE",CZ772)),CY772,0)+IF(ISERROR(SEARCH("FALSE",DE772)),DD772,0)+IF(ISERROR(SEARCH("FALSE",DJ772)),DI772,0)+IF(ISERROR(SEARCH("FALSE",DO772)),DN772,0)+IF(ISERROR(SEARCH("FALSE",DT772)),DS772,0)+IF(ISERROR(SEARCH("FALSE",DY772)),DX772,0)+IF(ISERROR(SEARCH("FALSE",ED772)),EC772,0)+IF(ISERROR(SEARCH("FALSE",EI772)),EH772,0)+IF(ISERROR(SEARCH("FALSE",EN772)),EM772,0)*N772</f>
        <v>0</v>
      </c>
      <c r="ET772" s="12">
        <f>ES772+ER772+BP772</f>
        <v>7.26425438596491</v>
      </c>
      <c r="FP772" s="1" t="s">
        <v>213</v>
      </c>
      <c r="FQ772" s="1">
        <v>1.25</v>
      </c>
      <c r="FR772" s="12">
        <f t="shared" si="383"/>
        <v>71.1112143859649</v>
      </c>
      <c r="FS772" s="12">
        <f>FR772*FQ772/100</f>
        <v>0.888890179824561</v>
      </c>
      <c r="GE772" s="1" t="s">
        <v>214</v>
      </c>
      <c r="GF772" s="1" t="s">
        <v>213</v>
      </c>
      <c r="GG772" s="1">
        <v>11</v>
      </c>
      <c r="GH772" s="12">
        <f>AW772+ET772-ES772+FD772+FG772</f>
        <v>71.1112143859649</v>
      </c>
      <c r="GI772" s="1">
        <f>GH772*(GG772/100)</f>
        <v>7.82223358245614</v>
      </c>
      <c r="GJ772" s="1" t="s">
        <v>215</v>
      </c>
      <c r="GM772" s="1">
        <v>0.145285087719298</v>
      </c>
      <c r="GO772" s="1">
        <v>2.85</v>
      </c>
      <c r="GP772" s="1">
        <v>0.5</v>
      </c>
      <c r="HB772" s="1">
        <v>2</v>
      </c>
      <c r="HC772" s="1">
        <v>75</v>
      </c>
      <c r="HD772" s="1">
        <v>95</v>
      </c>
      <c r="HE772" s="1">
        <f>(3600/HC772)*HD772*HB772/100</f>
        <v>91.2</v>
      </c>
      <c r="HF772" s="10">
        <f>AW772+AZ772+ET772+FD772+FG772+FK772+FS772-FY772+GD772+FT772+GI772+GM772+GN772+GO772+GP772+GR772+GS772-GU772</f>
        <v>83.5201232359649</v>
      </c>
      <c r="HG772" s="13">
        <v>45384</v>
      </c>
    </row>
    <row r="773" spans="1:215">
      <c r="A773" t="str">
        <f t="shared" si="382"/>
        <v>MYSRNR221009_121691</v>
      </c>
      <c r="B773" s="1">
        <v>772</v>
      </c>
      <c r="C773" s="1" t="s">
        <v>200</v>
      </c>
      <c r="E773" s="1" t="s">
        <v>317</v>
      </c>
      <c r="F773" s="1" t="s">
        <v>222</v>
      </c>
      <c r="H773" s="1" t="s">
        <v>1313</v>
      </c>
      <c r="I773" s="1" t="s">
        <v>1313</v>
      </c>
      <c r="N773" s="1">
        <v>1</v>
      </c>
      <c r="R773"/>
      <c r="AF773" s="8"/>
      <c r="AG773" s="1" t="s">
        <v>679</v>
      </c>
      <c r="AH773" s="1">
        <v>21691</v>
      </c>
      <c r="AV773" s="10"/>
      <c r="AX773" s="1" t="s">
        <v>205</v>
      </c>
      <c r="AY773" s="1" t="s">
        <v>225</v>
      </c>
      <c r="AZ773" s="1">
        <v>0.2</v>
      </c>
      <c r="BN773" s="2"/>
      <c r="BS773" s="1"/>
      <c r="ET773" s="12"/>
      <c r="FR773" s="12"/>
      <c r="FS773" s="12"/>
      <c r="GH773" s="12"/>
      <c r="HF773" s="10"/>
      <c r="HG773" s="13">
        <v>45384</v>
      </c>
    </row>
    <row r="774" spans="1:215">
      <c r="A774" t="str">
        <f t="shared" si="382"/>
        <v>MYSRNR22101921691</v>
      </c>
      <c r="B774" s="1">
        <v>773</v>
      </c>
      <c r="C774" s="1" t="s">
        <v>200</v>
      </c>
      <c r="D774" s="1">
        <v>0</v>
      </c>
      <c r="E774" s="1" t="s">
        <v>317</v>
      </c>
      <c r="F774" s="1" t="s">
        <v>202</v>
      </c>
      <c r="H774" s="1" t="s">
        <v>1314</v>
      </c>
      <c r="I774" s="1" t="s">
        <v>1248</v>
      </c>
      <c r="M774" s="1" t="s">
        <v>205</v>
      </c>
      <c r="N774" s="1">
        <v>1</v>
      </c>
      <c r="O774" s="1" t="s">
        <v>270</v>
      </c>
      <c r="Q774" s="1" t="s">
        <v>271</v>
      </c>
      <c r="R774" t="s">
        <v>208</v>
      </c>
      <c r="S774" s="1" t="s">
        <v>272</v>
      </c>
      <c r="T774" s="1" t="s">
        <v>210</v>
      </c>
      <c r="V774" s="1" t="b">
        <v>0</v>
      </c>
      <c r="AA774" s="1">
        <v>0.1335</v>
      </c>
      <c r="AC774" s="1">
        <v>0.13</v>
      </c>
      <c r="AD774" s="1">
        <v>100</v>
      </c>
      <c r="AF774" s="8">
        <v>0.0035</v>
      </c>
      <c r="AG774" s="1" t="s">
        <v>679</v>
      </c>
      <c r="AH774" s="1">
        <v>21691</v>
      </c>
      <c r="AI774" s="1">
        <v>100</v>
      </c>
      <c r="AJ774" s="1">
        <v>197.27</v>
      </c>
      <c r="AL774" s="1">
        <f>AK774+AJ774</f>
        <v>197.27</v>
      </c>
      <c r="AO774" s="1">
        <f>AL774+AM774</f>
        <v>197.27</v>
      </c>
      <c r="AP774" s="1">
        <v>20</v>
      </c>
      <c r="AV774" s="10">
        <f>((AO774*((100-GX774)/100)+GY774))*(AA774+AS774+AU774+AB774)-(AP774*(AA774+AS774-AC774+AB774)*AD774/100)</f>
        <v>26.265545</v>
      </c>
      <c r="AW774" s="1">
        <f>(AV774)*N774</f>
        <v>26.265545</v>
      </c>
      <c r="AZ774" s="1">
        <f>BA774+BE774</f>
        <v>0.2025</v>
      </c>
      <c r="BA774" s="1">
        <f>AZ775*N775</f>
        <v>0.2</v>
      </c>
      <c r="BB774" s="1" t="s">
        <v>221</v>
      </c>
      <c r="BC774" s="1">
        <f>BA774</f>
        <v>0.2</v>
      </c>
      <c r="BD774" s="1">
        <v>1.25</v>
      </c>
      <c r="BE774" s="1">
        <f>BA774*(BD774/100)</f>
        <v>0.0025</v>
      </c>
      <c r="BK774" s="1">
        <v>2</v>
      </c>
      <c r="BL774" s="1">
        <v>662.5</v>
      </c>
      <c r="BM774" s="1" t="s">
        <v>212</v>
      </c>
      <c r="BN774" s="2">
        <f>BL774/HE774</f>
        <v>6.58625730994152</v>
      </c>
      <c r="BO774" s="2">
        <v>530</v>
      </c>
      <c r="BP774" s="1">
        <f>BN774+BI774</f>
        <v>6.58625730994152</v>
      </c>
      <c r="BQ774" s="1">
        <f>BP774*N774</f>
        <v>6.58625730994152</v>
      </c>
      <c r="BS774" s="1"/>
      <c r="EQ774" s="1">
        <f t="shared" si="381"/>
        <v>0</v>
      </c>
      <c r="ER774" s="1">
        <f>EQ774*N774</f>
        <v>0</v>
      </c>
      <c r="ES774" s="1">
        <f>IF(ISERROR(SEARCH("FALSE",BV774)),BU774,0)+IF(ISERROR(SEARCH("FALSE",CA774)),BZ774,0)+IF(ISERROR(SEARCH("FALSE",CF774)),CE774,0)+IF(ISERROR(SEARCH("FALSE",CK774)),CJ774,0)+IF(ISERROR(SEARCH("FALSE",CP774)),CO774,0)+IF(ISERROR(SEARCH("FALSE",CU774)),CT774,0)+IF(ISERROR(SEARCH("FALSE",CZ774)),CY774,0)+IF(ISERROR(SEARCH("FALSE",DE774)),DD774,0)+IF(ISERROR(SEARCH("FALSE",DJ774)),DI774,0)+IF(ISERROR(SEARCH("FALSE",DO774)),DN774,0)+IF(ISERROR(SEARCH("FALSE",DT774)),DS774,0)+IF(ISERROR(SEARCH("FALSE",DY774)),DX774,0)+IF(ISERROR(SEARCH("FALSE",ED774)),EC774,0)+IF(ISERROR(SEARCH("FALSE",EI774)),EH774,0)+IF(ISERROR(SEARCH("FALSE",EN774)),EM774,0)*N774</f>
        <v>0</v>
      </c>
      <c r="ET774" s="12">
        <f>ES774+ER774+BP774</f>
        <v>6.58625730994152</v>
      </c>
      <c r="FP774" s="1" t="s">
        <v>213</v>
      </c>
      <c r="FQ774" s="1">
        <v>1.25</v>
      </c>
      <c r="FR774" s="12">
        <f t="shared" si="383"/>
        <v>32.8518023099415</v>
      </c>
      <c r="FS774" s="12">
        <f>FR774*FQ774/100</f>
        <v>0.410647528874269</v>
      </c>
      <c r="GE774" s="1" t="s">
        <v>214</v>
      </c>
      <c r="GF774" s="1" t="s">
        <v>213</v>
      </c>
      <c r="GG774" s="1">
        <v>11</v>
      </c>
      <c r="GH774" s="12">
        <f>AW774+ET774-ES774+FD774+FG774</f>
        <v>32.8518023099415</v>
      </c>
      <c r="GI774" s="1">
        <f>GH774*(GG774/100)</f>
        <v>3.61369825409357</v>
      </c>
      <c r="GJ774" s="1" t="s">
        <v>215</v>
      </c>
      <c r="GM774" s="1">
        <v>0.13172514619883</v>
      </c>
      <c r="GO774" s="1">
        <v>2.69</v>
      </c>
      <c r="GP774" s="1">
        <v>0.125</v>
      </c>
      <c r="GQ774" s="1" t="s">
        <v>280</v>
      </c>
      <c r="GR774" s="1">
        <v>0.0600000000000023</v>
      </c>
      <c r="HB774" s="1">
        <v>2</v>
      </c>
      <c r="HC774" s="1">
        <v>68</v>
      </c>
      <c r="HD774" s="1">
        <v>95</v>
      </c>
      <c r="HE774" s="1">
        <f>(3600/HC774)*HD774*HB774/100</f>
        <v>100.588235294118</v>
      </c>
      <c r="HF774" s="10">
        <f>AW774+AZ774+ET774+FD774+FG774+FK774+FS774-FY774+GD774+FT774+GI774+GM774+GN774+GO774+GP774+GR774+GS774-GU774</f>
        <v>40.0853732391082</v>
      </c>
      <c r="HG774" s="13">
        <v>44563</v>
      </c>
    </row>
    <row r="775" spans="1:215">
      <c r="A775" t="str">
        <f t="shared" si="382"/>
        <v>MYSRNR221019_121691</v>
      </c>
      <c r="B775" s="1">
        <v>774</v>
      </c>
      <c r="C775" s="1" t="s">
        <v>200</v>
      </c>
      <c r="E775" s="1" t="s">
        <v>317</v>
      </c>
      <c r="F775" s="1" t="s">
        <v>222</v>
      </c>
      <c r="H775" s="1" t="s">
        <v>1315</v>
      </c>
      <c r="I775" s="1" t="s">
        <v>1315</v>
      </c>
      <c r="N775" s="1">
        <v>1</v>
      </c>
      <c r="R775"/>
      <c r="AF775" s="8"/>
      <c r="AG775" s="1" t="s">
        <v>679</v>
      </c>
      <c r="AH775" s="1">
        <v>21691</v>
      </c>
      <c r="AV775" s="10"/>
      <c r="AX775" s="1" t="s">
        <v>205</v>
      </c>
      <c r="AY775" s="1" t="s">
        <v>225</v>
      </c>
      <c r="AZ775" s="1">
        <v>0.2</v>
      </c>
      <c r="BN775" s="2"/>
      <c r="BS775" s="1"/>
      <c r="ET775" s="12"/>
      <c r="FR775" s="12"/>
      <c r="FS775" s="12"/>
      <c r="GH775" s="12"/>
      <c r="HF775" s="10"/>
      <c r="HG775" s="13">
        <v>44563</v>
      </c>
    </row>
    <row r="776" spans="1:215">
      <c r="A776" t="str">
        <f t="shared" si="382"/>
        <v>MYSRNR22102921691</v>
      </c>
      <c r="B776" s="1">
        <v>775</v>
      </c>
      <c r="C776" s="1" t="s">
        <v>200</v>
      </c>
      <c r="D776" s="1">
        <v>0</v>
      </c>
      <c r="E776" s="1" t="s">
        <v>317</v>
      </c>
      <c r="F776" s="1" t="s">
        <v>202</v>
      </c>
      <c r="H776" s="1" t="s">
        <v>1316</v>
      </c>
      <c r="I776" s="1" t="s">
        <v>1294</v>
      </c>
      <c r="M776" s="1" t="s">
        <v>205</v>
      </c>
      <c r="N776" s="1">
        <v>1</v>
      </c>
      <c r="O776" s="17" t="s">
        <v>228</v>
      </c>
      <c r="P776" s="18"/>
      <c r="Q776" s="1" t="s">
        <v>207</v>
      </c>
      <c r="R776" t="s">
        <v>208</v>
      </c>
      <c r="S776" s="19" t="s">
        <v>229</v>
      </c>
      <c r="T776" s="1" t="s">
        <v>210</v>
      </c>
      <c r="V776" s="1" t="b">
        <v>0</v>
      </c>
      <c r="AA776" s="1">
        <v>0.221</v>
      </c>
      <c r="AC776" s="1">
        <v>0.218</v>
      </c>
      <c r="AD776" s="1">
        <v>100</v>
      </c>
      <c r="AF776" s="8">
        <v>0.003</v>
      </c>
      <c r="AG776" s="1" t="s">
        <v>679</v>
      </c>
      <c r="AH776" s="1">
        <v>21691</v>
      </c>
      <c r="AI776" s="1">
        <v>100</v>
      </c>
      <c r="AJ776" s="1">
        <v>240</v>
      </c>
      <c r="AL776" s="1">
        <f>AK776+AJ776</f>
        <v>240</v>
      </c>
      <c r="AO776" s="1">
        <f>AL776+AM776</f>
        <v>240</v>
      </c>
      <c r="AP776" s="1">
        <v>20</v>
      </c>
      <c r="AV776" s="10">
        <f>((AO776*((100-GX776)/100)+GY776))*(AA776+AS776+AU776+AB776)-(AP776*(AA776+AS776-AC776+AB776)*AD776/100)</f>
        <v>52.98</v>
      </c>
      <c r="AW776" s="1">
        <f>(AV776)*N776</f>
        <v>52.98</v>
      </c>
      <c r="AZ776" s="1">
        <f>BA776+BE776</f>
        <v>0.2025</v>
      </c>
      <c r="BA776" s="1">
        <f>AZ777*N777</f>
        <v>0.2</v>
      </c>
      <c r="BB776" s="1" t="s">
        <v>221</v>
      </c>
      <c r="BC776" s="1">
        <f>BA776</f>
        <v>0.2</v>
      </c>
      <c r="BD776" s="1">
        <v>1.25</v>
      </c>
      <c r="BE776" s="1">
        <f>BA776*(BD776/100)</f>
        <v>0.0025</v>
      </c>
      <c r="BK776" s="1">
        <v>2</v>
      </c>
      <c r="BL776" s="1">
        <v>662.5</v>
      </c>
      <c r="BM776" s="1" t="s">
        <v>212</v>
      </c>
      <c r="BN776" s="2">
        <f>BL776/HE776</f>
        <v>6.77997076023392</v>
      </c>
      <c r="BO776" s="2">
        <v>530</v>
      </c>
      <c r="BP776" s="1">
        <f>BN776+BI776</f>
        <v>6.77997076023392</v>
      </c>
      <c r="BQ776" s="1">
        <f>BP776*N776</f>
        <v>6.77997076023392</v>
      </c>
      <c r="BS776" s="1"/>
      <c r="EQ776" s="1">
        <f t="shared" si="381"/>
        <v>0</v>
      </c>
      <c r="ER776" s="1">
        <f>EQ776*N776</f>
        <v>0</v>
      </c>
      <c r="ES776" s="1">
        <f>IF(ISERROR(SEARCH("FALSE",BV776)),BU776,0)+IF(ISERROR(SEARCH("FALSE",CA776)),BZ776,0)+IF(ISERROR(SEARCH("FALSE",CF776)),CE776,0)+IF(ISERROR(SEARCH("FALSE",CK776)),CJ776,0)+IF(ISERROR(SEARCH("FALSE",CP776)),CO776,0)+IF(ISERROR(SEARCH("FALSE",CU776)),CT776,0)+IF(ISERROR(SEARCH("FALSE",CZ776)),CY776,0)+IF(ISERROR(SEARCH("FALSE",DE776)),DD776,0)+IF(ISERROR(SEARCH("FALSE",DJ776)),DI776,0)+IF(ISERROR(SEARCH("FALSE",DO776)),DN776,0)+IF(ISERROR(SEARCH("FALSE",DT776)),DS776,0)+IF(ISERROR(SEARCH("FALSE",DY776)),DX776,0)+IF(ISERROR(SEARCH("FALSE",ED776)),EC776,0)+IF(ISERROR(SEARCH("FALSE",EI776)),EH776,0)+IF(ISERROR(SEARCH("FALSE",EN776)),EM776,0)*N776</f>
        <v>0</v>
      </c>
      <c r="ET776" s="12">
        <f>ES776+ER776+BP776</f>
        <v>6.77997076023392</v>
      </c>
      <c r="FP776" s="1" t="s">
        <v>213</v>
      </c>
      <c r="FQ776" s="1">
        <v>1.25</v>
      </c>
      <c r="FR776" s="12">
        <f t="shared" si="383"/>
        <v>59.7599707602339</v>
      </c>
      <c r="FS776" s="12">
        <f>FR776*FQ776/100</f>
        <v>0.746999634502924</v>
      </c>
      <c r="GE776" s="1" t="s">
        <v>214</v>
      </c>
      <c r="GF776" s="1" t="s">
        <v>213</v>
      </c>
      <c r="GG776" s="1">
        <v>11</v>
      </c>
      <c r="GH776" s="12">
        <f>AW776+ET776-ES776+FD776+FG776</f>
        <v>59.7599707602339</v>
      </c>
      <c r="GI776" s="1">
        <f>GH776*(GG776/100)</f>
        <v>6.57359678362573</v>
      </c>
      <c r="GJ776" s="1" t="s">
        <v>215</v>
      </c>
      <c r="GM776" s="1">
        <v>0.135599415204678</v>
      </c>
      <c r="GO776" s="1">
        <v>2.7547619047619</v>
      </c>
      <c r="GP776" s="1">
        <v>0.2</v>
      </c>
      <c r="HB776" s="1">
        <v>2</v>
      </c>
      <c r="HC776" s="1">
        <v>70</v>
      </c>
      <c r="HD776" s="1">
        <v>95</v>
      </c>
      <c r="HE776" s="1">
        <f>(3600/HC776)*HD776*HB776/100</f>
        <v>97.7142857142857</v>
      </c>
      <c r="HF776" s="10">
        <f>AW776+AZ776+ET776+FD776+FG776+FK776+FS776-FY776+GD776+FT776+GI776+GM776+GN776+GO776+GP776+GR776+GS776-GU776</f>
        <v>70.3734284983292</v>
      </c>
      <c r="HG776" s="13">
        <v>44563</v>
      </c>
    </row>
    <row r="777" spans="1:215">
      <c r="A777" t="str">
        <f t="shared" si="382"/>
        <v>MYSRNR221029_121691</v>
      </c>
      <c r="B777" s="1">
        <v>776</v>
      </c>
      <c r="C777" s="1" t="s">
        <v>200</v>
      </c>
      <c r="E777" s="1" t="s">
        <v>317</v>
      </c>
      <c r="F777" s="1" t="s">
        <v>222</v>
      </c>
      <c r="H777" s="1" t="s">
        <v>1317</v>
      </c>
      <c r="I777" s="1" t="s">
        <v>1317</v>
      </c>
      <c r="N777" s="1">
        <v>1</v>
      </c>
      <c r="O777"/>
      <c r="P777"/>
      <c r="R777"/>
      <c r="AF777" s="8"/>
      <c r="AG777" s="1" t="s">
        <v>679</v>
      </c>
      <c r="AH777" s="1">
        <v>21691</v>
      </c>
      <c r="AV777" s="10"/>
      <c r="AX777" s="1" t="s">
        <v>205</v>
      </c>
      <c r="AY777" s="1" t="s">
        <v>225</v>
      </c>
      <c r="AZ777" s="1">
        <v>0.2</v>
      </c>
      <c r="BN777" s="2"/>
      <c r="BS777" s="1"/>
      <c r="ET777" s="12"/>
      <c r="FR777" s="12"/>
      <c r="FS777" s="12"/>
      <c r="GH777" s="12"/>
      <c r="HF777" s="10"/>
      <c r="HG777" s="13">
        <v>44563</v>
      </c>
    </row>
    <row r="778" spans="1:215">
      <c r="A778" t="str">
        <f t="shared" si="382"/>
        <v>MYSRNR22108921590</v>
      </c>
      <c r="B778" s="1">
        <v>777</v>
      </c>
      <c r="C778" s="1" t="s">
        <v>200</v>
      </c>
      <c r="D778" s="1">
        <v>0</v>
      </c>
      <c r="E778" s="1" t="s">
        <v>317</v>
      </c>
      <c r="F778" s="1" t="s">
        <v>202</v>
      </c>
      <c r="H778" s="1" t="s">
        <v>1318</v>
      </c>
      <c r="I778" s="1" t="s">
        <v>1319</v>
      </c>
      <c r="M778" s="1" t="s">
        <v>205</v>
      </c>
      <c r="N778" s="1">
        <v>1</v>
      </c>
      <c r="O778" s="17" t="s">
        <v>270</v>
      </c>
      <c r="P778" s="18"/>
      <c r="Q778" s="1" t="s">
        <v>271</v>
      </c>
      <c r="R778" t="s">
        <v>208</v>
      </c>
      <c r="S778" s="1" t="s">
        <v>272</v>
      </c>
      <c r="T778" s="1" t="s">
        <v>210</v>
      </c>
      <c r="V778" s="1" t="b">
        <v>0</v>
      </c>
      <c r="AA778" s="1">
        <v>0.112</v>
      </c>
      <c r="AC778" s="1">
        <v>0.106</v>
      </c>
      <c r="AD778" s="1">
        <v>100</v>
      </c>
      <c r="AF778" s="8">
        <v>0.00600000000000001</v>
      </c>
      <c r="AG778" s="1" t="s">
        <v>464</v>
      </c>
      <c r="AH778" s="1">
        <v>21590</v>
      </c>
      <c r="AI778" s="1">
        <v>100</v>
      </c>
      <c r="AJ778" s="1">
        <v>192.74</v>
      </c>
      <c r="AL778" s="1">
        <f>AK778+AJ778</f>
        <v>192.74</v>
      </c>
      <c r="AO778" s="1">
        <f>AL778+AM778</f>
        <v>192.74</v>
      </c>
      <c r="AP778" s="1">
        <v>20</v>
      </c>
      <c r="AV778" s="10">
        <f>((AO778*((100-GX778)/100)+GY778))*(AA778+AS778+AU778+AB778)-(AP778*(AA778+AS778-AC778+AB778)*AD778/100)</f>
        <v>21.46688</v>
      </c>
      <c r="AW778" s="1">
        <f>(AV778)*N778</f>
        <v>21.46688</v>
      </c>
      <c r="BK778" s="1">
        <v>2</v>
      </c>
      <c r="BL778" s="1">
        <v>466.666666666667</v>
      </c>
      <c r="BM778" s="1" t="s">
        <v>212</v>
      </c>
      <c r="BN778" s="2">
        <f>BL778/HE778</f>
        <v>4.46502057613169</v>
      </c>
      <c r="BO778" s="2">
        <v>350</v>
      </c>
      <c r="BP778" s="1">
        <f>BN778+BI778</f>
        <v>4.46502057613169</v>
      </c>
      <c r="BQ778" s="1">
        <f>BP778*N778</f>
        <v>4.46502057613169</v>
      </c>
      <c r="BS778" s="1"/>
      <c r="EQ778" s="1">
        <f t="shared" si="381"/>
        <v>0</v>
      </c>
      <c r="ER778" s="1">
        <f>EQ778*N778</f>
        <v>0</v>
      </c>
      <c r="ES778" s="1">
        <f>IF(ISERROR(SEARCH("FALSE",BV778)),BU778,0)+IF(ISERROR(SEARCH("FALSE",CA778)),BZ778,0)+IF(ISERROR(SEARCH("FALSE",CF778)),CE778,0)+IF(ISERROR(SEARCH("FALSE",CK778)),CJ778,0)+IF(ISERROR(SEARCH("FALSE",CP778)),CO778,0)+IF(ISERROR(SEARCH("FALSE",CU778)),CT778,0)+IF(ISERROR(SEARCH("FALSE",CZ778)),CY778,0)+IF(ISERROR(SEARCH("FALSE",DE778)),DD778,0)+IF(ISERROR(SEARCH("FALSE",DJ778)),DI778,0)+IF(ISERROR(SEARCH("FALSE",DO778)),DN778,0)+IF(ISERROR(SEARCH("FALSE",DT778)),DS778,0)+IF(ISERROR(SEARCH("FALSE",DY778)),DX778,0)+IF(ISERROR(SEARCH("FALSE",ED778)),EC778,0)+IF(ISERROR(SEARCH("FALSE",EI778)),EH778,0)+IF(ISERROR(SEARCH("FALSE",EN778)),EM778,0)*N778</f>
        <v>0</v>
      </c>
      <c r="ET778" s="12">
        <f>ES778+ER778+BP778</f>
        <v>4.46502057613169</v>
      </c>
      <c r="FP778" s="1" t="s">
        <v>213</v>
      </c>
      <c r="FQ778" s="1">
        <v>1.25</v>
      </c>
      <c r="FR778" s="12">
        <f t="shared" si="383"/>
        <v>25.9319005761317</v>
      </c>
      <c r="FS778" s="12">
        <f>FR778*FQ778/100</f>
        <v>0.324148757201646</v>
      </c>
      <c r="GE778" s="1" t="s">
        <v>214</v>
      </c>
      <c r="GF778" s="1" t="s">
        <v>213</v>
      </c>
      <c r="GG778" s="1">
        <v>11</v>
      </c>
      <c r="GH778" s="12">
        <f>AW778+ET778-ES778+FD778+FG778</f>
        <v>25.9319005761317</v>
      </c>
      <c r="GI778" s="1">
        <f>GH778*(GG778/100)</f>
        <v>2.85250906337449</v>
      </c>
      <c r="GJ778" s="1" t="s">
        <v>215</v>
      </c>
      <c r="GM778" s="1">
        <v>0.09</v>
      </c>
      <c r="GO778" s="1">
        <v>0.7</v>
      </c>
      <c r="GP778" s="1">
        <v>0.18</v>
      </c>
      <c r="GQ778" s="1" t="s">
        <v>280</v>
      </c>
      <c r="GR778" s="1">
        <v>0.0899999999999999</v>
      </c>
      <c r="HB778" s="1">
        <v>2</v>
      </c>
      <c r="HC778" s="1">
        <v>62</v>
      </c>
      <c r="HD778" s="1">
        <v>90</v>
      </c>
      <c r="HE778" s="1">
        <f>(3600/HC778)*HD778*HB778/100</f>
        <v>104.516129032258</v>
      </c>
      <c r="HF778" s="10">
        <f>AW778+AZ778+ET778+FD778+FG778+FK778+FS778-FY778+GD778+FT778+GI778+GM778+GN778+GO778+GP778+GR778+GS778-GU778</f>
        <v>30.1685583967078</v>
      </c>
      <c r="HG778" s="13">
        <v>44653</v>
      </c>
    </row>
    <row r="779" spans="1:215">
      <c r="A779" t="str">
        <f t="shared" si="382"/>
        <v>MYSRNR22109921590</v>
      </c>
      <c r="B779" s="1">
        <v>778</v>
      </c>
      <c r="C779" s="1" t="s">
        <v>200</v>
      </c>
      <c r="D779" s="1">
        <v>0</v>
      </c>
      <c r="E779" s="1" t="s">
        <v>317</v>
      </c>
      <c r="F779" s="1" t="s">
        <v>202</v>
      </c>
      <c r="H779" s="1" t="s">
        <v>1320</v>
      </c>
      <c r="I779" s="1" t="s">
        <v>1321</v>
      </c>
      <c r="M779" s="1" t="s">
        <v>205</v>
      </c>
      <c r="N779" s="1">
        <v>1</v>
      </c>
      <c r="O779" s="17" t="s">
        <v>270</v>
      </c>
      <c r="P779" s="18"/>
      <c r="Q779" s="1" t="s">
        <v>271</v>
      </c>
      <c r="R779" t="s">
        <v>208</v>
      </c>
      <c r="S779" s="1" t="s">
        <v>272</v>
      </c>
      <c r="T779" s="1" t="s">
        <v>210</v>
      </c>
      <c r="V779" s="1" t="b">
        <v>0</v>
      </c>
      <c r="AA779" s="1">
        <v>0.112</v>
      </c>
      <c r="AC779" s="1">
        <v>0.106</v>
      </c>
      <c r="AD779" s="1">
        <v>100</v>
      </c>
      <c r="AF779" s="8">
        <v>0.00600000000000001</v>
      </c>
      <c r="AG779" s="1" t="s">
        <v>464</v>
      </c>
      <c r="AH779" s="1">
        <v>21590</v>
      </c>
      <c r="AI779" s="1">
        <v>100</v>
      </c>
      <c r="AJ779" s="1">
        <v>192.74</v>
      </c>
      <c r="AL779" s="1">
        <f>AK779+AJ779</f>
        <v>192.74</v>
      </c>
      <c r="AO779" s="1">
        <f>AL779+AM779</f>
        <v>192.74</v>
      </c>
      <c r="AP779" s="1">
        <v>20</v>
      </c>
      <c r="AV779" s="10">
        <f>((AO779*((100-GX779)/100)+GY779))*(AA779+AS779+AU779+AB779)-(AP779*(AA779+AS779-AC779+AB779)*AD779/100)</f>
        <v>21.46688</v>
      </c>
      <c r="AW779" s="1">
        <f>(AV779)*N779</f>
        <v>21.46688</v>
      </c>
      <c r="BK779" s="1">
        <v>2</v>
      </c>
      <c r="BL779" s="1">
        <v>466.666666666667</v>
      </c>
      <c r="BM779" s="1" t="s">
        <v>212</v>
      </c>
      <c r="BN779" s="2">
        <f>BL779/HE779</f>
        <v>4.46502057613169</v>
      </c>
      <c r="BO779" s="2">
        <v>350</v>
      </c>
      <c r="BP779" s="1">
        <f>BN779+BI779</f>
        <v>4.46502057613169</v>
      </c>
      <c r="BQ779" s="1">
        <f>BP779*N779</f>
        <v>4.46502057613169</v>
      </c>
      <c r="BS779" s="1"/>
      <c r="EQ779" s="1">
        <f t="shared" si="381"/>
        <v>0</v>
      </c>
      <c r="ER779" s="1">
        <f>EQ779*N779</f>
        <v>0</v>
      </c>
      <c r="ES779" s="1">
        <f>IF(ISERROR(SEARCH("FALSE",BV779)),BU779,0)+IF(ISERROR(SEARCH("FALSE",CA779)),BZ779,0)+IF(ISERROR(SEARCH("FALSE",CF779)),CE779,0)+IF(ISERROR(SEARCH("FALSE",CK779)),CJ779,0)+IF(ISERROR(SEARCH("FALSE",CP779)),CO779,0)+IF(ISERROR(SEARCH("FALSE",CU779)),CT779,0)+IF(ISERROR(SEARCH("FALSE",CZ779)),CY779,0)+IF(ISERROR(SEARCH("FALSE",DE779)),DD779,0)+IF(ISERROR(SEARCH("FALSE",DJ779)),DI779,0)+IF(ISERROR(SEARCH("FALSE",DO779)),DN779,0)+IF(ISERROR(SEARCH("FALSE",DT779)),DS779,0)+IF(ISERROR(SEARCH("FALSE",DY779)),DX779,0)+IF(ISERROR(SEARCH("FALSE",ED779)),EC779,0)+IF(ISERROR(SEARCH("FALSE",EI779)),EH779,0)+IF(ISERROR(SEARCH("FALSE",EN779)),EM779,0)*N779</f>
        <v>0</v>
      </c>
      <c r="ET779" s="12">
        <f>ES779+ER779+BP779</f>
        <v>4.46502057613169</v>
      </c>
      <c r="FP779" s="1" t="s">
        <v>213</v>
      </c>
      <c r="FQ779" s="1">
        <v>1.25</v>
      </c>
      <c r="FR779" s="12">
        <f t="shared" si="383"/>
        <v>25.9319005761317</v>
      </c>
      <c r="FS779" s="12">
        <f>FR779*FQ779/100</f>
        <v>0.324148757201646</v>
      </c>
      <c r="GE779" s="1" t="s">
        <v>214</v>
      </c>
      <c r="GF779" s="1" t="s">
        <v>213</v>
      </c>
      <c r="GG779" s="1">
        <v>11</v>
      </c>
      <c r="GH779" s="12">
        <f>AW779+ET779-ES779+FD779+FG779</f>
        <v>25.9319005761317</v>
      </c>
      <c r="GI779" s="1">
        <f>GH779*(GG779/100)</f>
        <v>2.85250906337449</v>
      </c>
      <c r="GJ779" s="1" t="s">
        <v>215</v>
      </c>
      <c r="GM779" s="1">
        <v>0.09</v>
      </c>
      <c r="GO779" s="1">
        <v>0.7</v>
      </c>
      <c r="GP779" s="1">
        <v>0.18</v>
      </c>
      <c r="GQ779" s="1" t="s">
        <v>280</v>
      </c>
      <c r="GR779" s="1">
        <v>0.0899999999999999</v>
      </c>
      <c r="HB779" s="1">
        <v>2</v>
      </c>
      <c r="HC779" s="1">
        <v>62</v>
      </c>
      <c r="HD779" s="1">
        <v>90</v>
      </c>
      <c r="HE779" s="1">
        <f>(3600/HC779)*HD779*HB779/100</f>
        <v>104.516129032258</v>
      </c>
      <c r="HF779" s="10">
        <f>AW779+AZ779+ET779+FD779+FG779+FK779+FS779-FY779+GD779+FT779+GI779+GM779+GN779+GO779+GP779+GR779+GS779-GU779</f>
        <v>30.1685583967078</v>
      </c>
      <c r="HG779" s="13">
        <v>44653</v>
      </c>
    </row>
    <row r="780" spans="1:215">
      <c r="A780" t="str">
        <f t="shared" si="382"/>
        <v>MYSRNR22366021590</v>
      </c>
      <c r="B780" s="1">
        <v>779</v>
      </c>
      <c r="C780" s="1" t="s">
        <v>200</v>
      </c>
      <c r="D780" s="1">
        <v>0</v>
      </c>
      <c r="E780" s="1" t="s">
        <v>317</v>
      </c>
      <c r="F780" s="1" t="s">
        <v>202</v>
      </c>
      <c r="H780" s="1" t="s">
        <v>1322</v>
      </c>
      <c r="I780" s="1" t="s">
        <v>1323</v>
      </c>
      <c r="M780" s="1" t="s">
        <v>205</v>
      </c>
      <c r="N780" s="1">
        <v>1</v>
      </c>
      <c r="O780" s="17" t="s">
        <v>292</v>
      </c>
      <c r="P780" s="18"/>
      <c r="Q780" s="1" t="s">
        <v>219</v>
      </c>
      <c r="R780" t="s">
        <v>208</v>
      </c>
      <c r="S780" s="19" t="s">
        <v>1324</v>
      </c>
      <c r="T780" s="1" t="s">
        <v>210</v>
      </c>
      <c r="V780" s="1" t="b">
        <v>0</v>
      </c>
      <c r="AA780" s="1">
        <v>0.211</v>
      </c>
      <c r="AC780" s="1">
        <v>0.204</v>
      </c>
      <c r="AD780" s="1">
        <v>100</v>
      </c>
      <c r="AF780" s="8">
        <v>0.00700000000000001</v>
      </c>
      <c r="AG780" s="1" t="s">
        <v>464</v>
      </c>
      <c r="AH780" s="1">
        <v>21590</v>
      </c>
      <c r="AI780" s="1">
        <v>100</v>
      </c>
      <c r="AJ780" s="1">
        <v>363</v>
      </c>
      <c r="AL780" s="1">
        <f>AK780+AJ780</f>
        <v>363</v>
      </c>
      <c r="AO780" s="1">
        <f>AL780+AM780</f>
        <v>363</v>
      </c>
      <c r="AP780" s="1">
        <v>20</v>
      </c>
      <c r="AV780" s="10">
        <f>((AO780*((100-GX780)/100)+GY780))*(AA780+AS780+AU780+AB780)-(AP780*(AA780+AS780-AC780+AB780)*AD780/100)</f>
        <v>76.453</v>
      </c>
      <c r="AW780" s="1">
        <f>(AV780)*N780</f>
        <v>76.453</v>
      </c>
      <c r="AZ780" s="1">
        <f>BA780+BE780</f>
        <v>8.596125</v>
      </c>
      <c r="BA780" s="1">
        <f>AZ781*N781</f>
        <v>8.49</v>
      </c>
      <c r="BB780" s="1" t="s">
        <v>221</v>
      </c>
      <c r="BC780" s="1">
        <f>BA780</f>
        <v>8.49</v>
      </c>
      <c r="BD780" s="1">
        <v>1.25</v>
      </c>
      <c r="BE780" s="1">
        <f>BA780*(BD780/100)</f>
        <v>0.106125</v>
      </c>
      <c r="BK780" s="1">
        <v>2</v>
      </c>
      <c r="BL780" s="1">
        <v>600</v>
      </c>
      <c r="BM780" s="1" t="s">
        <v>212</v>
      </c>
      <c r="BN780" s="2">
        <f>BL780/HE780</f>
        <v>6.01851851851852</v>
      </c>
      <c r="BO780" s="2">
        <v>450</v>
      </c>
      <c r="BP780" s="1">
        <f>BN780+BI780</f>
        <v>6.01851851851852</v>
      </c>
      <c r="BQ780" s="1">
        <f>BP780*N780</f>
        <v>6.01851851851852</v>
      </c>
      <c r="BS780" s="1"/>
      <c r="EQ780" s="1">
        <f t="shared" si="381"/>
        <v>0</v>
      </c>
      <c r="ER780" s="1">
        <f>EQ780*N780</f>
        <v>0</v>
      </c>
      <c r="ES780" s="1">
        <f>IF(ISERROR(SEARCH("FALSE",BV780)),BU780,0)+IF(ISERROR(SEARCH("FALSE",CA780)),BZ780,0)+IF(ISERROR(SEARCH("FALSE",CF780)),CE780,0)+IF(ISERROR(SEARCH("FALSE",CK780)),CJ780,0)+IF(ISERROR(SEARCH("FALSE",CP780)),CO780,0)+IF(ISERROR(SEARCH("FALSE",CU780)),CT780,0)+IF(ISERROR(SEARCH("FALSE",CZ780)),CY780,0)+IF(ISERROR(SEARCH("FALSE",DE780)),DD780,0)+IF(ISERROR(SEARCH("FALSE",DJ780)),DI780,0)+IF(ISERROR(SEARCH("FALSE",DO780)),DN780,0)+IF(ISERROR(SEARCH("FALSE",DT780)),DS780,0)+IF(ISERROR(SEARCH("FALSE",DY780)),DX780,0)+IF(ISERROR(SEARCH("FALSE",ED780)),EC780,0)+IF(ISERROR(SEARCH("FALSE",EI780)),EH780,0)+IF(ISERROR(SEARCH("FALSE",EN780)),EM780,0)*N780</f>
        <v>0</v>
      </c>
      <c r="ET780" s="12">
        <f>ES780+ER780+BP780</f>
        <v>6.01851851851852</v>
      </c>
      <c r="FP780" s="1" t="s">
        <v>213</v>
      </c>
      <c r="FQ780" s="1">
        <v>1.25</v>
      </c>
      <c r="FR780" s="12">
        <f t="shared" si="383"/>
        <v>82.4715185185185</v>
      </c>
      <c r="FS780" s="12">
        <f>FR780*FQ780/100</f>
        <v>1.03089398148148</v>
      </c>
      <c r="GE780" s="1" t="s">
        <v>214</v>
      </c>
      <c r="GF780" s="1" t="s">
        <v>213</v>
      </c>
      <c r="GG780" s="1">
        <v>11</v>
      </c>
      <c r="GH780" s="12">
        <f>AW780+ET780-ES780+FD780+FG780</f>
        <v>82.4715185185185</v>
      </c>
      <c r="GI780" s="1">
        <f>GH780*(GG780/100)</f>
        <v>9.07186703703704</v>
      </c>
      <c r="GJ780" s="1" t="s">
        <v>215</v>
      </c>
      <c r="GM780" s="1">
        <v>0.16</v>
      </c>
      <c r="GO780" s="1">
        <v>5.87</v>
      </c>
      <c r="GP780" s="1">
        <v>0.11</v>
      </c>
      <c r="GQ780" s="1" t="s">
        <v>280</v>
      </c>
      <c r="GR780" s="1">
        <v>0.159999999999997</v>
      </c>
      <c r="HB780" s="1">
        <v>2</v>
      </c>
      <c r="HC780" s="1">
        <v>65</v>
      </c>
      <c r="HD780" s="1">
        <v>90</v>
      </c>
      <c r="HE780" s="1">
        <f>(3600/HC780)*HD780*HB780/100</f>
        <v>99.6923076923077</v>
      </c>
      <c r="HF780" s="10">
        <f>AW780+AZ780+ET780+FD780+FG780+FK780+FS780-FY780+GD780+FT780+GI780+GM780+GN780+GO780+GP780+GR780+GS780-GU780</f>
        <v>107.470404537037</v>
      </c>
      <c r="HG780" s="13">
        <v>44653</v>
      </c>
    </row>
    <row r="781" spans="1:215">
      <c r="A781" t="str">
        <f t="shared" si="382"/>
        <v>MYSRNR223660_121590</v>
      </c>
      <c r="B781" s="1">
        <v>780</v>
      </c>
      <c r="C781" s="1" t="s">
        <v>200</v>
      </c>
      <c r="E781" s="1" t="s">
        <v>317</v>
      </c>
      <c r="F781" s="1" t="s">
        <v>222</v>
      </c>
      <c r="H781" s="1" t="s">
        <v>1325</v>
      </c>
      <c r="I781" s="1" t="s">
        <v>1325</v>
      </c>
      <c r="N781" s="1">
        <v>1</v>
      </c>
      <c r="R781"/>
      <c r="AF781" s="8"/>
      <c r="AG781" s="1" t="s">
        <v>464</v>
      </c>
      <c r="AH781" s="1">
        <v>21590</v>
      </c>
      <c r="AV781" s="10"/>
      <c r="AX781" s="1" t="s">
        <v>205</v>
      </c>
      <c r="AY781" s="1" t="s">
        <v>225</v>
      </c>
      <c r="AZ781" s="1">
        <v>8.49</v>
      </c>
      <c r="BN781" s="2"/>
      <c r="BS781" s="1"/>
      <c r="ET781" s="12"/>
      <c r="FR781" s="12"/>
      <c r="FS781" s="12"/>
      <c r="GH781" s="12"/>
      <c r="HF781" s="10"/>
      <c r="HG781" s="13">
        <v>44653</v>
      </c>
    </row>
    <row r="782" spans="1:215">
      <c r="A782" t="str">
        <f t="shared" si="382"/>
        <v>HOSP30005021677</v>
      </c>
      <c r="B782" s="1">
        <v>781</v>
      </c>
      <c r="C782" s="1" t="s">
        <v>200</v>
      </c>
      <c r="D782" s="1">
        <v>0</v>
      </c>
      <c r="E782" s="1" t="s">
        <v>247</v>
      </c>
      <c r="F782" s="1" t="s">
        <v>202</v>
      </c>
      <c r="H782" s="1" t="s">
        <v>1326</v>
      </c>
      <c r="I782" s="1" t="s">
        <v>1302</v>
      </c>
      <c r="M782" s="1" t="s">
        <v>205</v>
      </c>
      <c r="N782" s="1">
        <v>1</v>
      </c>
      <c r="O782" s="1" t="s">
        <v>1223</v>
      </c>
      <c r="Q782" s="1" t="s">
        <v>238</v>
      </c>
      <c r="R782" t="s">
        <v>208</v>
      </c>
      <c r="S782" s="1" t="s">
        <v>1223</v>
      </c>
      <c r="T782" s="1" t="s">
        <v>210</v>
      </c>
      <c r="V782" s="1" t="b">
        <v>0</v>
      </c>
      <c r="AA782" s="1">
        <v>0.12</v>
      </c>
      <c r="AC782" s="1">
        <v>0.115</v>
      </c>
      <c r="AD782" s="1">
        <v>100</v>
      </c>
      <c r="AF782" s="8">
        <v>0.00499999999999999</v>
      </c>
      <c r="AG782" s="1" t="s">
        <v>278</v>
      </c>
      <c r="AH782" s="1">
        <v>21677</v>
      </c>
      <c r="AI782" s="1">
        <v>100</v>
      </c>
      <c r="AJ782" s="1">
        <v>71</v>
      </c>
      <c r="AL782" s="1">
        <f t="shared" ref="AL782:AL792" si="384">AK782+AJ782</f>
        <v>71</v>
      </c>
      <c r="AO782" s="1">
        <f t="shared" ref="AO782:AO792" si="385">AL782+AM782</f>
        <v>71</v>
      </c>
      <c r="AP782" s="1">
        <v>20</v>
      </c>
      <c r="AV782" s="10">
        <f t="shared" ref="AV782:AV792" si="386">((AO782*((100-GX782)/100)+GY782))*(AA782+AS782+AU782+AB782)-(AP782*(AA782+AS782-AC782+AB782)*AD782/100)</f>
        <v>8.42</v>
      </c>
      <c r="AW782" s="1">
        <f t="shared" ref="AW782:AW792" si="387">(AV782)*N782</f>
        <v>8.42</v>
      </c>
      <c r="BK782" s="1">
        <v>4</v>
      </c>
      <c r="BL782" s="1">
        <v>375</v>
      </c>
      <c r="BM782" s="1" t="s">
        <v>212</v>
      </c>
      <c r="BN782" s="2">
        <f t="shared" ref="BN782:BN792" si="388">BL782/HE782</f>
        <v>1.75438596491228</v>
      </c>
      <c r="BO782" s="2">
        <v>300</v>
      </c>
      <c r="BP782" s="1">
        <f t="shared" ref="BP782:BP792" si="389">BN782+BI782</f>
        <v>1.75438596491228</v>
      </c>
      <c r="BQ782" s="1">
        <f t="shared" ref="BQ782:BQ792" si="390">BP782*N782</f>
        <v>1.75438596491228</v>
      </c>
      <c r="BS782" s="1"/>
      <c r="EQ782" s="1">
        <f t="shared" si="381"/>
        <v>0</v>
      </c>
      <c r="ER782" s="1">
        <f t="shared" ref="ER782:ER792" si="391">EQ782*N782</f>
        <v>0</v>
      </c>
      <c r="ES782" s="1">
        <f t="shared" ref="ES782:ES792" si="392">IF(ISERROR(SEARCH("FALSE",BV782)),BU782,0)+IF(ISERROR(SEARCH("FALSE",CA782)),BZ782,0)+IF(ISERROR(SEARCH("FALSE",CF782)),CE782,0)+IF(ISERROR(SEARCH("FALSE",CK782)),CJ782,0)+IF(ISERROR(SEARCH("FALSE",CP782)),CO782,0)+IF(ISERROR(SEARCH("FALSE",CU782)),CT782,0)+IF(ISERROR(SEARCH("FALSE",CZ782)),CY782,0)+IF(ISERROR(SEARCH("FALSE",DE782)),DD782,0)+IF(ISERROR(SEARCH("FALSE",DJ782)),DI782,0)+IF(ISERROR(SEARCH("FALSE",DO782)),DN782,0)+IF(ISERROR(SEARCH("FALSE",DT782)),DS782,0)+IF(ISERROR(SEARCH("FALSE",DY782)),DX782,0)+IF(ISERROR(SEARCH("FALSE",ED782)),EC782,0)+IF(ISERROR(SEARCH("FALSE",EI782)),EH782,0)+IF(ISERROR(SEARCH("FALSE",EN782)),EM782,0)*N782</f>
        <v>0</v>
      </c>
      <c r="ET782" s="12">
        <f t="shared" ref="ET782:ET792" si="393">ES782+ER782+BP782</f>
        <v>1.75438596491228</v>
      </c>
      <c r="FP782" s="1" t="s">
        <v>213</v>
      </c>
      <c r="FQ782" s="1">
        <v>1.25</v>
      </c>
      <c r="FR782" s="12">
        <f t="shared" si="383"/>
        <v>10.1743859649123</v>
      </c>
      <c r="FS782" s="12">
        <f t="shared" ref="FS782:FS792" si="394">FR782*FQ782/100</f>
        <v>0.127179824561404</v>
      </c>
      <c r="GE782" s="1" t="s">
        <v>214</v>
      </c>
      <c r="GF782" s="1" t="s">
        <v>213</v>
      </c>
      <c r="GG782" s="1">
        <v>11</v>
      </c>
      <c r="GH782" s="12">
        <f t="shared" ref="GH782:GH792" si="395">AW782+ET782-ES782+FD782+FG782</f>
        <v>10.1743859649123</v>
      </c>
      <c r="GI782" s="1">
        <f t="shared" ref="GI782:GI792" si="396">GH782*(GG782/100)</f>
        <v>1.11918245614035</v>
      </c>
      <c r="GJ782" s="1" t="s">
        <v>215</v>
      </c>
      <c r="GM782" s="1">
        <v>0.0350877192982456</v>
      </c>
      <c r="GO782" s="1">
        <v>0.0266666666666667</v>
      </c>
      <c r="GP782" s="1">
        <v>0.0208333333333333</v>
      </c>
      <c r="HB782" s="1">
        <v>4</v>
      </c>
      <c r="HC782" s="1">
        <v>64</v>
      </c>
      <c r="HD782" s="1">
        <v>95</v>
      </c>
      <c r="HE782" s="1">
        <f t="shared" ref="HE782:HE792" si="397">(3600/HC782)*HD782*HB782/100</f>
        <v>213.75</v>
      </c>
      <c r="HF782" s="10">
        <f t="shared" ref="HF782:HF792" si="398">AW782+AZ782+ET782+FD782+FG782+FK782+FS782-FY782+GD782+FT782+GI782+GM782+GN782+GO782+GP782+GR782+GS782-GU782</f>
        <v>11.5033359649123</v>
      </c>
      <c r="HG782" s="13">
        <v>45384</v>
      </c>
    </row>
    <row r="783" spans="1:215">
      <c r="A783" t="str">
        <f t="shared" si="382"/>
        <v>HPP30005021677</v>
      </c>
      <c r="B783" s="1">
        <v>782</v>
      </c>
      <c r="C783" s="1" t="s">
        <v>200</v>
      </c>
      <c r="D783" s="1">
        <v>0</v>
      </c>
      <c r="E783" s="1" t="s">
        <v>201</v>
      </c>
      <c r="F783" s="1" t="s">
        <v>202</v>
      </c>
      <c r="H783" s="1" t="s">
        <v>1326</v>
      </c>
      <c r="I783" s="1" t="s">
        <v>1302</v>
      </c>
      <c r="M783" s="1" t="s">
        <v>205</v>
      </c>
      <c r="N783" s="1">
        <v>1</v>
      </c>
      <c r="O783" s="1" t="s">
        <v>1223</v>
      </c>
      <c r="Q783" s="1" t="s">
        <v>238</v>
      </c>
      <c r="R783" t="s">
        <v>208</v>
      </c>
      <c r="S783" s="1" t="s">
        <v>1223</v>
      </c>
      <c r="T783" s="1" t="s">
        <v>210</v>
      </c>
      <c r="V783" s="1" t="b">
        <v>0</v>
      </c>
      <c r="AA783" s="1">
        <v>0.12</v>
      </c>
      <c r="AC783" s="1">
        <v>0.115</v>
      </c>
      <c r="AD783" s="1">
        <v>100</v>
      </c>
      <c r="AF783" s="8">
        <v>0.00499999999999999</v>
      </c>
      <c r="AG783" s="1" t="s">
        <v>278</v>
      </c>
      <c r="AH783" s="1">
        <v>21677</v>
      </c>
      <c r="AI783" s="1">
        <v>100</v>
      </c>
      <c r="AJ783" s="1">
        <v>71</v>
      </c>
      <c r="AL783" s="1">
        <f t="shared" si="384"/>
        <v>71</v>
      </c>
      <c r="AO783" s="1">
        <f t="shared" si="385"/>
        <v>71</v>
      </c>
      <c r="AP783" s="1">
        <v>20</v>
      </c>
      <c r="AV783" s="10">
        <f t="shared" si="386"/>
        <v>8.42</v>
      </c>
      <c r="AW783" s="1">
        <f t="shared" si="387"/>
        <v>8.42</v>
      </c>
      <c r="BK783" s="1">
        <v>4</v>
      </c>
      <c r="BL783" s="1">
        <v>375</v>
      </c>
      <c r="BM783" s="1" t="s">
        <v>212</v>
      </c>
      <c r="BN783" s="2">
        <f t="shared" si="388"/>
        <v>1.75438596491228</v>
      </c>
      <c r="BO783" s="2">
        <v>300</v>
      </c>
      <c r="BP783" s="1">
        <f t="shared" si="389"/>
        <v>1.75438596491228</v>
      </c>
      <c r="BQ783" s="1">
        <f t="shared" si="390"/>
        <v>1.75438596491228</v>
      </c>
      <c r="BS783" s="1"/>
      <c r="EQ783" s="1">
        <f t="shared" si="381"/>
        <v>0</v>
      </c>
      <c r="ER783" s="1">
        <f t="shared" si="391"/>
        <v>0</v>
      </c>
      <c r="ES783" s="1">
        <f t="shared" si="392"/>
        <v>0</v>
      </c>
      <c r="ET783" s="12">
        <f t="shared" si="393"/>
        <v>1.75438596491228</v>
      </c>
      <c r="FP783" s="1" t="s">
        <v>213</v>
      </c>
      <c r="FQ783" s="1">
        <v>1.25</v>
      </c>
      <c r="FR783" s="12">
        <f t="shared" si="383"/>
        <v>10.1743859649123</v>
      </c>
      <c r="FS783" s="12">
        <f t="shared" si="394"/>
        <v>0.127179824561404</v>
      </c>
      <c r="GE783" s="1" t="s">
        <v>214</v>
      </c>
      <c r="GF783" s="1" t="s">
        <v>213</v>
      </c>
      <c r="GG783" s="1">
        <v>11</v>
      </c>
      <c r="GH783" s="12">
        <f t="shared" si="395"/>
        <v>10.1743859649123</v>
      </c>
      <c r="GI783" s="1">
        <f t="shared" si="396"/>
        <v>1.11918245614035</v>
      </c>
      <c r="GJ783" s="1" t="s">
        <v>215</v>
      </c>
      <c r="GM783" s="1">
        <v>0.0350877192982456</v>
      </c>
      <c r="GO783" s="1">
        <v>0.15</v>
      </c>
      <c r="GP783" s="1">
        <v>0</v>
      </c>
      <c r="HB783" s="1">
        <v>4</v>
      </c>
      <c r="HC783" s="1">
        <v>64</v>
      </c>
      <c r="HD783" s="1">
        <v>95</v>
      </c>
      <c r="HE783" s="1">
        <f t="shared" si="397"/>
        <v>213.75</v>
      </c>
      <c r="HF783" s="10">
        <f t="shared" si="398"/>
        <v>11.6058359649123</v>
      </c>
      <c r="HG783" s="13">
        <v>45384</v>
      </c>
    </row>
    <row r="784" spans="1:215">
      <c r="A784" t="str">
        <f t="shared" si="382"/>
        <v>MYSRP30005021691</v>
      </c>
      <c r="B784" s="1">
        <v>783</v>
      </c>
      <c r="C784" s="1" t="s">
        <v>200</v>
      </c>
      <c r="D784" s="1">
        <v>0</v>
      </c>
      <c r="E784" s="1" t="s">
        <v>317</v>
      </c>
      <c r="F784" s="1" t="s">
        <v>202</v>
      </c>
      <c r="H784" s="1" t="s">
        <v>1326</v>
      </c>
      <c r="I784" s="1" t="s">
        <v>1302</v>
      </c>
      <c r="M784" s="1" t="s">
        <v>205</v>
      </c>
      <c r="N784" s="1">
        <v>1</v>
      </c>
      <c r="O784" s="1" t="s">
        <v>1223</v>
      </c>
      <c r="Q784" s="1" t="s">
        <v>238</v>
      </c>
      <c r="R784" t="s">
        <v>208</v>
      </c>
      <c r="S784" s="1" t="s">
        <v>1223</v>
      </c>
      <c r="T784" s="1" t="s">
        <v>210</v>
      </c>
      <c r="V784" s="1" t="b">
        <v>0</v>
      </c>
      <c r="AA784" s="1">
        <v>0.12</v>
      </c>
      <c r="AC784" s="1">
        <v>0.115</v>
      </c>
      <c r="AD784" s="1">
        <v>100</v>
      </c>
      <c r="AF784" s="8">
        <v>0.00499999999999999</v>
      </c>
      <c r="AG784" s="1" t="s">
        <v>679</v>
      </c>
      <c r="AH784" s="1">
        <v>21691</v>
      </c>
      <c r="AI784" s="1">
        <v>100</v>
      </c>
      <c r="AJ784" s="1">
        <v>71</v>
      </c>
      <c r="AL784" s="1">
        <f t="shared" si="384"/>
        <v>71</v>
      </c>
      <c r="AO784" s="1">
        <f t="shared" si="385"/>
        <v>71</v>
      </c>
      <c r="AP784" s="1">
        <v>20</v>
      </c>
      <c r="AV784" s="10">
        <f t="shared" si="386"/>
        <v>8.42</v>
      </c>
      <c r="AW784" s="1">
        <f t="shared" si="387"/>
        <v>8.42</v>
      </c>
      <c r="BK784" s="1">
        <v>4</v>
      </c>
      <c r="BL784" s="1">
        <v>375</v>
      </c>
      <c r="BM784" s="1" t="s">
        <v>212</v>
      </c>
      <c r="BN784" s="2">
        <f t="shared" si="388"/>
        <v>1.75438596491228</v>
      </c>
      <c r="BO784" s="2">
        <v>300</v>
      </c>
      <c r="BP784" s="1">
        <f t="shared" si="389"/>
        <v>1.75438596491228</v>
      </c>
      <c r="BQ784" s="1">
        <f t="shared" si="390"/>
        <v>1.75438596491228</v>
      </c>
      <c r="BS784" s="1"/>
      <c r="EQ784" s="1">
        <f t="shared" si="381"/>
        <v>0</v>
      </c>
      <c r="ER784" s="1">
        <f t="shared" si="391"/>
        <v>0</v>
      </c>
      <c r="ES784" s="1">
        <f t="shared" si="392"/>
        <v>0</v>
      </c>
      <c r="ET784" s="12">
        <f t="shared" si="393"/>
        <v>1.75438596491228</v>
      </c>
      <c r="FP784" s="1" t="s">
        <v>213</v>
      </c>
      <c r="FQ784" s="1">
        <v>1.25</v>
      </c>
      <c r="FR784" s="12">
        <f t="shared" si="383"/>
        <v>10.1743859649123</v>
      </c>
      <c r="FS784" s="12">
        <f t="shared" si="394"/>
        <v>0.127179824561404</v>
      </c>
      <c r="GE784" s="1" t="s">
        <v>214</v>
      </c>
      <c r="GF784" s="1" t="s">
        <v>213</v>
      </c>
      <c r="GG784" s="1">
        <v>11</v>
      </c>
      <c r="GH784" s="12">
        <f t="shared" si="395"/>
        <v>10.1743859649123</v>
      </c>
      <c r="GI784" s="1">
        <f t="shared" si="396"/>
        <v>1.11918245614035</v>
      </c>
      <c r="GJ784" s="1" t="s">
        <v>215</v>
      </c>
      <c r="GM784" s="1">
        <v>0.0350877192982456</v>
      </c>
      <c r="GO784" s="1">
        <v>0.0266666666666667</v>
      </c>
      <c r="GP784" s="1">
        <v>0.208333333333333</v>
      </c>
      <c r="HB784" s="1">
        <v>4</v>
      </c>
      <c r="HC784" s="1">
        <v>64</v>
      </c>
      <c r="HD784" s="1">
        <v>95</v>
      </c>
      <c r="HE784" s="1">
        <f t="shared" si="397"/>
        <v>213.75</v>
      </c>
      <c r="HF784" s="10">
        <f t="shared" si="398"/>
        <v>11.6908359649123</v>
      </c>
      <c r="HG784" s="13">
        <v>45384</v>
      </c>
    </row>
    <row r="785" spans="1:215">
      <c r="A785" t="str">
        <f t="shared" si="382"/>
        <v>HOSP309027021697</v>
      </c>
      <c r="B785" s="1">
        <v>784</v>
      </c>
      <c r="C785" s="1" t="s">
        <v>200</v>
      </c>
      <c r="D785" s="1">
        <v>0</v>
      </c>
      <c r="E785" s="1" t="s">
        <v>247</v>
      </c>
      <c r="F785" s="1" t="s">
        <v>202</v>
      </c>
      <c r="H785" s="1" t="s">
        <v>1327</v>
      </c>
      <c r="I785" s="1" t="s">
        <v>1328</v>
      </c>
      <c r="M785" s="1" t="s">
        <v>205</v>
      </c>
      <c r="N785" s="1">
        <v>1</v>
      </c>
      <c r="O785" t="s">
        <v>970</v>
      </c>
      <c r="P785"/>
      <c r="Q785" s="1" t="s">
        <v>219</v>
      </c>
      <c r="R785" t="s">
        <v>208</v>
      </c>
      <c r="S785" s="19" t="s">
        <v>266</v>
      </c>
      <c r="T785" s="1" t="s">
        <v>210</v>
      </c>
      <c r="V785" s="1" t="b">
        <v>0</v>
      </c>
      <c r="AA785" s="1">
        <v>0.248</v>
      </c>
      <c r="AC785" s="1">
        <v>0.248</v>
      </c>
      <c r="AD785" s="1">
        <v>100</v>
      </c>
      <c r="AF785" s="8">
        <v>0</v>
      </c>
      <c r="AG785" s="1" t="s">
        <v>469</v>
      </c>
      <c r="AH785" s="1">
        <v>21697</v>
      </c>
      <c r="AI785" s="1">
        <v>100</v>
      </c>
      <c r="AJ785" s="1">
        <v>111.01</v>
      </c>
      <c r="AL785" s="1">
        <f t="shared" si="384"/>
        <v>111.01</v>
      </c>
      <c r="AO785" s="1">
        <f t="shared" si="385"/>
        <v>111.01</v>
      </c>
      <c r="AP785" s="1">
        <v>20</v>
      </c>
      <c r="AV785" s="10">
        <f t="shared" si="386"/>
        <v>27.53048</v>
      </c>
      <c r="AW785" s="1">
        <f t="shared" si="387"/>
        <v>27.53048</v>
      </c>
      <c r="BK785" s="1">
        <v>2</v>
      </c>
      <c r="BL785" s="1">
        <v>600</v>
      </c>
      <c r="BM785" s="1" t="s">
        <v>212</v>
      </c>
      <c r="BN785" s="2">
        <f t="shared" si="388"/>
        <v>6.01851851851852</v>
      </c>
      <c r="BO785" s="2">
        <v>450</v>
      </c>
      <c r="BP785" s="1">
        <f t="shared" si="389"/>
        <v>6.01851851851852</v>
      </c>
      <c r="BQ785" s="1">
        <f t="shared" si="390"/>
        <v>6.01851851851852</v>
      </c>
      <c r="BS785" s="1"/>
      <c r="EQ785" s="1">
        <f t="shared" si="381"/>
        <v>0</v>
      </c>
      <c r="ER785" s="1">
        <f t="shared" si="391"/>
        <v>0</v>
      </c>
      <c r="ES785" s="1">
        <f t="shared" si="392"/>
        <v>0</v>
      </c>
      <c r="ET785" s="12">
        <f t="shared" si="393"/>
        <v>6.01851851851852</v>
      </c>
      <c r="FP785" s="1" t="s">
        <v>213</v>
      </c>
      <c r="FQ785" s="1">
        <v>1.25</v>
      </c>
      <c r="FR785" s="12">
        <f t="shared" si="383"/>
        <v>33.5489985185185</v>
      </c>
      <c r="FS785" s="12">
        <f t="shared" si="394"/>
        <v>0.419362481481481</v>
      </c>
      <c r="GE785" s="1" t="s">
        <v>214</v>
      </c>
      <c r="GF785" s="1" t="s">
        <v>213</v>
      </c>
      <c r="GG785" s="1">
        <v>11</v>
      </c>
      <c r="GH785" s="12">
        <f t="shared" si="395"/>
        <v>33.5489985185185</v>
      </c>
      <c r="GI785" s="1">
        <f t="shared" si="396"/>
        <v>3.69038983703704</v>
      </c>
      <c r="GJ785" s="1" t="s">
        <v>215</v>
      </c>
      <c r="GM785" s="1">
        <v>0.12037037037037</v>
      </c>
      <c r="GO785" s="1">
        <v>0.46</v>
      </c>
      <c r="GP785" s="1">
        <v>0.37</v>
      </c>
      <c r="GQ785" s="1" t="s">
        <v>280</v>
      </c>
      <c r="GR785" s="1">
        <v>0.18</v>
      </c>
      <c r="HB785" s="1">
        <v>2</v>
      </c>
      <c r="HC785" s="1">
        <v>65</v>
      </c>
      <c r="HD785" s="1">
        <v>90</v>
      </c>
      <c r="HE785" s="1">
        <f t="shared" si="397"/>
        <v>99.6923076923077</v>
      </c>
      <c r="HF785" s="10">
        <f t="shared" si="398"/>
        <v>38.7891212074074</v>
      </c>
      <c r="HG785" s="13">
        <v>45384</v>
      </c>
    </row>
    <row r="786" spans="1:215">
      <c r="A786" t="str">
        <f t="shared" si="382"/>
        <v>HOSP604029021677</v>
      </c>
      <c r="B786" s="1">
        <v>785</v>
      </c>
      <c r="C786" s="1" t="s">
        <v>200</v>
      </c>
      <c r="D786" s="1">
        <v>0</v>
      </c>
      <c r="E786" s="1" t="s">
        <v>247</v>
      </c>
      <c r="F786" s="1" t="s">
        <v>202</v>
      </c>
      <c r="H786" s="1" t="s">
        <v>1329</v>
      </c>
      <c r="I786" s="1" t="s">
        <v>309</v>
      </c>
      <c r="M786" s="1" t="s">
        <v>205</v>
      </c>
      <c r="N786" s="1">
        <v>1</v>
      </c>
      <c r="O786" s="1" t="s">
        <v>310</v>
      </c>
      <c r="Q786" s="1" t="s">
        <v>311</v>
      </c>
      <c r="R786" t="s">
        <v>208</v>
      </c>
      <c r="S786" s="1" t="s">
        <v>312</v>
      </c>
      <c r="T786" s="1" t="s">
        <v>210</v>
      </c>
      <c r="V786" s="1" t="b">
        <v>0</v>
      </c>
      <c r="AA786" s="1">
        <v>0.015</v>
      </c>
      <c r="AC786" s="1">
        <v>0.012</v>
      </c>
      <c r="AD786" s="1">
        <v>0</v>
      </c>
      <c r="AF786" s="8">
        <v>0</v>
      </c>
      <c r="AG786" s="1" t="s">
        <v>278</v>
      </c>
      <c r="AH786" s="1">
        <v>21677</v>
      </c>
      <c r="AI786" s="1">
        <v>100</v>
      </c>
      <c r="AJ786" s="1">
        <v>285</v>
      </c>
      <c r="AL786" s="1">
        <f t="shared" si="384"/>
        <v>285</v>
      </c>
      <c r="AO786" s="1">
        <f t="shared" si="385"/>
        <v>285</v>
      </c>
      <c r="AP786" s="1">
        <v>0</v>
      </c>
      <c r="AV786" s="10">
        <f t="shared" si="386"/>
        <v>4.275</v>
      </c>
      <c r="AW786" s="1">
        <f t="shared" si="387"/>
        <v>4.275</v>
      </c>
      <c r="BK786" s="1">
        <v>8</v>
      </c>
      <c r="BL786" s="1">
        <v>320</v>
      </c>
      <c r="BM786" s="1" t="s">
        <v>212</v>
      </c>
      <c r="BN786" s="2">
        <f t="shared" si="388"/>
        <v>1.11111111111111</v>
      </c>
      <c r="BO786" s="2">
        <v>160</v>
      </c>
      <c r="BP786" s="1">
        <f t="shared" si="389"/>
        <v>1.11111111111111</v>
      </c>
      <c r="BQ786" s="1">
        <f t="shared" si="390"/>
        <v>1.11111111111111</v>
      </c>
      <c r="BS786" s="1"/>
      <c r="CG786" s="1">
        <v>1</v>
      </c>
      <c r="CH786" s="1">
        <v>0.8</v>
      </c>
      <c r="CI786" s="1" t="s">
        <v>225</v>
      </c>
      <c r="CJ786" s="1">
        <f>CH786*CG786</f>
        <v>0.8</v>
      </c>
      <c r="CK786" s="1" t="b">
        <v>1</v>
      </c>
      <c r="CL786" s="1">
        <v>1</v>
      </c>
      <c r="CM786" s="1">
        <v>0.15</v>
      </c>
      <c r="CN786" s="1" t="s">
        <v>225</v>
      </c>
      <c r="CO786" s="1">
        <f>CL786*CM786</f>
        <v>0.15</v>
      </c>
      <c r="CP786" s="1" t="b">
        <v>1</v>
      </c>
      <c r="EQ786" s="1">
        <f t="shared" si="381"/>
        <v>0</v>
      </c>
      <c r="ER786" s="1">
        <f t="shared" si="391"/>
        <v>0</v>
      </c>
      <c r="ES786" s="1">
        <f t="shared" si="392"/>
        <v>0.95</v>
      </c>
      <c r="ET786" s="12">
        <f t="shared" si="393"/>
        <v>2.06111111111111</v>
      </c>
      <c r="FP786" s="1" t="s">
        <v>213</v>
      </c>
      <c r="FQ786" s="1">
        <v>2</v>
      </c>
      <c r="FR786" s="12">
        <f t="shared" si="383"/>
        <v>5.38611111111111</v>
      </c>
      <c r="FS786" s="12">
        <f t="shared" si="394"/>
        <v>0.107722222222222</v>
      </c>
      <c r="GE786" s="1" t="s">
        <v>214</v>
      </c>
      <c r="GF786" s="1" t="s">
        <v>213</v>
      </c>
      <c r="GG786" s="1">
        <v>11</v>
      </c>
      <c r="GH786" s="12">
        <f t="shared" si="395"/>
        <v>5.38611111111111</v>
      </c>
      <c r="GI786" s="1">
        <f t="shared" si="396"/>
        <v>0.592472222222222</v>
      </c>
      <c r="GJ786" s="1" t="s">
        <v>215</v>
      </c>
      <c r="GM786" s="1">
        <v>0.0222222222222222</v>
      </c>
      <c r="GO786" s="1">
        <v>0.01625</v>
      </c>
      <c r="GP786" s="1">
        <v>0.00657894736842105</v>
      </c>
      <c r="HB786" s="1">
        <v>8</v>
      </c>
      <c r="HC786" s="1">
        <v>85</v>
      </c>
      <c r="HD786" s="1">
        <v>85</v>
      </c>
      <c r="HE786" s="1">
        <f t="shared" si="397"/>
        <v>288</v>
      </c>
      <c r="HF786" s="10">
        <f t="shared" si="398"/>
        <v>7.0813567251462</v>
      </c>
      <c r="HG786" s="13">
        <v>45384</v>
      </c>
    </row>
    <row r="787" spans="1:215">
      <c r="A787" t="str">
        <f t="shared" si="382"/>
        <v>MYSRP604029021691</v>
      </c>
      <c r="B787" s="1">
        <v>786</v>
      </c>
      <c r="C787" s="1" t="s">
        <v>200</v>
      </c>
      <c r="D787" s="1">
        <v>0</v>
      </c>
      <c r="E787" s="1" t="s">
        <v>317</v>
      </c>
      <c r="F787" s="1" t="s">
        <v>202</v>
      </c>
      <c r="H787" s="1" t="s">
        <v>1329</v>
      </c>
      <c r="I787" s="1" t="s">
        <v>309</v>
      </c>
      <c r="M787" s="1" t="s">
        <v>205</v>
      </c>
      <c r="N787" s="1">
        <v>1</v>
      </c>
      <c r="O787" s="1" t="s">
        <v>310</v>
      </c>
      <c r="Q787" s="1" t="s">
        <v>311</v>
      </c>
      <c r="R787" t="s">
        <v>208</v>
      </c>
      <c r="S787" s="1" t="s">
        <v>312</v>
      </c>
      <c r="T787" s="1" t="s">
        <v>210</v>
      </c>
      <c r="V787" s="1" t="b">
        <v>0</v>
      </c>
      <c r="AA787" s="1">
        <v>0.015</v>
      </c>
      <c r="AC787" s="1">
        <v>0.012</v>
      </c>
      <c r="AD787" s="1">
        <v>0</v>
      </c>
      <c r="AF787" s="8">
        <v>0</v>
      </c>
      <c r="AG787" s="1" t="s">
        <v>679</v>
      </c>
      <c r="AH787" s="1">
        <v>21691</v>
      </c>
      <c r="AI787" s="1">
        <v>100</v>
      </c>
      <c r="AJ787" s="1">
        <v>285</v>
      </c>
      <c r="AL787" s="1">
        <f t="shared" si="384"/>
        <v>285</v>
      </c>
      <c r="AO787" s="1">
        <f t="shared" si="385"/>
        <v>285</v>
      </c>
      <c r="AP787" s="1">
        <v>0</v>
      </c>
      <c r="AV787" s="10">
        <f t="shared" si="386"/>
        <v>4.275</v>
      </c>
      <c r="AW787" s="1">
        <f t="shared" si="387"/>
        <v>4.275</v>
      </c>
      <c r="BK787" s="1">
        <v>8</v>
      </c>
      <c r="BL787" s="1">
        <v>320</v>
      </c>
      <c r="BM787" s="1" t="s">
        <v>212</v>
      </c>
      <c r="BN787" s="2">
        <f t="shared" si="388"/>
        <v>1.11111111111111</v>
      </c>
      <c r="BO787" s="2">
        <v>160</v>
      </c>
      <c r="BP787" s="1">
        <f t="shared" si="389"/>
        <v>1.11111111111111</v>
      </c>
      <c r="BQ787" s="1">
        <f t="shared" si="390"/>
        <v>1.11111111111111</v>
      </c>
      <c r="BS787" s="1"/>
      <c r="CG787" s="1">
        <v>1</v>
      </c>
      <c r="CH787" s="1">
        <v>0.8</v>
      </c>
      <c r="CI787" s="1" t="s">
        <v>225</v>
      </c>
      <c r="CJ787" s="1">
        <f>CH787*CG787</f>
        <v>0.8</v>
      </c>
      <c r="CK787" s="1" t="b">
        <v>1</v>
      </c>
      <c r="CL787" s="1">
        <v>1</v>
      </c>
      <c r="CM787" s="1">
        <v>0.15</v>
      </c>
      <c r="CN787" s="1" t="s">
        <v>225</v>
      </c>
      <c r="CO787" s="1">
        <f>CL787*CM787</f>
        <v>0.15</v>
      </c>
      <c r="CP787" s="1" t="b">
        <v>1</v>
      </c>
      <c r="EQ787" s="1">
        <f t="shared" si="381"/>
        <v>0</v>
      </c>
      <c r="ER787" s="1">
        <f t="shared" si="391"/>
        <v>0</v>
      </c>
      <c r="ES787" s="1">
        <f t="shared" si="392"/>
        <v>0.95</v>
      </c>
      <c r="ET787" s="12">
        <f t="shared" si="393"/>
        <v>2.06111111111111</v>
      </c>
      <c r="FP787" s="1" t="s">
        <v>213</v>
      </c>
      <c r="FQ787" s="1">
        <v>2</v>
      </c>
      <c r="FR787" s="12">
        <f t="shared" si="383"/>
        <v>5.38611111111111</v>
      </c>
      <c r="FS787" s="12">
        <f t="shared" si="394"/>
        <v>0.107722222222222</v>
      </c>
      <c r="GE787" s="1" t="s">
        <v>214</v>
      </c>
      <c r="GF787" s="1" t="s">
        <v>213</v>
      </c>
      <c r="GG787" s="1">
        <v>11</v>
      </c>
      <c r="GH787" s="12">
        <f t="shared" si="395"/>
        <v>5.38611111111111</v>
      </c>
      <c r="GI787" s="1">
        <f t="shared" si="396"/>
        <v>0.592472222222222</v>
      </c>
      <c r="GJ787" s="1" t="s">
        <v>215</v>
      </c>
      <c r="GM787" s="1">
        <v>0.0222222222222222</v>
      </c>
      <c r="GO787" s="1">
        <v>0.01625</v>
      </c>
      <c r="GP787" s="1">
        <v>0.00657894736842105</v>
      </c>
      <c r="HB787" s="1">
        <v>8</v>
      </c>
      <c r="HC787" s="1">
        <v>85</v>
      </c>
      <c r="HD787" s="1">
        <v>85</v>
      </c>
      <c r="HE787" s="1">
        <f t="shared" si="397"/>
        <v>288</v>
      </c>
      <c r="HF787" s="10">
        <f t="shared" si="398"/>
        <v>7.0813567251462</v>
      </c>
      <c r="HG787" s="13">
        <v>45384</v>
      </c>
    </row>
    <row r="788" spans="1:215">
      <c r="A788" t="str">
        <f t="shared" si="382"/>
        <v>HOSP608031021697</v>
      </c>
      <c r="B788" s="1">
        <v>787</v>
      </c>
      <c r="C788" s="1" t="s">
        <v>200</v>
      </c>
      <c r="D788" s="1">
        <v>0</v>
      </c>
      <c r="E788" s="1" t="s">
        <v>247</v>
      </c>
      <c r="F788" s="1" t="s">
        <v>202</v>
      </c>
      <c r="H788" s="1" t="s">
        <v>1330</v>
      </c>
      <c r="I788" s="1" t="s">
        <v>1331</v>
      </c>
      <c r="M788" s="1" t="s">
        <v>205</v>
      </c>
      <c r="N788" s="1">
        <v>1</v>
      </c>
      <c r="O788" t="s">
        <v>493</v>
      </c>
      <c r="P788"/>
      <c r="Q788" s="1" t="s">
        <v>219</v>
      </c>
      <c r="R788" t="s">
        <v>208</v>
      </c>
      <c r="S788" s="29" t="s">
        <v>220</v>
      </c>
      <c r="T788" s="1" t="s">
        <v>210</v>
      </c>
      <c r="V788" s="1" t="b">
        <v>0</v>
      </c>
      <c r="AA788" s="1">
        <v>0.0797</v>
      </c>
      <c r="AC788" s="1">
        <v>0.0777</v>
      </c>
      <c r="AD788" s="1">
        <v>100</v>
      </c>
      <c r="AF788" s="8">
        <v>0.002</v>
      </c>
      <c r="AG788" s="1" t="s">
        <v>469</v>
      </c>
      <c r="AH788" s="1">
        <v>21697</v>
      </c>
      <c r="AI788" s="1">
        <v>100</v>
      </c>
      <c r="AJ788" s="1">
        <v>130.86</v>
      </c>
      <c r="AL788" s="1">
        <f t="shared" si="384"/>
        <v>130.86</v>
      </c>
      <c r="AO788" s="1">
        <f t="shared" si="385"/>
        <v>130.86</v>
      </c>
      <c r="AP788" s="1">
        <v>20</v>
      </c>
      <c r="AV788" s="10">
        <f t="shared" si="386"/>
        <v>10.389542</v>
      </c>
      <c r="AW788" s="1">
        <f t="shared" si="387"/>
        <v>10.389542</v>
      </c>
      <c r="BK788" s="1">
        <v>2</v>
      </c>
      <c r="BL788" s="1">
        <v>260</v>
      </c>
      <c r="BM788" s="1" t="s">
        <v>212</v>
      </c>
      <c r="BN788" s="2">
        <f t="shared" si="388"/>
        <v>2.00617283950617</v>
      </c>
      <c r="BO788" s="2">
        <v>160</v>
      </c>
      <c r="BP788" s="1">
        <f t="shared" si="389"/>
        <v>2.00617283950617</v>
      </c>
      <c r="BQ788" s="1">
        <f t="shared" si="390"/>
        <v>2.00617283950617</v>
      </c>
      <c r="BS788" s="1"/>
      <c r="EQ788" s="1">
        <f t="shared" si="381"/>
        <v>0</v>
      </c>
      <c r="ER788" s="1">
        <f t="shared" si="391"/>
        <v>0</v>
      </c>
      <c r="ES788" s="1">
        <f t="shared" si="392"/>
        <v>0</v>
      </c>
      <c r="ET788" s="12">
        <f t="shared" si="393"/>
        <v>2.00617283950617</v>
      </c>
      <c r="FP788" s="1" t="s">
        <v>213</v>
      </c>
      <c r="FQ788" s="1">
        <v>1.5</v>
      </c>
      <c r="FR788" s="12">
        <f t="shared" si="383"/>
        <v>12.3957148395062</v>
      </c>
      <c r="FS788" s="12">
        <f t="shared" si="394"/>
        <v>0.185935722592593</v>
      </c>
      <c r="GE788" s="1" t="s">
        <v>252</v>
      </c>
      <c r="GF788" s="1" t="s">
        <v>213</v>
      </c>
      <c r="GG788" s="1">
        <v>12.5</v>
      </c>
      <c r="GH788" s="12">
        <f t="shared" si="395"/>
        <v>12.3957148395062</v>
      </c>
      <c r="GI788" s="1">
        <f t="shared" si="396"/>
        <v>1.54946435493827</v>
      </c>
      <c r="GJ788" s="1" t="s">
        <v>215</v>
      </c>
      <c r="GM788" s="1">
        <v>0.0402</v>
      </c>
      <c r="GO788" s="1">
        <v>0.09</v>
      </c>
      <c r="GP788" s="1">
        <v>0.17</v>
      </c>
      <c r="HB788" s="1">
        <v>2</v>
      </c>
      <c r="HC788" s="1">
        <v>50</v>
      </c>
      <c r="HD788" s="1">
        <v>90</v>
      </c>
      <c r="HE788" s="1">
        <f t="shared" si="397"/>
        <v>129.6</v>
      </c>
      <c r="HF788" s="10">
        <f t="shared" si="398"/>
        <v>14.431314917037</v>
      </c>
      <c r="HG788" s="13">
        <v>43467</v>
      </c>
    </row>
    <row r="789" spans="1:215">
      <c r="A789" t="str">
        <f t="shared" si="382"/>
        <v>HOSP622114021697</v>
      </c>
      <c r="B789" s="1">
        <v>788</v>
      </c>
      <c r="C789" s="1" t="s">
        <v>200</v>
      </c>
      <c r="D789" s="1">
        <v>0</v>
      </c>
      <c r="E789" s="1" t="s">
        <v>247</v>
      </c>
      <c r="F789" s="1" t="s">
        <v>202</v>
      </c>
      <c r="H789" s="1" t="s">
        <v>1332</v>
      </c>
      <c r="I789" s="1" t="s">
        <v>1333</v>
      </c>
      <c r="M789" s="1" t="s">
        <v>205</v>
      </c>
      <c r="N789" s="1">
        <v>1</v>
      </c>
      <c r="O789" s="27" t="s">
        <v>840</v>
      </c>
      <c r="P789" s="28"/>
      <c r="Q789" s="1" t="s">
        <v>219</v>
      </c>
      <c r="R789" t="s">
        <v>208</v>
      </c>
      <c r="S789" s="19" t="s">
        <v>841</v>
      </c>
      <c r="T789" s="1" t="s">
        <v>210</v>
      </c>
      <c r="V789" s="1" t="b">
        <v>0</v>
      </c>
      <c r="AA789" s="1">
        <v>0.05242</v>
      </c>
      <c r="AC789" s="1">
        <v>0.05147</v>
      </c>
      <c r="AD789" s="1">
        <v>100</v>
      </c>
      <c r="AF789" s="8">
        <v>0.000949999999999999</v>
      </c>
      <c r="AG789" s="1" t="s">
        <v>469</v>
      </c>
      <c r="AH789" s="1">
        <v>21697</v>
      </c>
      <c r="AI789" s="1">
        <v>100</v>
      </c>
      <c r="AJ789" s="1">
        <v>124.82</v>
      </c>
      <c r="AL789" s="1">
        <f t="shared" si="384"/>
        <v>124.82</v>
      </c>
      <c r="AO789" s="1">
        <f t="shared" si="385"/>
        <v>124.82</v>
      </c>
      <c r="AP789" s="1">
        <v>20</v>
      </c>
      <c r="AV789" s="10">
        <f t="shared" si="386"/>
        <v>6.5240644</v>
      </c>
      <c r="AW789" s="1">
        <f t="shared" si="387"/>
        <v>6.5240644</v>
      </c>
      <c r="BK789" s="1">
        <v>2</v>
      </c>
      <c r="BL789" s="1">
        <v>213.333333333333</v>
      </c>
      <c r="BM789" s="1" t="s">
        <v>212</v>
      </c>
      <c r="BN789" s="2">
        <f t="shared" si="388"/>
        <v>1.74485596707819</v>
      </c>
      <c r="BO789" s="2">
        <v>160</v>
      </c>
      <c r="BP789" s="1">
        <f t="shared" si="389"/>
        <v>1.74485596707819</v>
      </c>
      <c r="BQ789" s="1">
        <f t="shared" si="390"/>
        <v>1.74485596707819</v>
      </c>
      <c r="BS789" s="1"/>
      <c r="EQ789" s="1">
        <f t="shared" si="381"/>
        <v>0</v>
      </c>
      <c r="ER789" s="1">
        <f t="shared" si="391"/>
        <v>0</v>
      </c>
      <c r="ES789" s="1">
        <f t="shared" si="392"/>
        <v>0</v>
      </c>
      <c r="ET789" s="12">
        <f t="shared" si="393"/>
        <v>1.74485596707819</v>
      </c>
      <c r="FP789" s="1" t="s">
        <v>213</v>
      </c>
      <c r="FQ789" s="1">
        <v>1.25</v>
      </c>
      <c r="FR789" s="12">
        <f t="shared" si="383"/>
        <v>8.26892036707819</v>
      </c>
      <c r="FS789" s="12">
        <f t="shared" si="394"/>
        <v>0.103361504588477</v>
      </c>
      <c r="GE789" s="1" t="s">
        <v>214</v>
      </c>
      <c r="GF789" s="1" t="s">
        <v>213</v>
      </c>
      <c r="GG789" s="1">
        <v>11</v>
      </c>
      <c r="GH789" s="12">
        <f t="shared" si="395"/>
        <v>8.26892036707819</v>
      </c>
      <c r="GI789" s="1">
        <f t="shared" si="396"/>
        <v>0.909581240378601</v>
      </c>
      <c r="GJ789" s="1" t="s">
        <v>215</v>
      </c>
      <c r="GM789" s="1">
        <v>0.0348971193415638</v>
      </c>
      <c r="GO789" s="1">
        <v>0.0677083333333333</v>
      </c>
      <c r="GP789" s="1">
        <v>0.05</v>
      </c>
      <c r="HB789" s="1">
        <v>2</v>
      </c>
      <c r="HC789" s="1">
        <v>53</v>
      </c>
      <c r="HD789" s="1">
        <v>90</v>
      </c>
      <c r="HE789" s="1">
        <f t="shared" si="397"/>
        <v>122.264150943396</v>
      </c>
      <c r="HF789" s="10">
        <f t="shared" si="398"/>
        <v>9.43446856472016</v>
      </c>
      <c r="HG789" s="13">
        <v>43557</v>
      </c>
    </row>
    <row r="790" spans="1:215">
      <c r="A790" t="str">
        <f t="shared" si="382"/>
        <v>HOSP622115021697</v>
      </c>
      <c r="B790" s="1">
        <v>789</v>
      </c>
      <c r="C790" s="1" t="s">
        <v>200</v>
      </c>
      <c r="D790" s="1">
        <v>0</v>
      </c>
      <c r="E790" s="1" t="s">
        <v>247</v>
      </c>
      <c r="F790" s="1" t="s">
        <v>202</v>
      </c>
      <c r="H790" s="1" t="s">
        <v>1334</v>
      </c>
      <c r="I790" s="1" t="s">
        <v>1335</v>
      </c>
      <c r="M790" s="1" t="s">
        <v>205</v>
      </c>
      <c r="N790" s="1">
        <v>1</v>
      </c>
      <c r="O790" s="27" t="s">
        <v>840</v>
      </c>
      <c r="P790" s="28"/>
      <c r="Q790" s="1" t="s">
        <v>219</v>
      </c>
      <c r="R790" t="s">
        <v>208</v>
      </c>
      <c r="S790" s="19" t="s">
        <v>841</v>
      </c>
      <c r="T790" s="1" t="s">
        <v>210</v>
      </c>
      <c r="V790" s="1" t="b">
        <v>0</v>
      </c>
      <c r="AA790" s="1">
        <v>0.31892</v>
      </c>
      <c r="AC790" s="1">
        <v>0.30952</v>
      </c>
      <c r="AD790" s="1">
        <v>100</v>
      </c>
      <c r="AF790" s="8">
        <v>0.00940000000000002</v>
      </c>
      <c r="AG790" s="1" t="s">
        <v>469</v>
      </c>
      <c r="AH790" s="1">
        <v>21697</v>
      </c>
      <c r="AI790" s="1">
        <v>100</v>
      </c>
      <c r="AJ790" s="1">
        <v>124.82</v>
      </c>
      <c r="AL790" s="1">
        <f t="shared" si="384"/>
        <v>124.82</v>
      </c>
      <c r="AO790" s="1">
        <f t="shared" si="385"/>
        <v>124.82</v>
      </c>
      <c r="AP790" s="1">
        <v>20</v>
      </c>
      <c r="AV790" s="10">
        <f t="shared" si="386"/>
        <v>39.6195944</v>
      </c>
      <c r="AW790" s="1">
        <f t="shared" si="387"/>
        <v>39.6195944</v>
      </c>
      <c r="BK790" s="1">
        <v>2</v>
      </c>
      <c r="BL790" s="1">
        <v>600</v>
      </c>
      <c r="BM790" s="1" t="s">
        <v>212</v>
      </c>
      <c r="BN790" s="2">
        <f t="shared" si="388"/>
        <v>6.75925925925926</v>
      </c>
      <c r="BO790" s="2">
        <v>450</v>
      </c>
      <c r="BP790" s="1">
        <f t="shared" si="389"/>
        <v>6.75925925925926</v>
      </c>
      <c r="BQ790" s="1">
        <f t="shared" si="390"/>
        <v>6.75925925925926</v>
      </c>
      <c r="BS790" s="1"/>
      <c r="EQ790" s="1">
        <f t="shared" si="381"/>
        <v>0</v>
      </c>
      <c r="ER790" s="1">
        <f t="shared" si="391"/>
        <v>0</v>
      </c>
      <c r="ES790" s="1">
        <f t="shared" si="392"/>
        <v>0</v>
      </c>
      <c r="ET790" s="12">
        <f t="shared" si="393"/>
        <v>6.75925925925926</v>
      </c>
      <c r="FP790" s="1" t="s">
        <v>213</v>
      </c>
      <c r="FQ790" s="1">
        <v>1.25</v>
      </c>
      <c r="FR790" s="12">
        <f t="shared" si="383"/>
        <v>46.3788536592593</v>
      </c>
      <c r="FS790" s="12">
        <f t="shared" si="394"/>
        <v>0.579735670740741</v>
      </c>
      <c r="GE790" s="1" t="s">
        <v>214</v>
      </c>
      <c r="GF790" s="1" t="s">
        <v>213</v>
      </c>
      <c r="GG790" s="1">
        <v>11</v>
      </c>
      <c r="GH790" s="12">
        <f t="shared" si="395"/>
        <v>46.3788536592593</v>
      </c>
      <c r="GI790" s="1">
        <f t="shared" si="396"/>
        <v>5.10167390251852</v>
      </c>
      <c r="GJ790" s="1" t="s">
        <v>215</v>
      </c>
      <c r="GM790" s="1">
        <v>0.135185185185185</v>
      </c>
      <c r="GO790" s="1">
        <v>0.229166666666667</v>
      </c>
      <c r="GP790" s="1">
        <v>0.22</v>
      </c>
      <c r="HB790" s="1">
        <v>2</v>
      </c>
      <c r="HC790" s="1">
        <v>73</v>
      </c>
      <c r="HD790" s="1">
        <v>90</v>
      </c>
      <c r="HE790" s="1">
        <f t="shared" si="397"/>
        <v>88.7671232876712</v>
      </c>
      <c r="HF790" s="10">
        <f t="shared" si="398"/>
        <v>52.6446150843704</v>
      </c>
      <c r="HG790" s="13">
        <v>43557</v>
      </c>
    </row>
    <row r="791" spans="1:215">
      <c r="A791" t="str">
        <f t="shared" si="382"/>
        <v>HOSP622116021697</v>
      </c>
      <c r="B791" s="1">
        <v>790</v>
      </c>
      <c r="C791" s="1" t="s">
        <v>200</v>
      </c>
      <c r="D791" s="1">
        <v>0</v>
      </c>
      <c r="E791" s="1" t="s">
        <v>247</v>
      </c>
      <c r="F791" s="1" t="s">
        <v>202</v>
      </c>
      <c r="H791" s="1" t="s">
        <v>1336</v>
      </c>
      <c r="I791" s="1" t="s">
        <v>1337</v>
      </c>
      <c r="M791" s="1" t="s">
        <v>205</v>
      </c>
      <c r="N791" s="1">
        <v>1</v>
      </c>
      <c r="O791" s="27" t="s">
        <v>840</v>
      </c>
      <c r="P791" s="28"/>
      <c r="Q791" s="1" t="s">
        <v>219</v>
      </c>
      <c r="R791" t="s">
        <v>208</v>
      </c>
      <c r="S791" s="19" t="s">
        <v>841</v>
      </c>
      <c r="T791" s="1" t="s">
        <v>210</v>
      </c>
      <c r="V791" s="1" t="b">
        <v>0</v>
      </c>
      <c r="AA791" s="1">
        <v>0.05914</v>
      </c>
      <c r="AC791" s="1">
        <v>0.05414</v>
      </c>
      <c r="AD791" s="1">
        <v>100</v>
      </c>
      <c r="AF791" s="8">
        <v>0.005</v>
      </c>
      <c r="AG791" s="1" t="s">
        <v>469</v>
      </c>
      <c r="AH791" s="1">
        <v>21697</v>
      </c>
      <c r="AI791" s="1">
        <v>100</v>
      </c>
      <c r="AJ791" s="1">
        <v>124.82</v>
      </c>
      <c r="AL791" s="1">
        <f t="shared" si="384"/>
        <v>124.82</v>
      </c>
      <c r="AO791" s="1">
        <f t="shared" si="385"/>
        <v>124.82</v>
      </c>
      <c r="AP791" s="1">
        <v>20</v>
      </c>
      <c r="AV791" s="10">
        <f t="shared" si="386"/>
        <v>7.2818548</v>
      </c>
      <c r="AW791" s="1">
        <f t="shared" si="387"/>
        <v>7.2818548</v>
      </c>
      <c r="BK791" s="1">
        <v>2</v>
      </c>
      <c r="BL791" s="1">
        <v>200</v>
      </c>
      <c r="BM791" s="1" t="s">
        <v>212</v>
      </c>
      <c r="BN791" s="2">
        <f t="shared" si="388"/>
        <v>1.85185185185185</v>
      </c>
      <c r="BO791" s="2">
        <v>150</v>
      </c>
      <c r="BP791" s="1">
        <f t="shared" si="389"/>
        <v>1.85185185185185</v>
      </c>
      <c r="BQ791" s="1">
        <f t="shared" si="390"/>
        <v>1.85185185185185</v>
      </c>
      <c r="BS791" s="1"/>
      <c r="EQ791" s="1">
        <f t="shared" si="381"/>
        <v>0</v>
      </c>
      <c r="ER791" s="1">
        <f t="shared" si="391"/>
        <v>0</v>
      </c>
      <c r="ES791" s="1">
        <f t="shared" si="392"/>
        <v>0</v>
      </c>
      <c r="ET791" s="12">
        <f t="shared" si="393"/>
        <v>1.85185185185185</v>
      </c>
      <c r="FP791" s="1" t="s">
        <v>213</v>
      </c>
      <c r="FQ791" s="1">
        <v>1.25</v>
      </c>
      <c r="FR791" s="12">
        <f t="shared" si="383"/>
        <v>9.13370665185185</v>
      </c>
      <c r="FS791" s="12">
        <f t="shared" si="394"/>
        <v>0.114171333148148</v>
      </c>
      <c r="GE791" s="1" t="s">
        <v>214</v>
      </c>
      <c r="GF791" s="1" t="s">
        <v>213</v>
      </c>
      <c r="GG791" s="1">
        <v>11</v>
      </c>
      <c r="GH791" s="12">
        <f t="shared" si="395"/>
        <v>9.13370665185185</v>
      </c>
      <c r="GI791" s="1">
        <f t="shared" si="396"/>
        <v>1.0047077317037</v>
      </c>
      <c r="GJ791" s="1" t="s">
        <v>215</v>
      </c>
      <c r="GM791" s="1">
        <v>0.037037037037037</v>
      </c>
      <c r="GO791" s="1">
        <v>0.0677083333333333</v>
      </c>
      <c r="GP791" s="1">
        <v>0.04</v>
      </c>
      <c r="HB791" s="1">
        <v>2</v>
      </c>
      <c r="HC791" s="1">
        <v>60</v>
      </c>
      <c r="HD791" s="1">
        <v>90</v>
      </c>
      <c r="HE791" s="1">
        <f t="shared" si="397"/>
        <v>108</v>
      </c>
      <c r="HF791" s="10">
        <f t="shared" si="398"/>
        <v>10.3973310870741</v>
      </c>
      <c r="HG791" s="13">
        <v>43557</v>
      </c>
    </row>
    <row r="792" spans="1:215">
      <c r="A792" t="str">
        <f t="shared" si="382"/>
        <v>HOSP622170921697</v>
      </c>
      <c r="B792" s="1">
        <v>791</v>
      </c>
      <c r="C792" s="1" t="s">
        <v>200</v>
      </c>
      <c r="D792" s="1">
        <v>0</v>
      </c>
      <c r="E792" s="1" t="s">
        <v>247</v>
      </c>
      <c r="F792" s="1" t="s">
        <v>202</v>
      </c>
      <c r="H792" s="1" t="s">
        <v>1338</v>
      </c>
      <c r="I792" s="1" t="s">
        <v>1339</v>
      </c>
      <c r="M792" s="1" t="s">
        <v>205</v>
      </c>
      <c r="N792" s="1">
        <v>1</v>
      </c>
      <c r="O792" s="17" t="s">
        <v>270</v>
      </c>
      <c r="P792" s="18"/>
      <c r="Q792" s="1" t="s">
        <v>271</v>
      </c>
      <c r="R792" t="s">
        <v>208</v>
      </c>
      <c r="S792" s="1" t="s">
        <v>272</v>
      </c>
      <c r="T792" s="1" t="s">
        <v>210</v>
      </c>
      <c r="V792" s="1" t="b">
        <v>0</v>
      </c>
      <c r="AA792" s="1">
        <v>0.332</v>
      </c>
      <c r="AC792" s="1">
        <v>0.316</v>
      </c>
      <c r="AD792" s="1">
        <v>100</v>
      </c>
      <c r="AF792" s="8">
        <v>0.016</v>
      </c>
      <c r="AG792" s="1" t="s">
        <v>469</v>
      </c>
      <c r="AH792" s="1">
        <v>21697</v>
      </c>
      <c r="AI792" s="1">
        <v>100</v>
      </c>
      <c r="AJ792" s="1">
        <v>155.26</v>
      </c>
      <c r="AL792" s="1">
        <f t="shared" si="384"/>
        <v>155.26</v>
      </c>
      <c r="AO792" s="1">
        <f t="shared" si="385"/>
        <v>155.26</v>
      </c>
      <c r="AP792" s="1">
        <v>20</v>
      </c>
      <c r="AV792" s="10">
        <f t="shared" si="386"/>
        <v>51.22632</v>
      </c>
      <c r="AW792" s="1">
        <f t="shared" si="387"/>
        <v>51.22632</v>
      </c>
      <c r="AZ792" s="1">
        <f>BA792+BE792</f>
        <v>6.17625</v>
      </c>
      <c r="BA792" s="1">
        <f>AZ793*N793</f>
        <v>6.1</v>
      </c>
      <c r="BB792" s="1" t="s">
        <v>221</v>
      </c>
      <c r="BC792" s="1">
        <f>BA792</f>
        <v>6.1</v>
      </c>
      <c r="BD792" s="1">
        <v>1.25</v>
      </c>
      <c r="BE792" s="1">
        <f>BA792*(BD792/100)</f>
        <v>0.07625</v>
      </c>
      <c r="BK792" s="1">
        <v>1</v>
      </c>
      <c r="BL792" s="1">
        <v>600</v>
      </c>
      <c r="BM792" s="1" t="s">
        <v>212</v>
      </c>
      <c r="BN792" s="2">
        <f t="shared" si="388"/>
        <v>12.037037037037</v>
      </c>
      <c r="BO792" s="2">
        <v>450</v>
      </c>
      <c r="BP792" s="1">
        <f t="shared" si="389"/>
        <v>12.037037037037</v>
      </c>
      <c r="BQ792" s="1">
        <f t="shared" si="390"/>
        <v>12.037037037037</v>
      </c>
      <c r="BS792" s="1"/>
      <c r="EQ792" s="1">
        <f t="shared" si="381"/>
        <v>0</v>
      </c>
      <c r="ER792" s="1">
        <f t="shared" si="391"/>
        <v>0</v>
      </c>
      <c r="ES792" s="1">
        <f t="shared" si="392"/>
        <v>0</v>
      </c>
      <c r="ET792" s="12">
        <f t="shared" si="393"/>
        <v>12.037037037037</v>
      </c>
      <c r="FP792" s="1" t="s">
        <v>213</v>
      </c>
      <c r="FQ792" s="1">
        <v>1.25</v>
      </c>
      <c r="FR792" s="12">
        <f t="shared" si="383"/>
        <v>63.263357037037</v>
      </c>
      <c r="FS792" s="12">
        <f t="shared" si="394"/>
        <v>0.790791962962963</v>
      </c>
      <c r="GE792" s="1" t="s">
        <v>214</v>
      </c>
      <c r="GF792" s="1" t="s">
        <v>213</v>
      </c>
      <c r="GG792" s="1">
        <v>11</v>
      </c>
      <c r="GH792" s="12">
        <f t="shared" si="395"/>
        <v>63.263357037037</v>
      </c>
      <c r="GI792" s="1">
        <f t="shared" si="396"/>
        <v>6.95896927407407</v>
      </c>
      <c r="GJ792" s="1" t="s">
        <v>215</v>
      </c>
      <c r="GM792" s="1">
        <v>0.262140740740741</v>
      </c>
      <c r="GO792" s="1">
        <v>3.8975</v>
      </c>
      <c r="GP792" s="1">
        <v>0.63</v>
      </c>
      <c r="GQ792" s="1" t="s">
        <v>280</v>
      </c>
      <c r="GR792" s="1">
        <v>0.0799999999999983</v>
      </c>
      <c r="HB792" s="1">
        <v>1</v>
      </c>
      <c r="HC792" s="1">
        <v>65</v>
      </c>
      <c r="HD792" s="1">
        <v>90</v>
      </c>
      <c r="HE792" s="1">
        <f t="shared" si="397"/>
        <v>49.8461538461538</v>
      </c>
      <c r="HF792" s="10">
        <f t="shared" si="398"/>
        <v>82.0590090148148</v>
      </c>
      <c r="HG792" s="13">
        <v>43557</v>
      </c>
    </row>
    <row r="793" spans="1:215">
      <c r="A793" t="str">
        <f t="shared" si="382"/>
        <v>HOSP6221709_121697</v>
      </c>
      <c r="B793" s="1">
        <v>792</v>
      </c>
      <c r="C793" s="1" t="s">
        <v>200</v>
      </c>
      <c r="E793" s="1" t="s">
        <v>247</v>
      </c>
      <c r="F793" s="1" t="s">
        <v>222</v>
      </c>
      <c r="H793" s="1" t="s">
        <v>1340</v>
      </c>
      <c r="I793" s="1" t="s">
        <v>1340</v>
      </c>
      <c r="N793" s="1">
        <v>1</v>
      </c>
      <c r="O793" s="17"/>
      <c r="P793" s="18"/>
      <c r="R793"/>
      <c r="S793"/>
      <c r="AF793" s="8"/>
      <c r="AG793" s="1" t="s">
        <v>469</v>
      </c>
      <c r="AH793" s="1">
        <v>21697</v>
      </c>
      <c r="AV793" s="10"/>
      <c r="AX793" s="1" t="s">
        <v>205</v>
      </c>
      <c r="AY793" s="1" t="s">
        <v>225</v>
      </c>
      <c r="AZ793" s="1">
        <v>6.1</v>
      </c>
      <c r="BN793" s="2"/>
      <c r="BS793" s="1"/>
      <c r="ET793" s="12"/>
      <c r="FR793" s="12"/>
      <c r="FS793" s="12"/>
      <c r="GH793" s="12"/>
      <c r="HF793" s="10"/>
      <c r="HG793" s="13">
        <v>43557</v>
      </c>
    </row>
    <row r="794" spans="1:215">
      <c r="A794" t="str">
        <f t="shared" si="382"/>
        <v>HOSP622172021697</v>
      </c>
      <c r="B794" s="1">
        <v>793</v>
      </c>
      <c r="C794" s="1" t="s">
        <v>200</v>
      </c>
      <c r="D794" s="1">
        <v>0</v>
      </c>
      <c r="E794" s="1" t="s">
        <v>247</v>
      </c>
      <c r="F794" s="1" t="s">
        <v>202</v>
      </c>
      <c r="H794" s="1" t="s">
        <v>1341</v>
      </c>
      <c r="I794" s="1" t="s">
        <v>1342</v>
      </c>
      <c r="M794" s="1" t="s">
        <v>205</v>
      </c>
      <c r="N794" s="1">
        <v>1</v>
      </c>
      <c r="O794" s="27" t="s">
        <v>840</v>
      </c>
      <c r="P794" s="28"/>
      <c r="Q794" s="1" t="s">
        <v>219</v>
      </c>
      <c r="R794" t="s">
        <v>208</v>
      </c>
      <c r="S794" s="19" t="s">
        <v>841</v>
      </c>
      <c r="T794" s="1" t="s">
        <v>210</v>
      </c>
      <c r="V794" s="1" t="b">
        <v>0</v>
      </c>
      <c r="AA794" s="1">
        <v>0.2787</v>
      </c>
      <c r="AC794" s="1">
        <v>0.2737</v>
      </c>
      <c r="AD794" s="1">
        <v>100</v>
      </c>
      <c r="AF794" s="8">
        <v>0.005</v>
      </c>
      <c r="AG794" s="1" t="s">
        <v>469</v>
      </c>
      <c r="AH794" s="1">
        <v>21697</v>
      </c>
      <c r="AI794" s="1">
        <v>100</v>
      </c>
      <c r="AJ794" s="1">
        <v>124.82</v>
      </c>
      <c r="AL794" s="1">
        <f t="shared" ref="AL794:AL806" si="399">AK794+AJ794</f>
        <v>124.82</v>
      </c>
      <c r="AO794" s="1">
        <f t="shared" ref="AO794:AO806" si="400">AL794+AM794</f>
        <v>124.82</v>
      </c>
      <c r="AP794" s="1">
        <v>20</v>
      </c>
      <c r="AV794" s="10">
        <f t="shared" ref="AV794:AV806" si="401">((AO794*((100-GX794)/100)+GY794))*(AA794+AS794+AU794+AB794)-(AP794*(AA794+AS794-AC794+AB794)*AD794/100)</f>
        <v>34.687334</v>
      </c>
      <c r="AW794" s="1">
        <f t="shared" ref="AW794:AW806" si="402">(AV794)*N794</f>
        <v>34.687334</v>
      </c>
      <c r="BK794" s="1">
        <v>2</v>
      </c>
      <c r="BL794" s="1">
        <v>466.666666666667</v>
      </c>
      <c r="BM794" s="1" t="s">
        <v>212</v>
      </c>
      <c r="BN794" s="2">
        <f t="shared" ref="BN794:BN806" si="403">BL794/HE794</f>
        <v>4.89711934156379</v>
      </c>
      <c r="BO794" s="2">
        <v>350</v>
      </c>
      <c r="BP794" s="1">
        <f t="shared" ref="BP794:BP806" si="404">BN794+BI794</f>
        <v>4.89711934156379</v>
      </c>
      <c r="BQ794" s="1">
        <f t="shared" ref="BQ794:BQ806" si="405">BP794*N794</f>
        <v>4.89711934156379</v>
      </c>
      <c r="BS794" s="1"/>
      <c r="EQ794" s="1">
        <f t="shared" si="381"/>
        <v>0</v>
      </c>
      <c r="ER794" s="1">
        <f t="shared" ref="ER794:ER806" si="406">EQ794*N794</f>
        <v>0</v>
      </c>
      <c r="ES794" s="1">
        <f t="shared" ref="ES794:ES806" si="407">IF(ISERROR(SEARCH("FALSE",BV794)),BU794,0)+IF(ISERROR(SEARCH("FALSE",CA794)),BZ794,0)+IF(ISERROR(SEARCH("FALSE",CF794)),CE794,0)+IF(ISERROR(SEARCH("FALSE",CK794)),CJ794,0)+IF(ISERROR(SEARCH("FALSE",CP794)),CO794,0)+IF(ISERROR(SEARCH("FALSE",CU794)),CT794,0)+IF(ISERROR(SEARCH("FALSE",CZ794)),CY794,0)+IF(ISERROR(SEARCH("FALSE",DE794)),DD794,0)+IF(ISERROR(SEARCH("FALSE",DJ794)),DI794,0)+IF(ISERROR(SEARCH("FALSE",DO794)),DN794,0)+IF(ISERROR(SEARCH("FALSE",DT794)),DS794,0)+IF(ISERROR(SEARCH("FALSE",DY794)),DX794,0)+IF(ISERROR(SEARCH("FALSE",ED794)),EC794,0)+IF(ISERROR(SEARCH("FALSE",EI794)),EH794,0)+IF(ISERROR(SEARCH("FALSE",EN794)),EM794,0)*N794</f>
        <v>0</v>
      </c>
      <c r="ET794" s="12">
        <f t="shared" ref="ET794:ET806" si="408">ES794+ER794+BP794</f>
        <v>4.89711934156379</v>
      </c>
      <c r="FP794" s="1" t="s">
        <v>213</v>
      </c>
      <c r="FQ794" s="1">
        <v>1.25</v>
      </c>
      <c r="FR794" s="12">
        <f t="shared" si="383"/>
        <v>39.5844533415638</v>
      </c>
      <c r="FS794" s="12">
        <f t="shared" ref="FS794:FS806" si="409">FR794*FQ794/100</f>
        <v>0.494805666769547</v>
      </c>
      <c r="GE794" s="1" t="s">
        <v>214</v>
      </c>
      <c r="GF794" s="1" t="s">
        <v>213</v>
      </c>
      <c r="GG794" s="1">
        <v>11</v>
      </c>
      <c r="GH794" s="12">
        <f t="shared" ref="GH794:GH806" si="410">AW794+ET794-ES794+FD794+FG794</f>
        <v>39.5844533415638</v>
      </c>
      <c r="GI794" s="1">
        <f t="shared" ref="GI794:GI806" si="411">GH794*(GG794/100)</f>
        <v>4.35428986757202</v>
      </c>
      <c r="GJ794" s="1" t="s">
        <v>215</v>
      </c>
      <c r="GM794" s="1">
        <v>0.0979423868312757</v>
      </c>
      <c r="GO794" s="1">
        <v>0.458333333333333</v>
      </c>
      <c r="GP794" s="1">
        <v>0.44</v>
      </c>
      <c r="HB794" s="1">
        <v>2</v>
      </c>
      <c r="HC794" s="1">
        <v>68</v>
      </c>
      <c r="HD794" s="1">
        <v>90</v>
      </c>
      <c r="HE794" s="1">
        <f t="shared" ref="HE794:HE806" si="412">(3600/HC794)*HD794*HB794/100</f>
        <v>95.2941176470588</v>
      </c>
      <c r="HF794" s="10">
        <f t="shared" ref="HF794:HF806" si="413">AW794+AZ794+ET794+FD794+FG794+FK794+FS794-FY794+GD794+FT794+GI794+GM794+GN794+GO794+GP794+GR794+GS794-GU794</f>
        <v>45.42982459607</v>
      </c>
      <c r="HG794" s="13">
        <v>43557</v>
      </c>
    </row>
    <row r="795" spans="1:215">
      <c r="A795" t="str">
        <f t="shared" si="382"/>
        <v>HOSP622194021697</v>
      </c>
      <c r="B795" s="1">
        <v>794</v>
      </c>
      <c r="C795" s="1" t="s">
        <v>200</v>
      </c>
      <c r="D795" s="1">
        <v>0</v>
      </c>
      <c r="E795" s="1" t="s">
        <v>247</v>
      </c>
      <c r="F795" s="1" t="s">
        <v>202</v>
      </c>
      <c r="H795" s="1" t="s">
        <v>808</v>
      </c>
      <c r="I795" s="1" t="s">
        <v>809</v>
      </c>
      <c r="M795" s="1" t="s">
        <v>205</v>
      </c>
      <c r="N795" s="1">
        <v>1</v>
      </c>
      <c r="O795" s="22" t="s">
        <v>817</v>
      </c>
      <c r="P795" s="23"/>
      <c r="Q795" s="1" t="s">
        <v>219</v>
      </c>
      <c r="R795" t="s">
        <v>208</v>
      </c>
      <c r="S795" s="19" t="s">
        <v>818</v>
      </c>
      <c r="T795" s="1" t="s">
        <v>210</v>
      </c>
      <c r="V795" s="1" t="b">
        <v>0</v>
      </c>
      <c r="AA795" s="1">
        <v>0.05242</v>
      </c>
      <c r="AC795" s="1">
        <v>0.05147</v>
      </c>
      <c r="AD795" s="1">
        <v>100</v>
      </c>
      <c r="AF795" s="8">
        <v>0.000949999999999999</v>
      </c>
      <c r="AG795" s="1" t="s">
        <v>469</v>
      </c>
      <c r="AH795" s="1">
        <v>21697</v>
      </c>
      <c r="AI795" s="1">
        <v>100</v>
      </c>
      <c r="AJ795" s="1">
        <v>127.79</v>
      </c>
      <c r="AL795" s="1">
        <f t="shared" si="399"/>
        <v>127.79</v>
      </c>
      <c r="AO795" s="1">
        <f t="shared" si="400"/>
        <v>127.79</v>
      </c>
      <c r="AP795" s="1">
        <v>20</v>
      </c>
      <c r="AV795" s="10">
        <f t="shared" si="401"/>
        <v>6.6797518</v>
      </c>
      <c r="AW795" s="1">
        <f t="shared" si="402"/>
        <v>6.6797518</v>
      </c>
      <c r="BK795" s="1">
        <v>2</v>
      </c>
      <c r="BL795" s="1">
        <v>260</v>
      </c>
      <c r="BM795" s="1" t="s">
        <v>212</v>
      </c>
      <c r="BN795" s="2">
        <f t="shared" si="403"/>
        <v>2.12654320987654</v>
      </c>
      <c r="BO795" s="2">
        <v>160</v>
      </c>
      <c r="BP795" s="1">
        <f t="shared" si="404"/>
        <v>2.12654320987654</v>
      </c>
      <c r="BQ795" s="1">
        <f t="shared" si="405"/>
        <v>2.12654320987654</v>
      </c>
      <c r="BS795" s="1"/>
      <c r="EQ795" s="1">
        <f t="shared" si="381"/>
        <v>0</v>
      </c>
      <c r="ER795" s="1">
        <f t="shared" si="406"/>
        <v>0</v>
      </c>
      <c r="ES795" s="1">
        <f t="shared" si="407"/>
        <v>0</v>
      </c>
      <c r="ET795" s="12">
        <f t="shared" si="408"/>
        <v>2.12654320987654</v>
      </c>
      <c r="FP795" s="1" t="s">
        <v>213</v>
      </c>
      <c r="FQ795" s="1">
        <v>1.5</v>
      </c>
      <c r="FR795" s="12">
        <f t="shared" si="383"/>
        <v>8.80629500987654</v>
      </c>
      <c r="FS795" s="12">
        <f t="shared" si="409"/>
        <v>0.132094425148148</v>
      </c>
      <c r="GE795" s="1" t="s">
        <v>252</v>
      </c>
      <c r="GF795" s="1" t="s">
        <v>213</v>
      </c>
      <c r="GG795" s="1">
        <v>12.5</v>
      </c>
      <c r="GH795" s="12">
        <f t="shared" si="410"/>
        <v>8.80629500987654</v>
      </c>
      <c r="GI795" s="1">
        <f t="shared" si="411"/>
        <v>1.10078687623457</v>
      </c>
      <c r="GJ795" s="1" t="s">
        <v>215</v>
      </c>
      <c r="GM795" s="1">
        <v>0.0425308641975309</v>
      </c>
      <c r="GO795" s="1">
        <v>0.0631944444444444</v>
      </c>
      <c r="GP795" s="1">
        <v>0.13</v>
      </c>
      <c r="HB795" s="1">
        <v>2</v>
      </c>
      <c r="HC795" s="1">
        <v>53</v>
      </c>
      <c r="HD795" s="1">
        <v>90</v>
      </c>
      <c r="HE795" s="1">
        <f t="shared" si="412"/>
        <v>122.264150943396</v>
      </c>
      <c r="HF795" s="10">
        <f t="shared" si="413"/>
        <v>10.2749016199012</v>
      </c>
      <c r="HG795" s="13">
        <v>43467</v>
      </c>
    </row>
    <row r="796" spans="1:215">
      <c r="A796" t="str">
        <f t="shared" si="382"/>
        <v>HOSP622221021697</v>
      </c>
      <c r="B796" s="1">
        <v>795</v>
      </c>
      <c r="C796" s="1" t="s">
        <v>200</v>
      </c>
      <c r="D796" s="1">
        <v>0</v>
      </c>
      <c r="E796" s="1" t="s">
        <v>247</v>
      </c>
      <c r="F796" s="1" t="s">
        <v>202</v>
      </c>
      <c r="H796" s="1" t="s">
        <v>1343</v>
      </c>
      <c r="I796" s="1" t="s">
        <v>361</v>
      </c>
      <c r="M796" s="1" t="s">
        <v>205</v>
      </c>
      <c r="N796" s="1">
        <v>1</v>
      </c>
      <c r="O796" s="22" t="s">
        <v>265</v>
      </c>
      <c r="P796" s="23"/>
      <c r="Q796" s="1" t="s">
        <v>219</v>
      </c>
      <c r="R796" t="s">
        <v>208</v>
      </c>
      <c r="S796" s="19" t="s">
        <v>266</v>
      </c>
      <c r="T796" s="1" t="s">
        <v>210</v>
      </c>
      <c r="V796" s="1" t="b">
        <v>0</v>
      </c>
      <c r="AA796" s="1">
        <v>0.094</v>
      </c>
      <c r="AC796" s="1">
        <v>0.089</v>
      </c>
      <c r="AD796" s="1">
        <v>100</v>
      </c>
      <c r="AF796" s="8">
        <v>0.005</v>
      </c>
      <c r="AG796" s="1" t="s">
        <v>469</v>
      </c>
      <c r="AH796" s="1">
        <v>21697</v>
      </c>
      <c r="AI796" s="1">
        <v>100</v>
      </c>
      <c r="AJ796" s="1">
        <v>111.8</v>
      </c>
      <c r="AL796" s="1">
        <f t="shared" si="399"/>
        <v>111.8</v>
      </c>
      <c r="AO796" s="1">
        <f t="shared" si="400"/>
        <v>111.8</v>
      </c>
      <c r="AP796" s="1">
        <v>20</v>
      </c>
      <c r="AV796" s="10">
        <f t="shared" si="401"/>
        <v>10.4092</v>
      </c>
      <c r="AW796" s="1">
        <f t="shared" si="402"/>
        <v>10.4092</v>
      </c>
      <c r="BK796" s="1">
        <v>2</v>
      </c>
      <c r="BL796" s="1">
        <v>466.666666666667</v>
      </c>
      <c r="BM796" s="1" t="s">
        <v>212</v>
      </c>
      <c r="BN796" s="2">
        <f t="shared" si="403"/>
        <v>3.74485596707819</v>
      </c>
      <c r="BO796" s="2">
        <v>350</v>
      </c>
      <c r="BP796" s="1">
        <f t="shared" si="404"/>
        <v>3.74485596707819</v>
      </c>
      <c r="BQ796" s="1">
        <f t="shared" si="405"/>
        <v>3.74485596707819</v>
      </c>
      <c r="BS796" s="1"/>
      <c r="EQ796" s="1">
        <f t="shared" si="381"/>
        <v>0</v>
      </c>
      <c r="ER796" s="1">
        <f t="shared" si="406"/>
        <v>0</v>
      </c>
      <c r="ES796" s="1">
        <f t="shared" si="407"/>
        <v>0</v>
      </c>
      <c r="ET796" s="12">
        <f t="shared" si="408"/>
        <v>3.74485596707819</v>
      </c>
      <c r="FP796" s="1" t="s">
        <v>213</v>
      </c>
      <c r="FQ796" s="1">
        <v>1.25</v>
      </c>
      <c r="FR796" s="12">
        <f t="shared" si="383"/>
        <v>14.1540559670782</v>
      </c>
      <c r="FS796" s="12">
        <f t="shared" si="409"/>
        <v>0.176925699588477</v>
      </c>
      <c r="GE796" s="1" t="s">
        <v>214</v>
      </c>
      <c r="GF796" s="1" t="s">
        <v>213</v>
      </c>
      <c r="GG796" s="1">
        <v>11</v>
      </c>
      <c r="GH796" s="12">
        <f t="shared" si="410"/>
        <v>14.1540559670782</v>
      </c>
      <c r="GI796" s="1">
        <f t="shared" si="411"/>
        <v>1.5569461563786</v>
      </c>
      <c r="GJ796" s="1" t="s">
        <v>215</v>
      </c>
      <c r="GM796" s="1">
        <v>0.0748971193415638</v>
      </c>
      <c r="GO796" s="1">
        <v>0.12</v>
      </c>
      <c r="GP796" s="1">
        <v>0.08</v>
      </c>
      <c r="HB796" s="1">
        <v>2</v>
      </c>
      <c r="HC796" s="1">
        <v>52</v>
      </c>
      <c r="HD796" s="1">
        <v>90</v>
      </c>
      <c r="HE796" s="1">
        <f t="shared" si="412"/>
        <v>124.615384615385</v>
      </c>
      <c r="HF796" s="10">
        <f t="shared" si="413"/>
        <v>16.1628249423868</v>
      </c>
      <c r="HG796" s="13">
        <v>43557</v>
      </c>
    </row>
    <row r="797" spans="1:215">
      <c r="A797" t="str">
        <f t="shared" si="382"/>
        <v>HOSP622222021697</v>
      </c>
      <c r="B797" s="1">
        <v>796</v>
      </c>
      <c r="C797" s="1" t="s">
        <v>200</v>
      </c>
      <c r="D797" s="1">
        <v>0</v>
      </c>
      <c r="E797" s="1" t="s">
        <v>247</v>
      </c>
      <c r="F797" s="1" t="s">
        <v>202</v>
      </c>
      <c r="H797" s="1" t="s">
        <v>1344</v>
      </c>
      <c r="I797" s="1" t="s">
        <v>365</v>
      </c>
      <c r="M797" s="1" t="s">
        <v>205</v>
      </c>
      <c r="N797" s="1">
        <v>1</v>
      </c>
      <c r="O797" s="17" t="s">
        <v>455</v>
      </c>
      <c r="P797" s="18"/>
      <c r="Q797" s="1" t="s">
        <v>457</v>
      </c>
      <c r="R797" t="s">
        <v>208</v>
      </c>
      <c r="S797" s="1" t="s">
        <v>456</v>
      </c>
      <c r="T797" s="1" t="s">
        <v>210</v>
      </c>
      <c r="V797" s="1" t="b">
        <v>0</v>
      </c>
      <c r="AA797" s="1">
        <v>0.11</v>
      </c>
      <c r="AC797" s="1">
        <v>0.105</v>
      </c>
      <c r="AD797" s="1">
        <v>100</v>
      </c>
      <c r="AF797" s="8">
        <v>0.005</v>
      </c>
      <c r="AG797" s="1" t="s">
        <v>469</v>
      </c>
      <c r="AH797" s="1">
        <v>21697</v>
      </c>
      <c r="AI797" s="1">
        <v>100</v>
      </c>
      <c r="AJ797" s="1">
        <v>355</v>
      </c>
      <c r="AL797" s="1">
        <f t="shared" si="399"/>
        <v>355</v>
      </c>
      <c r="AO797" s="1">
        <f t="shared" si="400"/>
        <v>355</v>
      </c>
      <c r="AP797" s="1">
        <v>20</v>
      </c>
      <c r="AV797" s="10">
        <f t="shared" si="401"/>
        <v>38.95</v>
      </c>
      <c r="AW797" s="1">
        <f t="shared" si="402"/>
        <v>38.95</v>
      </c>
      <c r="BK797" s="1">
        <v>2</v>
      </c>
      <c r="BL797" s="1">
        <v>466.666666666667</v>
      </c>
      <c r="BM797" s="1" t="s">
        <v>212</v>
      </c>
      <c r="BN797" s="2">
        <f t="shared" si="403"/>
        <v>4.32098765432099</v>
      </c>
      <c r="BO797" s="2">
        <v>350</v>
      </c>
      <c r="BP797" s="1">
        <f t="shared" si="404"/>
        <v>4.32098765432099</v>
      </c>
      <c r="BQ797" s="1">
        <f t="shared" si="405"/>
        <v>4.32098765432099</v>
      </c>
      <c r="BS797" s="1"/>
      <c r="EQ797" s="1">
        <f t="shared" si="381"/>
        <v>0</v>
      </c>
      <c r="ER797" s="1">
        <f t="shared" si="406"/>
        <v>0</v>
      </c>
      <c r="ES797" s="1">
        <f t="shared" si="407"/>
        <v>0</v>
      </c>
      <c r="ET797" s="12">
        <f t="shared" si="408"/>
        <v>4.32098765432099</v>
      </c>
      <c r="FP797" s="1" t="s">
        <v>213</v>
      </c>
      <c r="FQ797" s="1">
        <v>1.25</v>
      </c>
      <c r="FR797" s="12">
        <f t="shared" si="383"/>
        <v>43.270987654321</v>
      </c>
      <c r="FS797" s="12">
        <f t="shared" si="409"/>
        <v>0.540887345679012</v>
      </c>
      <c r="GE797" s="1" t="s">
        <v>214</v>
      </c>
      <c r="GF797" s="1" t="s">
        <v>213</v>
      </c>
      <c r="GG797" s="1">
        <v>11</v>
      </c>
      <c r="GH797" s="12">
        <f t="shared" si="410"/>
        <v>43.270987654321</v>
      </c>
      <c r="GI797" s="1">
        <f t="shared" si="411"/>
        <v>4.75980864197531</v>
      </c>
      <c r="GJ797" s="1" t="s">
        <v>215</v>
      </c>
      <c r="GM797" s="1">
        <v>0.0864197530864197</v>
      </c>
      <c r="GO797" s="1">
        <v>1.75</v>
      </c>
      <c r="GP797" s="1">
        <v>0.22</v>
      </c>
      <c r="HB797" s="1">
        <v>2</v>
      </c>
      <c r="HC797" s="1">
        <v>60</v>
      </c>
      <c r="HD797" s="1">
        <v>90</v>
      </c>
      <c r="HE797" s="1">
        <f t="shared" si="412"/>
        <v>108</v>
      </c>
      <c r="HF797" s="10">
        <f t="shared" si="413"/>
        <v>50.6281033950617</v>
      </c>
      <c r="HG797" s="13">
        <v>43557</v>
      </c>
    </row>
    <row r="798" spans="1:215">
      <c r="A798" t="str">
        <f t="shared" si="382"/>
        <v>HOSP622225021697</v>
      </c>
      <c r="B798" s="1">
        <v>797</v>
      </c>
      <c r="C798" s="1" t="s">
        <v>200</v>
      </c>
      <c r="D798" s="1">
        <v>0</v>
      </c>
      <c r="E798" s="1" t="s">
        <v>247</v>
      </c>
      <c r="F798" s="1" t="s">
        <v>202</v>
      </c>
      <c r="H798" s="1" t="s">
        <v>810</v>
      </c>
      <c r="I798" s="1" t="s">
        <v>811</v>
      </c>
      <c r="M798" s="1" t="s">
        <v>205</v>
      </c>
      <c r="N798" s="1">
        <v>1</v>
      </c>
      <c r="O798" t="s">
        <v>970</v>
      </c>
      <c r="P798"/>
      <c r="Q798" s="1" t="s">
        <v>219</v>
      </c>
      <c r="R798" t="s">
        <v>208</v>
      </c>
      <c r="S798" s="19" t="s">
        <v>266</v>
      </c>
      <c r="T798" s="1" t="s">
        <v>210</v>
      </c>
      <c r="V798" s="1" t="b">
        <v>0</v>
      </c>
      <c r="AA798" s="1">
        <v>0.279</v>
      </c>
      <c r="AC798" s="1">
        <v>0.274</v>
      </c>
      <c r="AD798" s="1">
        <v>100</v>
      </c>
      <c r="AF798" s="8">
        <v>0.005</v>
      </c>
      <c r="AG798" s="1" t="s">
        <v>469</v>
      </c>
      <c r="AH798" s="1">
        <v>21697</v>
      </c>
      <c r="AI798" s="1">
        <v>100</v>
      </c>
      <c r="AJ798" s="1">
        <v>127.79</v>
      </c>
      <c r="AL798" s="1">
        <f t="shared" si="399"/>
        <v>127.79</v>
      </c>
      <c r="AO798" s="1">
        <f t="shared" si="400"/>
        <v>127.79</v>
      </c>
      <c r="AP798" s="1">
        <v>20</v>
      </c>
      <c r="AV798" s="10">
        <f t="shared" si="401"/>
        <v>35.55341</v>
      </c>
      <c r="AW798" s="1">
        <f t="shared" si="402"/>
        <v>35.55341</v>
      </c>
      <c r="BK798" s="1">
        <v>2</v>
      </c>
      <c r="BL798" s="1">
        <v>533.066666666667</v>
      </c>
      <c r="BM798" s="1" t="s">
        <v>212</v>
      </c>
      <c r="BN798" s="2">
        <f t="shared" si="403"/>
        <v>5.59390946502058</v>
      </c>
      <c r="BO798" s="2">
        <v>350</v>
      </c>
      <c r="BP798" s="1">
        <f t="shared" si="404"/>
        <v>5.59390946502058</v>
      </c>
      <c r="BQ798" s="1">
        <f t="shared" si="405"/>
        <v>5.59390946502058</v>
      </c>
      <c r="BS798" s="1"/>
      <c r="EQ798" s="1">
        <f t="shared" si="381"/>
        <v>0</v>
      </c>
      <c r="ER798" s="1">
        <f t="shared" si="406"/>
        <v>0</v>
      </c>
      <c r="ES798" s="1">
        <f t="shared" si="407"/>
        <v>0</v>
      </c>
      <c r="ET798" s="12">
        <f t="shared" si="408"/>
        <v>5.59390946502058</v>
      </c>
      <c r="FP798" s="1" t="s">
        <v>213</v>
      </c>
      <c r="FQ798" s="1">
        <v>1.5</v>
      </c>
      <c r="FR798" s="12">
        <f t="shared" si="383"/>
        <v>41.1473194650206</v>
      </c>
      <c r="FS798" s="12">
        <f t="shared" si="409"/>
        <v>0.617209791975309</v>
      </c>
      <c r="GE798" s="1" t="s">
        <v>252</v>
      </c>
      <c r="GF798" s="1" t="s">
        <v>213</v>
      </c>
      <c r="GG798" s="1">
        <v>12.5</v>
      </c>
      <c r="GH798" s="12">
        <f t="shared" si="410"/>
        <v>41.1473194650206</v>
      </c>
      <c r="GI798" s="1">
        <f t="shared" si="411"/>
        <v>5.14341493312757</v>
      </c>
      <c r="GJ798" s="1" t="s">
        <v>215</v>
      </c>
      <c r="GM798" s="1">
        <v>0.111878189300412</v>
      </c>
      <c r="GO798" s="1">
        <v>0.46</v>
      </c>
      <c r="GP798" s="1">
        <v>1.09</v>
      </c>
      <c r="GQ798" s="1" t="s">
        <v>280</v>
      </c>
      <c r="HB798" s="1">
        <v>2</v>
      </c>
      <c r="HC798" s="1">
        <v>68</v>
      </c>
      <c r="HD798" s="1">
        <v>90</v>
      </c>
      <c r="HE798" s="1">
        <f t="shared" si="412"/>
        <v>95.2941176470588</v>
      </c>
      <c r="HF798" s="10">
        <f t="shared" si="413"/>
        <v>48.5698223794239</v>
      </c>
      <c r="HG798" s="13">
        <v>43467</v>
      </c>
    </row>
    <row r="799" spans="1:215">
      <c r="A799" t="str">
        <f t="shared" si="382"/>
        <v>HOSP622226021697</v>
      </c>
      <c r="B799" s="1">
        <v>798</v>
      </c>
      <c r="C799" s="1" t="s">
        <v>200</v>
      </c>
      <c r="D799" s="1">
        <v>0</v>
      </c>
      <c r="E799" s="1" t="s">
        <v>247</v>
      </c>
      <c r="F799" s="1" t="s">
        <v>202</v>
      </c>
      <c r="H799" s="1" t="s">
        <v>812</v>
      </c>
      <c r="I799" s="1" t="s">
        <v>813</v>
      </c>
      <c r="M799" s="1" t="s">
        <v>205</v>
      </c>
      <c r="N799" s="1">
        <v>1</v>
      </c>
      <c r="O799" s="22" t="s">
        <v>817</v>
      </c>
      <c r="P799" s="23"/>
      <c r="Q799" s="1" t="s">
        <v>219</v>
      </c>
      <c r="R799" t="s">
        <v>208</v>
      </c>
      <c r="S799" s="19" t="s">
        <v>818</v>
      </c>
      <c r="T799" s="1" t="s">
        <v>210</v>
      </c>
      <c r="V799" s="1" t="b">
        <v>0</v>
      </c>
      <c r="AA799" s="1">
        <v>0.059</v>
      </c>
      <c r="AC799" s="1">
        <v>0.054</v>
      </c>
      <c r="AD799" s="1">
        <v>100</v>
      </c>
      <c r="AF799" s="8">
        <v>0.005</v>
      </c>
      <c r="AG799" s="1" t="s">
        <v>469</v>
      </c>
      <c r="AH799" s="1">
        <v>21697</v>
      </c>
      <c r="AI799" s="1">
        <v>100</v>
      </c>
      <c r="AJ799" s="1">
        <v>127.79</v>
      </c>
      <c r="AL799" s="1">
        <f t="shared" si="399"/>
        <v>127.79</v>
      </c>
      <c r="AO799" s="1">
        <f t="shared" si="400"/>
        <v>127.79</v>
      </c>
      <c r="AP799" s="1">
        <v>20</v>
      </c>
      <c r="AV799" s="10">
        <f t="shared" si="401"/>
        <v>7.43961</v>
      </c>
      <c r="AW799" s="1">
        <f t="shared" si="402"/>
        <v>7.43961</v>
      </c>
      <c r="BK799" s="1">
        <v>2</v>
      </c>
      <c r="BL799" s="1">
        <v>260</v>
      </c>
      <c r="BM799" s="1" t="s">
        <v>212</v>
      </c>
      <c r="BN799" s="2">
        <f t="shared" si="403"/>
        <v>2.40740740740741</v>
      </c>
      <c r="BO799" s="2">
        <v>150</v>
      </c>
      <c r="BP799" s="1">
        <f t="shared" si="404"/>
        <v>2.40740740740741</v>
      </c>
      <c r="BQ799" s="1">
        <f t="shared" si="405"/>
        <v>2.40740740740741</v>
      </c>
      <c r="BS799" s="1"/>
      <c r="EQ799" s="1">
        <f t="shared" si="381"/>
        <v>0</v>
      </c>
      <c r="ER799" s="1">
        <f t="shared" si="406"/>
        <v>0</v>
      </c>
      <c r="ES799" s="1">
        <f t="shared" si="407"/>
        <v>0</v>
      </c>
      <c r="ET799" s="12">
        <f t="shared" si="408"/>
        <v>2.40740740740741</v>
      </c>
      <c r="FP799" s="1" t="s">
        <v>213</v>
      </c>
      <c r="FQ799" s="1">
        <v>1.5</v>
      </c>
      <c r="FR799" s="12">
        <f t="shared" si="383"/>
        <v>9.84701740740741</v>
      </c>
      <c r="FS799" s="12">
        <f t="shared" si="409"/>
        <v>0.147705261111111</v>
      </c>
      <c r="GE799" s="1" t="s">
        <v>252</v>
      </c>
      <c r="GF799" s="1" t="s">
        <v>213</v>
      </c>
      <c r="GG799" s="1">
        <v>12.5</v>
      </c>
      <c r="GH799" s="12">
        <f t="shared" si="410"/>
        <v>9.84701740740741</v>
      </c>
      <c r="GI799" s="1">
        <f t="shared" si="411"/>
        <v>1.23087717592593</v>
      </c>
      <c r="GJ799" s="1" t="s">
        <v>215</v>
      </c>
      <c r="GM799" s="1">
        <v>0.0481481481481481</v>
      </c>
      <c r="GO799" s="1">
        <v>0.05</v>
      </c>
      <c r="GP799" s="1">
        <v>0.09</v>
      </c>
      <c r="HB799" s="1">
        <v>2</v>
      </c>
      <c r="HC799" s="1">
        <v>60</v>
      </c>
      <c r="HD799" s="1">
        <v>90</v>
      </c>
      <c r="HE799" s="1">
        <f t="shared" si="412"/>
        <v>108</v>
      </c>
      <c r="HF799" s="10">
        <f t="shared" si="413"/>
        <v>11.4137479925926</v>
      </c>
      <c r="HG799" s="13">
        <v>43467</v>
      </c>
    </row>
    <row r="800" spans="1:215">
      <c r="A800" t="str">
        <f t="shared" si="382"/>
        <v>HOSP622229021697</v>
      </c>
      <c r="B800" s="1">
        <v>799</v>
      </c>
      <c r="C800" s="1" t="s">
        <v>200</v>
      </c>
      <c r="D800" s="1">
        <v>0</v>
      </c>
      <c r="E800" s="1" t="s">
        <v>247</v>
      </c>
      <c r="F800" s="1" t="s">
        <v>202</v>
      </c>
      <c r="H800" s="1" t="s">
        <v>814</v>
      </c>
      <c r="I800" s="1" t="s">
        <v>1345</v>
      </c>
      <c r="M800" s="1" t="s">
        <v>205</v>
      </c>
      <c r="N800" s="1">
        <v>1</v>
      </c>
      <c r="O800" s="22" t="s">
        <v>265</v>
      </c>
      <c r="P800" s="23"/>
      <c r="Q800" s="1" t="s">
        <v>219</v>
      </c>
      <c r="R800" t="s">
        <v>208</v>
      </c>
      <c r="S800" s="19" t="s">
        <v>266</v>
      </c>
      <c r="T800" s="1" t="s">
        <v>210</v>
      </c>
      <c r="V800" s="1" t="b">
        <v>0</v>
      </c>
      <c r="AA800" s="1">
        <v>0.33</v>
      </c>
      <c r="AC800" s="1">
        <v>0.325</v>
      </c>
      <c r="AD800" s="1">
        <v>100</v>
      </c>
      <c r="AF800" s="8">
        <v>0.005</v>
      </c>
      <c r="AG800" s="1" t="s">
        <v>469</v>
      </c>
      <c r="AH800" s="1">
        <v>21697</v>
      </c>
      <c r="AI800" s="1">
        <v>100</v>
      </c>
      <c r="AJ800" s="1">
        <v>96.83</v>
      </c>
      <c r="AL800" s="1">
        <f t="shared" si="399"/>
        <v>96.83</v>
      </c>
      <c r="AO800" s="1">
        <f t="shared" si="400"/>
        <v>96.83</v>
      </c>
      <c r="AP800" s="1">
        <v>20</v>
      </c>
      <c r="AV800" s="10">
        <f t="shared" si="401"/>
        <v>31.8539</v>
      </c>
      <c r="AW800" s="1">
        <f t="shared" si="402"/>
        <v>31.8539</v>
      </c>
      <c r="BK800" s="1">
        <v>2</v>
      </c>
      <c r="BL800" s="1">
        <v>600</v>
      </c>
      <c r="BM800" s="1" t="s">
        <v>212</v>
      </c>
      <c r="BN800" s="2">
        <f t="shared" si="403"/>
        <v>6.94444444444444</v>
      </c>
      <c r="BO800" s="2">
        <v>450</v>
      </c>
      <c r="BP800" s="1">
        <f t="shared" si="404"/>
        <v>6.94444444444444</v>
      </c>
      <c r="BQ800" s="1">
        <f t="shared" si="405"/>
        <v>6.94444444444444</v>
      </c>
      <c r="BS800" s="1"/>
      <c r="EQ800" s="1">
        <f t="shared" si="381"/>
        <v>0</v>
      </c>
      <c r="ER800" s="1">
        <f t="shared" si="406"/>
        <v>0</v>
      </c>
      <c r="ES800" s="1">
        <f t="shared" si="407"/>
        <v>0</v>
      </c>
      <c r="ET800" s="12">
        <f t="shared" si="408"/>
        <v>6.94444444444444</v>
      </c>
      <c r="FP800" s="1" t="s">
        <v>213</v>
      </c>
      <c r="FQ800" s="1">
        <v>1.25</v>
      </c>
      <c r="FR800" s="12">
        <f t="shared" si="383"/>
        <v>38.7983444444444</v>
      </c>
      <c r="FS800" s="12">
        <f t="shared" si="409"/>
        <v>0.484979305555556</v>
      </c>
      <c r="GE800" s="1" t="s">
        <v>214</v>
      </c>
      <c r="GF800" s="1" t="s">
        <v>213</v>
      </c>
      <c r="GG800" s="1">
        <v>11</v>
      </c>
      <c r="GH800" s="12">
        <f t="shared" si="410"/>
        <v>38.7983444444444</v>
      </c>
      <c r="GI800" s="1">
        <f t="shared" si="411"/>
        <v>4.26781788888889</v>
      </c>
      <c r="GJ800" s="1" t="s">
        <v>215</v>
      </c>
      <c r="GM800" s="1">
        <v>0.138888888888889</v>
      </c>
      <c r="GO800" s="1">
        <v>0.22</v>
      </c>
      <c r="GP800" s="1">
        <v>0.21</v>
      </c>
      <c r="HB800" s="1">
        <v>2</v>
      </c>
      <c r="HC800" s="1">
        <v>75</v>
      </c>
      <c r="HD800" s="1">
        <v>90</v>
      </c>
      <c r="HE800" s="1">
        <f t="shared" si="412"/>
        <v>86.4</v>
      </c>
      <c r="HF800" s="10">
        <f t="shared" si="413"/>
        <v>44.1200305277778</v>
      </c>
      <c r="HG800" s="13">
        <v>43832</v>
      </c>
    </row>
    <row r="801" spans="1:215">
      <c r="A801" t="str">
        <f t="shared" si="382"/>
        <v>HOSP622240021697</v>
      </c>
      <c r="B801" s="1">
        <v>800</v>
      </c>
      <c r="C801" s="1" t="s">
        <v>200</v>
      </c>
      <c r="D801" s="1">
        <v>0</v>
      </c>
      <c r="E801" s="1" t="s">
        <v>247</v>
      </c>
      <c r="F801" s="1" t="s">
        <v>202</v>
      </c>
      <c r="H801" s="1" t="s">
        <v>815</v>
      </c>
      <c r="I801" s="1" t="s">
        <v>1346</v>
      </c>
      <c r="M801" s="1" t="s">
        <v>205</v>
      </c>
      <c r="N801" s="1">
        <v>1</v>
      </c>
      <c r="O801" s="27" t="s">
        <v>840</v>
      </c>
      <c r="P801" s="28"/>
      <c r="Q801" s="1" t="s">
        <v>219</v>
      </c>
      <c r="R801" t="s">
        <v>208</v>
      </c>
      <c r="S801" s="19" t="s">
        <v>841</v>
      </c>
      <c r="T801" s="1" t="s">
        <v>210</v>
      </c>
      <c r="V801" s="1" t="b">
        <v>0</v>
      </c>
      <c r="AA801" s="1">
        <v>0.330375</v>
      </c>
      <c r="AC801" s="1">
        <v>0.325375</v>
      </c>
      <c r="AD801" s="1">
        <v>100</v>
      </c>
      <c r="AF801" s="8">
        <v>0.005</v>
      </c>
      <c r="AG801" s="1" t="s">
        <v>469</v>
      </c>
      <c r="AH801" s="1">
        <v>21697</v>
      </c>
      <c r="AI801" s="1">
        <v>100</v>
      </c>
      <c r="AJ801" s="1">
        <v>118.76</v>
      </c>
      <c r="AL801" s="1">
        <f t="shared" si="399"/>
        <v>118.76</v>
      </c>
      <c r="AO801" s="1">
        <f t="shared" si="400"/>
        <v>118.76</v>
      </c>
      <c r="AP801" s="1">
        <v>20</v>
      </c>
      <c r="AV801" s="10">
        <f t="shared" si="401"/>
        <v>39.135335</v>
      </c>
      <c r="AW801" s="1">
        <f t="shared" si="402"/>
        <v>39.135335</v>
      </c>
      <c r="BK801" s="1">
        <v>2</v>
      </c>
      <c r="BL801" s="1">
        <v>600</v>
      </c>
      <c r="BM801" s="1" t="s">
        <v>212</v>
      </c>
      <c r="BN801" s="2">
        <f t="shared" si="403"/>
        <v>6.94444444444444</v>
      </c>
      <c r="BO801" s="2">
        <v>450</v>
      </c>
      <c r="BP801" s="1">
        <f t="shared" si="404"/>
        <v>6.94444444444444</v>
      </c>
      <c r="BQ801" s="1">
        <f t="shared" si="405"/>
        <v>6.94444444444444</v>
      </c>
      <c r="BS801" s="1"/>
      <c r="EQ801" s="1">
        <f t="shared" si="381"/>
        <v>0</v>
      </c>
      <c r="ER801" s="1">
        <f t="shared" si="406"/>
        <v>0</v>
      </c>
      <c r="ES801" s="1">
        <f t="shared" si="407"/>
        <v>0</v>
      </c>
      <c r="ET801" s="12">
        <f t="shared" si="408"/>
        <v>6.94444444444444</v>
      </c>
      <c r="FP801" s="1" t="s">
        <v>213</v>
      </c>
      <c r="FQ801" s="1">
        <v>1.25</v>
      </c>
      <c r="FR801" s="12">
        <f t="shared" si="383"/>
        <v>46.0797794444444</v>
      </c>
      <c r="FS801" s="12">
        <f t="shared" si="409"/>
        <v>0.575997243055556</v>
      </c>
      <c r="GE801" s="1" t="s">
        <v>214</v>
      </c>
      <c r="GF801" s="1" t="s">
        <v>213</v>
      </c>
      <c r="GG801" s="1">
        <v>11</v>
      </c>
      <c r="GH801" s="12">
        <f t="shared" si="410"/>
        <v>46.0797794444444</v>
      </c>
      <c r="GI801" s="1">
        <f t="shared" si="411"/>
        <v>5.06877573888889</v>
      </c>
      <c r="GJ801" s="1" t="s">
        <v>215</v>
      </c>
      <c r="GM801" s="1">
        <v>0.14</v>
      </c>
      <c r="GO801" s="1">
        <v>0.23</v>
      </c>
      <c r="GP801" s="1">
        <v>0.21</v>
      </c>
      <c r="HB801" s="1">
        <v>2</v>
      </c>
      <c r="HC801" s="1">
        <v>75</v>
      </c>
      <c r="HD801" s="1">
        <v>90</v>
      </c>
      <c r="HE801" s="1">
        <f t="shared" si="412"/>
        <v>86.4</v>
      </c>
      <c r="HF801" s="10">
        <f t="shared" si="413"/>
        <v>52.3045524263889</v>
      </c>
      <c r="HG801" s="13">
        <v>43832</v>
      </c>
    </row>
    <row r="802" spans="1:215">
      <c r="A802" t="str">
        <f t="shared" si="382"/>
        <v>HOSP712029021697</v>
      </c>
      <c r="B802" s="1">
        <v>801</v>
      </c>
      <c r="C802" s="1" t="s">
        <v>200</v>
      </c>
      <c r="D802" s="1">
        <v>0</v>
      </c>
      <c r="E802" s="1" t="s">
        <v>247</v>
      </c>
      <c r="F802" s="1" t="s">
        <v>202</v>
      </c>
      <c r="H802" s="1" t="s">
        <v>819</v>
      </c>
      <c r="I802" s="1" t="s">
        <v>820</v>
      </c>
      <c r="M802" s="1" t="s">
        <v>205</v>
      </c>
      <c r="N802" s="1">
        <v>1</v>
      </c>
      <c r="O802" s="17" t="s">
        <v>402</v>
      </c>
      <c r="P802" s="18"/>
      <c r="Q802" s="1" t="s">
        <v>207</v>
      </c>
      <c r="R802" t="s">
        <v>208</v>
      </c>
      <c r="S802" s="19" t="s">
        <v>403</v>
      </c>
      <c r="T802" s="1" t="s">
        <v>210</v>
      </c>
      <c r="V802" s="1" t="b">
        <v>0</v>
      </c>
      <c r="AA802" s="1">
        <v>0.0086625</v>
      </c>
      <c r="AC802" s="1">
        <v>0.0071625</v>
      </c>
      <c r="AD802" s="1">
        <v>100</v>
      </c>
      <c r="AF802" s="8">
        <v>0.0015</v>
      </c>
      <c r="AG802" s="1" t="s">
        <v>469</v>
      </c>
      <c r="AH802" s="1">
        <v>21697</v>
      </c>
      <c r="AI802" s="1">
        <v>100</v>
      </c>
      <c r="AJ802" s="1">
        <v>190.5</v>
      </c>
      <c r="AL802" s="1">
        <f t="shared" si="399"/>
        <v>190.5</v>
      </c>
      <c r="AO802" s="1">
        <f t="shared" si="400"/>
        <v>190.5</v>
      </c>
      <c r="AP802" s="1">
        <v>20</v>
      </c>
      <c r="AV802" s="10">
        <f t="shared" si="401"/>
        <v>1.62020625</v>
      </c>
      <c r="AW802" s="1">
        <f t="shared" si="402"/>
        <v>1.62020625</v>
      </c>
      <c r="BK802" s="1">
        <v>4</v>
      </c>
      <c r="BL802" s="1">
        <v>200</v>
      </c>
      <c r="BM802" s="1" t="s">
        <v>212</v>
      </c>
      <c r="BN802" s="2">
        <f t="shared" si="403"/>
        <v>0.694444444444444</v>
      </c>
      <c r="BO802" s="2">
        <v>150</v>
      </c>
      <c r="BP802" s="1">
        <f t="shared" si="404"/>
        <v>0.694444444444444</v>
      </c>
      <c r="BQ802" s="1">
        <f t="shared" si="405"/>
        <v>0.694444444444444</v>
      </c>
      <c r="BS802" s="1"/>
      <c r="EQ802" s="1">
        <f t="shared" si="381"/>
        <v>0</v>
      </c>
      <c r="ER802" s="1">
        <f t="shared" si="406"/>
        <v>0</v>
      </c>
      <c r="ES802" s="1">
        <f t="shared" si="407"/>
        <v>0</v>
      </c>
      <c r="ET802" s="12">
        <f t="shared" si="408"/>
        <v>0.694444444444444</v>
      </c>
      <c r="FP802" s="1" t="s">
        <v>213</v>
      </c>
      <c r="FQ802" s="1">
        <v>1.25</v>
      </c>
      <c r="FR802" s="12">
        <f t="shared" si="383"/>
        <v>2.31465069444444</v>
      </c>
      <c r="FS802" s="12">
        <f t="shared" si="409"/>
        <v>0.0289331336805556</v>
      </c>
      <c r="GE802" s="1" t="s">
        <v>214</v>
      </c>
      <c r="GF802" s="1" t="s">
        <v>213</v>
      </c>
      <c r="GG802" s="1">
        <v>11</v>
      </c>
      <c r="GH802" s="12">
        <f t="shared" si="410"/>
        <v>2.31465069444444</v>
      </c>
      <c r="GI802" s="1">
        <f t="shared" si="411"/>
        <v>0.254611576388889</v>
      </c>
      <c r="GJ802" s="1" t="s">
        <v>215</v>
      </c>
      <c r="GM802" s="1">
        <v>0.0138888888888889</v>
      </c>
      <c r="GO802" s="1">
        <v>0.02</v>
      </c>
      <c r="GP802" s="1">
        <v>0.01</v>
      </c>
      <c r="HB802" s="1">
        <v>4</v>
      </c>
      <c r="HC802" s="1">
        <v>45</v>
      </c>
      <c r="HD802" s="1">
        <v>90</v>
      </c>
      <c r="HE802" s="1">
        <f t="shared" si="412"/>
        <v>288</v>
      </c>
      <c r="HF802" s="10">
        <f t="shared" si="413"/>
        <v>2.64208429340278</v>
      </c>
      <c r="HG802" s="13">
        <v>43556</v>
      </c>
    </row>
    <row r="803" spans="1:215">
      <c r="A803" t="str">
        <f t="shared" si="382"/>
        <v>MYSRP712029021590</v>
      </c>
      <c r="B803" s="1">
        <v>802</v>
      </c>
      <c r="C803" s="1" t="s">
        <v>200</v>
      </c>
      <c r="D803" s="1">
        <v>0</v>
      </c>
      <c r="E803" s="1" t="s">
        <v>317</v>
      </c>
      <c r="F803" s="1" t="s">
        <v>202</v>
      </c>
      <c r="H803" s="1" t="s">
        <v>819</v>
      </c>
      <c r="I803" s="1" t="s">
        <v>820</v>
      </c>
      <c r="M803" s="1" t="s">
        <v>205</v>
      </c>
      <c r="N803" s="1">
        <v>1</v>
      </c>
      <c r="O803" s="17" t="s">
        <v>402</v>
      </c>
      <c r="P803" s="18"/>
      <c r="Q803" s="1" t="s">
        <v>207</v>
      </c>
      <c r="R803" t="s">
        <v>208</v>
      </c>
      <c r="S803" s="19" t="s">
        <v>403</v>
      </c>
      <c r="T803" s="1" t="s">
        <v>210</v>
      </c>
      <c r="V803" s="1" t="b">
        <v>0</v>
      </c>
      <c r="AA803" s="1">
        <v>0.0086625</v>
      </c>
      <c r="AC803" s="1">
        <v>0.0071625</v>
      </c>
      <c r="AD803" s="1">
        <v>100</v>
      </c>
      <c r="AF803" s="8">
        <v>0.0015</v>
      </c>
      <c r="AG803" s="1" t="s">
        <v>464</v>
      </c>
      <c r="AH803" s="1">
        <v>21590</v>
      </c>
      <c r="AI803" s="1">
        <v>100</v>
      </c>
      <c r="AJ803" s="1">
        <v>190.5</v>
      </c>
      <c r="AL803" s="1">
        <f t="shared" si="399"/>
        <v>190.5</v>
      </c>
      <c r="AO803" s="1">
        <f t="shared" si="400"/>
        <v>190.5</v>
      </c>
      <c r="AP803" s="1">
        <v>20</v>
      </c>
      <c r="AV803" s="10">
        <f t="shared" si="401"/>
        <v>1.62020625</v>
      </c>
      <c r="AW803" s="1">
        <f t="shared" si="402"/>
        <v>1.62020625</v>
      </c>
      <c r="BK803" s="1">
        <v>4</v>
      </c>
      <c r="BL803" s="1">
        <v>200</v>
      </c>
      <c r="BM803" s="1" t="s">
        <v>212</v>
      </c>
      <c r="BN803" s="2">
        <f t="shared" si="403"/>
        <v>0.694444444444444</v>
      </c>
      <c r="BO803" s="2">
        <v>150</v>
      </c>
      <c r="BP803" s="1">
        <f t="shared" si="404"/>
        <v>0.694444444444444</v>
      </c>
      <c r="BQ803" s="1">
        <f t="shared" si="405"/>
        <v>0.694444444444444</v>
      </c>
      <c r="BS803" s="1"/>
      <c r="EQ803" s="1">
        <f t="shared" si="381"/>
        <v>0</v>
      </c>
      <c r="ER803" s="1">
        <f t="shared" si="406"/>
        <v>0</v>
      </c>
      <c r="ES803" s="1">
        <f t="shared" si="407"/>
        <v>0</v>
      </c>
      <c r="ET803" s="12">
        <f t="shared" si="408"/>
        <v>0.694444444444444</v>
      </c>
      <c r="FP803" s="1" t="s">
        <v>213</v>
      </c>
      <c r="FQ803" s="1">
        <v>1.25</v>
      </c>
      <c r="FR803" s="12">
        <f t="shared" si="383"/>
        <v>2.31465069444444</v>
      </c>
      <c r="FS803" s="12">
        <f t="shared" si="409"/>
        <v>0.0289331336805556</v>
      </c>
      <c r="GE803" s="1" t="s">
        <v>214</v>
      </c>
      <c r="GF803" s="1" t="s">
        <v>213</v>
      </c>
      <c r="GG803" s="1">
        <v>11</v>
      </c>
      <c r="GH803" s="12">
        <f t="shared" si="410"/>
        <v>2.31465069444444</v>
      </c>
      <c r="GI803" s="1">
        <f t="shared" si="411"/>
        <v>0.254611576388889</v>
      </c>
      <c r="GJ803" s="1" t="s">
        <v>215</v>
      </c>
      <c r="GM803" s="1">
        <v>0.0138888888888889</v>
      </c>
      <c r="GO803" s="1">
        <v>0.02</v>
      </c>
      <c r="GP803" s="1">
        <v>0.01</v>
      </c>
      <c r="HB803" s="1">
        <v>4</v>
      </c>
      <c r="HC803" s="1">
        <v>45</v>
      </c>
      <c r="HD803" s="1">
        <v>90</v>
      </c>
      <c r="HE803" s="1">
        <f t="shared" si="412"/>
        <v>288</v>
      </c>
      <c r="HF803" s="10">
        <f t="shared" si="413"/>
        <v>2.64208429340278</v>
      </c>
      <c r="HG803" s="13">
        <v>43556</v>
      </c>
    </row>
    <row r="804" spans="1:215">
      <c r="A804" t="str">
        <f t="shared" si="382"/>
        <v>HOSP712030021697</v>
      </c>
      <c r="B804" s="1">
        <v>803</v>
      </c>
      <c r="C804" s="1" t="s">
        <v>200</v>
      </c>
      <c r="D804" s="1">
        <v>0</v>
      </c>
      <c r="E804" s="1" t="s">
        <v>247</v>
      </c>
      <c r="F804" s="1" t="s">
        <v>202</v>
      </c>
      <c r="H804" s="1" t="s">
        <v>1347</v>
      </c>
      <c r="I804" s="1" t="s">
        <v>1348</v>
      </c>
      <c r="M804" s="1" t="s">
        <v>205</v>
      </c>
      <c r="N804" s="1">
        <v>1</v>
      </c>
      <c r="O804" s="17" t="s">
        <v>402</v>
      </c>
      <c r="P804" s="18"/>
      <c r="Q804" s="1" t="s">
        <v>207</v>
      </c>
      <c r="R804" t="s">
        <v>208</v>
      </c>
      <c r="S804" s="19" t="s">
        <v>403</v>
      </c>
      <c r="T804" s="1" t="s">
        <v>210</v>
      </c>
      <c r="V804" s="1" t="b">
        <v>0</v>
      </c>
      <c r="AA804" s="1">
        <v>0.006675</v>
      </c>
      <c r="AC804" s="1">
        <v>0.005675</v>
      </c>
      <c r="AD804" s="1">
        <v>100</v>
      </c>
      <c r="AF804" s="8">
        <v>0.001</v>
      </c>
      <c r="AG804" s="1" t="s">
        <v>469</v>
      </c>
      <c r="AH804" s="1">
        <v>21697</v>
      </c>
      <c r="AI804" s="1">
        <v>100</v>
      </c>
      <c r="AJ804" s="1">
        <v>190.5</v>
      </c>
      <c r="AL804" s="1">
        <f t="shared" si="399"/>
        <v>190.5</v>
      </c>
      <c r="AO804" s="1">
        <f t="shared" si="400"/>
        <v>190.5</v>
      </c>
      <c r="AP804" s="1">
        <v>20</v>
      </c>
      <c r="AV804" s="10">
        <f t="shared" si="401"/>
        <v>1.2515875</v>
      </c>
      <c r="AW804" s="1">
        <f t="shared" si="402"/>
        <v>1.2515875</v>
      </c>
      <c r="BK804" s="1">
        <v>4</v>
      </c>
      <c r="BL804" s="1">
        <v>200</v>
      </c>
      <c r="BM804" s="1" t="s">
        <v>212</v>
      </c>
      <c r="BN804" s="2">
        <f t="shared" si="403"/>
        <v>0.694444444444444</v>
      </c>
      <c r="BO804" s="2">
        <v>150</v>
      </c>
      <c r="BP804" s="1">
        <f t="shared" si="404"/>
        <v>0.694444444444444</v>
      </c>
      <c r="BQ804" s="1">
        <f t="shared" si="405"/>
        <v>0.694444444444444</v>
      </c>
      <c r="BS804" s="1"/>
      <c r="EQ804" s="1">
        <f t="shared" si="381"/>
        <v>0</v>
      </c>
      <c r="ER804" s="1">
        <f t="shared" si="406"/>
        <v>0</v>
      </c>
      <c r="ES804" s="1">
        <f t="shared" si="407"/>
        <v>0</v>
      </c>
      <c r="ET804" s="12">
        <f t="shared" si="408"/>
        <v>0.694444444444444</v>
      </c>
      <c r="FP804" s="1" t="s">
        <v>213</v>
      </c>
      <c r="FQ804" s="1">
        <v>1.25</v>
      </c>
      <c r="FR804" s="12">
        <f t="shared" si="383"/>
        <v>1.94603194444444</v>
      </c>
      <c r="FS804" s="12">
        <f t="shared" si="409"/>
        <v>0.0243253993055556</v>
      </c>
      <c r="GE804" s="1" t="s">
        <v>214</v>
      </c>
      <c r="GF804" s="1" t="s">
        <v>213</v>
      </c>
      <c r="GG804" s="1">
        <v>11</v>
      </c>
      <c r="GH804" s="12">
        <f t="shared" si="410"/>
        <v>1.94603194444444</v>
      </c>
      <c r="GI804" s="1">
        <f t="shared" si="411"/>
        <v>0.214063513888889</v>
      </c>
      <c r="GJ804" s="1" t="s">
        <v>215</v>
      </c>
      <c r="GM804" s="1">
        <v>0.0138888888888889</v>
      </c>
      <c r="GO804" s="1">
        <v>0.02</v>
      </c>
      <c r="GP804" s="1">
        <v>0.01</v>
      </c>
      <c r="HB804" s="1">
        <v>4</v>
      </c>
      <c r="HC804" s="1">
        <v>45</v>
      </c>
      <c r="HD804" s="1">
        <v>90</v>
      </c>
      <c r="HE804" s="1">
        <f t="shared" si="412"/>
        <v>288</v>
      </c>
      <c r="HF804" s="10">
        <f t="shared" si="413"/>
        <v>2.22830974652778</v>
      </c>
      <c r="HG804" s="13">
        <v>43556</v>
      </c>
    </row>
    <row r="805" spans="1:215">
      <c r="A805" t="str">
        <f t="shared" si="382"/>
        <v>HOSP716055021697</v>
      </c>
      <c r="B805" s="1">
        <v>804</v>
      </c>
      <c r="C805" s="1" t="s">
        <v>200</v>
      </c>
      <c r="D805" s="1">
        <v>0</v>
      </c>
      <c r="E805" s="1" t="s">
        <v>247</v>
      </c>
      <c r="F805" s="1" t="s">
        <v>202</v>
      </c>
      <c r="H805" s="1" t="s">
        <v>821</v>
      </c>
      <c r="I805" s="1" t="s">
        <v>822</v>
      </c>
      <c r="M805" s="1" t="s">
        <v>205</v>
      </c>
      <c r="N805" s="1">
        <v>1</v>
      </c>
      <c r="O805" s="1" t="s">
        <v>243</v>
      </c>
      <c r="Q805" s="1" t="s">
        <v>219</v>
      </c>
      <c r="R805" t="s">
        <v>208</v>
      </c>
      <c r="S805" s="19" t="s">
        <v>244</v>
      </c>
      <c r="T805" s="1" t="s">
        <v>210</v>
      </c>
      <c r="V805" s="1" t="b">
        <v>0</v>
      </c>
      <c r="AA805" s="1">
        <v>0.028</v>
      </c>
      <c r="AC805" s="1">
        <v>0.023</v>
      </c>
      <c r="AD805" s="1">
        <v>100</v>
      </c>
      <c r="AF805" s="8">
        <v>0.005</v>
      </c>
      <c r="AG805" s="1" t="s">
        <v>469</v>
      </c>
      <c r="AH805" s="1">
        <v>21697</v>
      </c>
      <c r="AI805" s="1">
        <v>100</v>
      </c>
      <c r="AJ805" s="1">
        <v>131.96</v>
      </c>
      <c r="AL805" s="1">
        <f t="shared" si="399"/>
        <v>131.96</v>
      </c>
      <c r="AO805" s="1">
        <f t="shared" si="400"/>
        <v>131.96</v>
      </c>
      <c r="AP805" s="1">
        <v>20</v>
      </c>
      <c r="AV805" s="10">
        <f t="shared" si="401"/>
        <v>3.59488</v>
      </c>
      <c r="AW805" s="1">
        <f t="shared" si="402"/>
        <v>3.59488</v>
      </c>
      <c r="BK805" s="1">
        <v>2</v>
      </c>
      <c r="BL805" s="1">
        <v>240</v>
      </c>
      <c r="BM805" s="1" t="s">
        <v>212</v>
      </c>
      <c r="BN805" s="2">
        <f t="shared" si="403"/>
        <v>2.22222222222222</v>
      </c>
      <c r="BO805" s="2">
        <v>180</v>
      </c>
      <c r="BP805" s="1">
        <f t="shared" si="404"/>
        <v>2.22222222222222</v>
      </c>
      <c r="BQ805" s="1">
        <f t="shared" si="405"/>
        <v>2.22222222222222</v>
      </c>
      <c r="BS805" s="1"/>
      <c r="EQ805" s="1">
        <f t="shared" si="381"/>
        <v>0</v>
      </c>
      <c r="ER805" s="1">
        <f t="shared" si="406"/>
        <v>0</v>
      </c>
      <c r="ES805" s="1">
        <f t="shared" si="407"/>
        <v>0</v>
      </c>
      <c r="ET805" s="12">
        <f t="shared" si="408"/>
        <v>2.22222222222222</v>
      </c>
      <c r="FP805" s="1" t="s">
        <v>213</v>
      </c>
      <c r="FQ805" s="1">
        <v>1.25</v>
      </c>
      <c r="FR805" s="12">
        <f t="shared" si="383"/>
        <v>5.81710222222222</v>
      </c>
      <c r="FS805" s="12">
        <f t="shared" si="409"/>
        <v>0.0727137777777778</v>
      </c>
      <c r="GE805" s="1" t="s">
        <v>214</v>
      </c>
      <c r="GF805" s="1" t="s">
        <v>213</v>
      </c>
      <c r="GG805" s="1">
        <v>11</v>
      </c>
      <c r="GH805" s="12">
        <f t="shared" si="410"/>
        <v>5.81710222222222</v>
      </c>
      <c r="GI805" s="1">
        <f t="shared" si="411"/>
        <v>0.639881244444444</v>
      </c>
      <c r="GJ805" s="1" t="s">
        <v>215</v>
      </c>
      <c r="GM805" s="1">
        <v>0.0444444444444444</v>
      </c>
      <c r="GO805" s="1">
        <v>0.06</v>
      </c>
      <c r="GP805" s="1">
        <v>0.05</v>
      </c>
      <c r="GQ805" s="1" t="s">
        <v>280</v>
      </c>
      <c r="GR805" s="1">
        <v>0.0200000000000005</v>
      </c>
      <c r="HB805" s="1">
        <v>2</v>
      </c>
      <c r="HC805" s="1">
        <v>60</v>
      </c>
      <c r="HD805" s="1">
        <v>90</v>
      </c>
      <c r="HE805" s="1">
        <f t="shared" si="412"/>
        <v>108</v>
      </c>
      <c r="HF805" s="10">
        <f t="shared" si="413"/>
        <v>6.70414168888889</v>
      </c>
      <c r="HG805" s="13">
        <v>44928</v>
      </c>
    </row>
    <row r="806" spans="1:215">
      <c r="A806" t="str">
        <f t="shared" si="382"/>
        <v>HOSP718007021697</v>
      </c>
      <c r="B806" s="1">
        <v>805</v>
      </c>
      <c r="C806" s="1" t="s">
        <v>200</v>
      </c>
      <c r="D806" s="1">
        <v>0</v>
      </c>
      <c r="E806" s="1" t="s">
        <v>247</v>
      </c>
      <c r="F806" s="1" t="s">
        <v>202</v>
      </c>
      <c r="H806" s="1" t="s">
        <v>823</v>
      </c>
      <c r="I806" s="1" t="s">
        <v>217</v>
      </c>
      <c r="M806" s="1" t="s">
        <v>205</v>
      </c>
      <c r="N806" s="1">
        <v>1</v>
      </c>
      <c r="O806" s="22" t="s">
        <v>265</v>
      </c>
      <c r="P806" s="23"/>
      <c r="Q806" s="1" t="s">
        <v>219</v>
      </c>
      <c r="R806" t="s">
        <v>208</v>
      </c>
      <c r="S806" s="19" t="s">
        <v>266</v>
      </c>
      <c r="T806" s="1" t="s">
        <v>210</v>
      </c>
      <c r="V806" s="1" t="b">
        <v>0</v>
      </c>
      <c r="AA806" s="1">
        <v>0.07742</v>
      </c>
      <c r="AC806" s="1">
        <v>0.07742</v>
      </c>
      <c r="AD806" s="1">
        <v>100</v>
      </c>
      <c r="AF806" s="8">
        <v>0</v>
      </c>
      <c r="AG806" s="1" t="s">
        <v>469</v>
      </c>
      <c r="AH806" s="1">
        <v>21697</v>
      </c>
      <c r="AI806" s="1">
        <v>100</v>
      </c>
      <c r="AJ806" s="1">
        <v>118.25</v>
      </c>
      <c r="AL806" s="1">
        <f t="shared" si="399"/>
        <v>118.25</v>
      </c>
      <c r="AO806" s="1">
        <f t="shared" si="400"/>
        <v>118.25</v>
      </c>
      <c r="AP806" s="1">
        <v>20</v>
      </c>
      <c r="AV806" s="10">
        <f t="shared" si="401"/>
        <v>9.154915</v>
      </c>
      <c r="AW806" s="1">
        <f t="shared" si="402"/>
        <v>9.154915</v>
      </c>
      <c r="AZ806" s="1">
        <f>BA806+BE806</f>
        <v>10.63125</v>
      </c>
      <c r="BA806" s="1">
        <f>AZ807*N807</f>
        <v>10.5</v>
      </c>
      <c r="BB806" s="1" t="s">
        <v>221</v>
      </c>
      <c r="BC806" s="1">
        <f>BA806</f>
        <v>10.5</v>
      </c>
      <c r="BD806" s="1">
        <v>1.25</v>
      </c>
      <c r="BE806" s="1">
        <f>BA806*(BD806/100)</f>
        <v>0.13125</v>
      </c>
      <c r="BK806" s="1">
        <v>4</v>
      </c>
      <c r="BL806" s="1">
        <v>293.333333333333</v>
      </c>
      <c r="BM806" s="1" t="s">
        <v>212</v>
      </c>
      <c r="BN806" s="2">
        <f t="shared" si="403"/>
        <v>1.47119341563786</v>
      </c>
      <c r="BO806" s="2">
        <v>220</v>
      </c>
      <c r="BP806" s="1">
        <f t="shared" si="404"/>
        <v>1.47119341563786</v>
      </c>
      <c r="BQ806" s="1">
        <f t="shared" si="405"/>
        <v>1.47119341563786</v>
      </c>
      <c r="BS806" s="1"/>
      <c r="EQ806" s="1">
        <f t="shared" si="381"/>
        <v>0</v>
      </c>
      <c r="ER806" s="1">
        <f t="shared" si="406"/>
        <v>0</v>
      </c>
      <c r="ES806" s="1">
        <f t="shared" si="407"/>
        <v>0</v>
      </c>
      <c r="ET806" s="12">
        <f t="shared" si="408"/>
        <v>1.47119341563786</v>
      </c>
      <c r="FP806" s="1" t="s">
        <v>213</v>
      </c>
      <c r="FQ806" s="1">
        <v>1.25</v>
      </c>
      <c r="FR806" s="12">
        <f t="shared" si="383"/>
        <v>10.6261084156379</v>
      </c>
      <c r="FS806" s="12">
        <f t="shared" si="409"/>
        <v>0.132826355195473</v>
      </c>
      <c r="GE806" s="1" t="s">
        <v>214</v>
      </c>
      <c r="GF806" s="1" t="s">
        <v>213</v>
      </c>
      <c r="GG806" s="1">
        <v>11</v>
      </c>
      <c r="GH806" s="12">
        <f t="shared" si="410"/>
        <v>10.6261084156379</v>
      </c>
      <c r="GI806" s="1">
        <f t="shared" si="411"/>
        <v>1.16887192572016</v>
      </c>
      <c r="GJ806" s="1" t="s">
        <v>215</v>
      </c>
      <c r="GM806" s="1">
        <v>0.03</v>
      </c>
      <c r="GO806" s="1">
        <v>0.0514583333333333</v>
      </c>
      <c r="GP806" s="1">
        <v>0.05</v>
      </c>
      <c r="GQ806" s="1" t="s">
        <v>280</v>
      </c>
      <c r="GR806" s="1">
        <v>0.139999999999997</v>
      </c>
      <c r="HB806" s="1">
        <v>4</v>
      </c>
      <c r="HC806" s="1">
        <v>65</v>
      </c>
      <c r="HD806" s="1">
        <v>90</v>
      </c>
      <c r="HE806" s="1">
        <f t="shared" si="412"/>
        <v>199.384615384615</v>
      </c>
      <c r="HF806" s="10">
        <f t="shared" si="413"/>
        <v>22.8305150298868</v>
      </c>
      <c r="HG806" s="13">
        <v>43557</v>
      </c>
    </row>
    <row r="807" spans="1:215">
      <c r="A807" t="str">
        <f t="shared" si="382"/>
        <v>HOSP7180070_121697</v>
      </c>
      <c r="B807" s="1">
        <v>806</v>
      </c>
      <c r="C807" s="1" t="s">
        <v>200</v>
      </c>
      <c r="E807" s="1" t="s">
        <v>247</v>
      </c>
      <c r="F807" s="1" t="s">
        <v>222</v>
      </c>
      <c r="H807" s="1" t="s">
        <v>824</v>
      </c>
      <c r="I807" s="1" t="s">
        <v>824</v>
      </c>
      <c r="N807" s="1">
        <v>3</v>
      </c>
      <c r="O807" s="23"/>
      <c r="P807" s="23"/>
      <c r="R807"/>
      <c r="S807" s="20"/>
      <c r="AF807" s="8"/>
      <c r="AG807" s="1" t="s">
        <v>469</v>
      </c>
      <c r="AH807" s="1">
        <v>21697</v>
      </c>
      <c r="AV807" s="10"/>
      <c r="AX807" s="1" t="s">
        <v>205</v>
      </c>
      <c r="AY807" s="1" t="s">
        <v>225</v>
      </c>
      <c r="AZ807" s="1">
        <v>3.5</v>
      </c>
      <c r="BN807" s="2"/>
      <c r="BS807" s="1"/>
      <c r="ET807" s="12"/>
      <c r="FR807" s="12"/>
      <c r="FS807" s="12"/>
      <c r="GH807" s="12"/>
      <c r="HF807" s="10"/>
      <c r="HG807" s="13">
        <v>43557</v>
      </c>
    </row>
    <row r="808" spans="1:215">
      <c r="A808" t="str">
        <f t="shared" si="382"/>
        <v>MYSRP718007021691</v>
      </c>
      <c r="B808" s="1">
        <v>807</v>
      </c>
      <c r="C808" s="1" t="s">
        <v>200</v>
      </c>
      <c r="D808" s="1">
        <v>0</v>
      </c>
      <c r="E808" s="1" t="s">
        <v>317</v>
      </c>
      <c r="F808" s="1" t="s">
        <v>202</v>
      </c>
      <c r="H808" s="1" t="s">
        <v>823</v>
      </c>
      <c r="I808" s="1" t="s">
        <v>217</v>
      </c>
      <c r="M808" s="1" t="s">
        <v>205</v>
      </c>
      <c r="N808" s="1">
        <v>1</v>
      </c>
      <c r="O808" s="1" t="s">
        <v>1223</v>
      </c>
      <c r="Q808" s="1" t="s">
        <v>219</v>
      </c>
      <c r="R808" t="s">
        <v>208</v>
      </c>
      <c r="S808" s="1" t="s">
        <v>1223</v>
      </c>
      <c r="T808" s="1" t="s">
        <v>210</v>
      </c>
      <c r="V808" s="1" t="b">
        <v>0</v>
      </c>
      <c r="AA808" s="1">
        <v>0.07742</v>
      </c>
      <c r="AC808" s="1">
        <v>0.07742</v>
      </c>
      <c r="AD808" s="1">
        <v>100</v>
      </c>
      <c r="AF808" s="8">
        <v>0</v>
      </c>
      <c r="AG808" s="1" t="s">
        <v>679</v>
      </c>
      <c r="AH808" s="1">
        <v>21691</v>
      </c>
      <c r="AI808" s="1">
        <v>100</v>
      </c>
      <c r="AJ808" s="1">
        <v>118.25</v>
      </c>
      <c r="AL808" s="1">
        <f>AK808+AJ808</f>
        <v>118.25</v>
      </c>
      <c r="AO808" s="1">
        <f>AL808+AM808</f>
        <v>118.25</v>
      </c>
      <c r="AP808" s="1">
        <v>20</v>
      </c>
      <c r="AV808" s="10">
        <f>((AO808*((100-GX808)/100)+GY808))*(AA808+AS808+AU808+AB808)-(AP808*(AA808+AS808-AC808+AB808)*AD808/100)</f>
        <v>9.154915</v>
      </c>
      <c r="AW808" s="1">
        <f>(AV808)*N808</f>
        <v>9.154915</v>
      </c>
      <c r="AZ808" s="1">
        <f>BA808+BE808</f>
        <v>10.63125</v>
      </c>
      <c r="BA808" s="1">
        <f>AZ809*N809</f>
        <v>10.5</v>
      </c>
      <c r="BB808" s="1" t="s">
        <v>221</v>
      </c>
      <c r="BC808" s="1">
        <f>BA808</f>
        <v>10.5</v>
      </c>
      <c r="BD808" s="1">
        <v>1.25</v>
      </c>
      <c r="BE808" s="1">
        <f>BA808*(BD808/100)</f>
        <v>0.13125</v>
      </c>
      <c r="BK808" s="1">
        <v>4</v>
      </c>
      <c r="BL808" s="1">
        <v>275</v>
      </c>
      <c r="BM808" s="1" t="s">
        <v>212</v>
      </c>
      <c r="BN808" s="2">
        <f>BL808/HE808</f>
        <v>1.20614035087719</v>
      </c>
      <c r="BO808" s="2">
        <v>220</v>
      </c>
      <c r="BP808" s="1">
        <f>BN808+BI808</f>
        <v>1.20614035087719</v>
      </c>
      <c r="BQ808" s="1">
        <f>BP808*N808</f>
        <v>1.20614035087719</v>
      </c>
      <c r="BS808" s="1"/>
      <c r="EQ808" s="1">
        <f t="shared" si="381"/>
        <v>0</v>
      </c>
      <c r="ER808" s="1">
        <f>EQ808*N808</f>
        <v>0</v>
      </c>
      <c r="ES808" s="1">
        <f>IF(ISERROR(SEARCH("FALSE",BV808)),BU808,0)+IF(ISERROR(SEARCH("FALSE",CA808)),BZ808,0)+IF(ISERROR(SEARCH("FALSE",CF808)),CE808,0)+IF(ISERROR(SEARCH("FALSE",CK808)),CJ808,0)+IF(ISERROR(SEARCH("FALSE",CP808)),CO808,0)+IF(ISERROR(SEARCH("FALSE",CU808)),CT808,0)+IF(ISERROR(SEARCH("FALSE",CZ808)),CY808,0)+IF(ISERROR(SEARCH("FALSE",DE808)),DD808,0)+IF(ISERROR(SEARCH("FALSE",DJ808)),DI808,0)+IF(ISERROR(SEARCH("FALSE",DO808)),DN808,0)+IF(ISERROR(SEARCH("FALSE",DT808)),DS808,0)+IF(ISERROR(SEARCH("FALSE",DY808)),DX808,0)+IF(ISERROR(SEARCH("FALSE",ED808)),EC808,0)+IF(ISERROR(SEARCH("FALSE",EI808)),EH808,0)+IF(ISERROR(SEARCH("FALSE",EN808)),EM808,0)*N808</f>
        <v>0</v>
      </c>
      <c r="ET808" s="12">
        <f>ES808+ER808+BP808</f>
        <v>1.20614035087719</v>
      </c>
      <c r="FP808" s="1" t="s">
        <v>213</v>
      </c>
      <c r="FQ808" s="1">
        <v>1.25</v>
      </c>
      <c r="FR808" s="12">
        <f t="shared" si="383"/>
        <v>10.3610553508772</v>
      </c>
      <c r="FS808" s="12">
        <f>FR808*FQ808/100</f>
        <v>0.129513191885965</v>
      </c>
      <c r="GE808" s="1" t="s">
        <v>214</v>
      </c>
      <c r="GF808" s="1" t="s">
        <v>213</v>
      </c>
      <c r="GG808" s="1">
        <v>11</v>
      </c>
      <c r="GH808" s="12">
        <f>AW808+ET808-ES808+FD808+FG808</f>
        <v>10.3610553508772</v>
      </c>
      <c r="GI808" s="1">
        <f>GH808*(GG808/100)</f>
        <v>1.13971608859649</v>
      </c>
      <c r="GJ808" s="1" t="s">
        <v>215</v>
      </c>
      <c r="GM808" s="1">
        <v>0.0241228070175439</v>
      </c>
      <c r="GO808" s="1">
        <v>0.0514583333333333</v>
      </c>
      <c r="GP808" s="1">
        <v>0.0356125356125356</v>
      </c>
      <c r="HB808" s="1">
        <v>4</v>
      </c>
      <c r="HC808" s="1">
        <v>60</v>
      </c>
      <c r="HD808" s="1">
        <v>95</v>
      </c>
      <c r="HE808" s="1">
        <f>(3600/HC808)*HD808*HB808/100</f>
        <v>228</v>
      </c>
      <c r="HF808" s="10">
        <f>AW808+AZ808+ET808+FD808+FG808+FK808+FS808-FY808+GD808+FT808+GI808+GM808+GN808+GO808+GP808+GR808+GS808-GU808</f>
        <v>22.3727283073231</v>
      </c>
      <c r="HG808" s="13">
        <v>43648</v>
      </c>
    </row>
    <row r="809" spans="1:215">
      <c r="A809" t="str">
        <f t="shared" si="382"/>
        <v>MYSRP7180070_121691</v>
      </c>
      <c r="B809" s="1">
        <v>808</v>
      </c>
      <c r="C809" s="1" t="s">
        <v>200</v>
      </c>
      <c r="E809" s="1" t="s">
        <v>317</v>
      </c>
      <c r="F809" s="1" t="s">
        <v>222</v>
      </c>
      <c r="H809" s="1" t="s">
        <v>824</v>
      </c>
      <c r="I809" s="1" t="s">
        <v>824</v>
      </c>
      <c r="N809" s="1">
        <v>3</v>
      </c>
      <c r="O809" s="23"/>
      <c r="P809" s="23"/>
      <c r="R809"/>
      <c r="S809" s="20"/>
      <c r="AF809" s="8"/>
      <c r="AG809" s="1" t="s">
        <v>679</v>
      </c>
      <c r="AH809" s="1">
        <v>21691</v>
      </c>
      <c r="AV809" s="10"/>
      <c r="AX809" s="1" t="s">
        <v>205</v>
      </c>
      <c r="AY809" s="1" t="s">
        <v>225</v>
      </c>
      <c r="AZ809" s="1">
        <v>3.5</v>
      </c>
      <c r="BN809" s="2"/>
      <c r="BS809" s="1"/>
      <c r="ET809" s="12"/>
      <c r="FR809" s="12"/>
      <c r="FS809" s="12"/>
      <c r="GH809" s="12"/>
      <c r="HF809" s="10"/>
      <c r="HG809" s="13">
        <v>43648</v>
      </c>
    </row>
    <row r="810" spans="1:215">
      <c r="A810" t="str">
        <f t="shared" si="382"/>
        <v>MYSRP718008021590</v>
      </c>
      <c r="B810" s="1">
        <v>809</v>
      </c>
      <c r="C810" s="1" t="s">
        <v>200</v>
      </c>
      <c r="D810" s="1">
        <v>0</v>
      </c>
      <c r="E810" s="1" t="s">
        <v>317</v>
      </c>
      <c r="F810" s="1" t="s">
        <v>202</v>
      </c>
      <c r="H810" s="1" t="s">
        <v>1349</v>
      </c>
      <c r="I810" s="1" t="s">
        <v>1350</v>
      </c>
      <c r="M810" s="1" t="s">
        <v>205</v>
      </c>
      <c r="N810" s="1">
        <v>1</v>
      </c>
      <c r="O810" s="17" t="s">
        <v>1033</v>
      </c>
      <c r="P810" s="18"/>
      <c r="Q810" s="1" t="s">
        <v>219</v>
      </c>
      <c r="R810" t="s">
        <v>208</v>
      </c>
      <c r="S810" s="19" t="s">
        <v>338</v>
      </c>
      <c r="T810" s="1" t="s">
        <v>210</v>
      </c>
      <c r="V810" s="1" t="b">
        <v>0</v>
      </c>
      <c r="AA810" s="1">
        <v>0.151</v>
      </c>
      <c r="AC810" s="1">
        <v>0.151</v>
      </c>
      <c r="AD810" s="1">
        <v>100</v>
      </c>
      <c r="AF810" s="8">
        <v>0</v>
      </c>
      <c r="AG810" s="1" t="s">
        <v>464</v>
      </c>
      <c r="AH810" s="1">
        <v>21590</v>
      </c>
      <c r="AI810" s="1">
        <v>100</v>
      </c>
      <c r="AJ810" s="1">
        <v>121.68</v>
      </c>
      <c r="AL810" s="1">
        <f>AK810+AJ810</f>
        <v>121.68</v>
      </c>
      <c r="AO810" s="1">
        <f>AL810+AM810</f>
        <v>121.68</v>
      </c>
      <c r="AP810" s="1">
        <v>20</v>
      </c>
      <c r="AV810" s="10">
        <f>((AO810*((100-GX810)/100)+GY810))*(AA810+AS810+AU810+AB810)-(AP810*(AA810+AS810-AC810+AB810)*AD810/100)</f>
        <v>18.37368</v>
      </c>
      <c r="AW810" s="1">
        <f>(AV810)*N810</f>
        <v>18.37368</v>
      </c>
      <c r="AZ810" s="1">
        <f>BA810+BE810</f>
        <v>9.61875</v>
      </c>
      <c r="BA810" s="1">
        <f>AZ811*N811+AZ812*N812</f>
        <v>9.5</v>
      </c>
      <c r="BB810" s="1" t="s">
        <v>221</v>
      </c>
      <c r="BC810" s="1">
        <f>BA810</f>
        <v>9.5</v>
      </c>
      <c r="BD810" s="1">
        <v>1.25</v>
      </c>
      <c r="BE810" s="1">
        <f>BA810*(BD810/100)</f>
        <v>0.11875</v>
      </c>
      <c r="BK810" s="1">
        <v>1</v>
      </c>
      <c r="BL810" s="1">
        <v>266.666666666667</v>
      </c>
      <c r="BM810" s="1" t="s">
        <v>212</v>
      </c>
      <c r="BN810" s="2">
        <f>BL810/HE810</f>
        <v>2.88065843621399</v>
      </c>
      <c r="BO810" s="2">
        <v>200</v>
      </c>
      <c r="BP810" s="1">
        <f>BN810+BI810</f>
        <v>2.88065843621399</v>
      </c>
      <c r="BQ810" s="1">
        <f>BP810*N810</f>
        <v>2.88065843621399</v>
      </c>
      <c r="BS810" s="1"/>
      <c r="EQ810" s="1">
        <f t="shared" si="381"/>
        <v>0</v>
      </c>
      <c r="ER810" s="1">
        <f>EQ810*N810</f>
        <v>0</v>
      </c>
      <c r="ES810" s="1">
        <f>IF(ISERROR(SEARCH("FALSE",BV810)),BU810,0)+IF(ISERROR(SEARCH("FALSE",CA810)),BZ810,0)+IF(ISERROR(SEARCH("FALSE",CF810)),CE810,0)+IF(ISERROR(SEARCH("FALSE",CK810)),CJ810,0)+IF(ISERROR(SEARCH("FALSE",CP810)),CO810,0)+IF(ISERROR(SEARCH("FALSE",CU810)),CT810,0)+IF(ISERROR(SEARCH("FALSE",CZ810)),CY810,0)+IF(ISERROR(SEARCH("FALSE",DE810)),DD810,0)+IF(ISERROR(SEARCH("FALSE",DJ810)),DI810,0)+IF(ISERROR(SEARCH("FALSE",DO810)),DN810,0)+IF(ISERROR(SEARCH("FALSE",DT810)),DS810,0)+IF(ISERROR(SEARCH("FALSE",DY810)),DX810,0)+IF(ISERROR(SEARCH("FALSE",ED810)),EC810,0)+IF(ISERROR(SEARCH("FALSE",EI810)),EH810,0)+IF(ISERROR(SEARCH("FALSE",EN810)),EM810,0)*N810</f>
        <v>0</v>
      </c>
      <c r="ET810" s="12">
        <f>ES810+ER810+BP810</f>
        <v>2.88065843621399</v>
      </c>
      <c r="FP810" s="1" t="s">
        <v>213</v>
      </c>
      <c r="FQ810" s="1">
        <v>1.25</v>
      </c>
      <c r="FR810" s="12">
        <f t="shared" si="383"/>
        <v>21.254338436214</v>
      </c>
      <c r="FS810" s="12">
        <f>FR810*FQ810/100</f>
        <v>0.265679230452675</v>
      </c>
      <c r="GE810" s="1" t="s">
        <v>214</v>
      </c>
      <c r="GF810" s="1" t="s">
        <v>213</v>
      </c>
      <c r="GG810" s="1">
        <v>11</v>
      </c>
      <c r="GH810" s="12">
        <f>AW810+ET810-ES810+FD810+FG810</f>
        <v>21.254338436214</v>
      </c>
      <c r="GI810" s="1">
        <f>GH810*(GG810/100)</f>
        <v>2.33797722798354</v>
      </c>
      <c r="GJ810" s="1" t="s">
        <v>215</v>
      </c>
      <c r="GM810" s="1">
        <v>0.0576131687242798</v>
      </c>
      <c r="GO810" s="1">
        <v>0.229166666666667</v>
      </c>
      <c r="GP810" s="1">
        <v>0.22</v>
      </c>
      <c r="GQ810" s="1" t="s">
        <v>280</v>
      </c>
      <c r="GR810" s="1">
        <v>0.120000000000005</v>
      </c>
      <c r="HB810" s="1">
        <v>1</v>
      </c>
      <c r="HC810" s="1">
        <v>35</v>
      </c>
      <c r="HD810" s="1">
        <v>90</v>
      </c>
      <c r="HE810" s="1">
        <f>(3600/HC810)*HD810*HB810/100</f>
        <v>92.5714285714286</v>
      </c>
      <c r="HF810" s="10">
        <f>AW810+AZ810+ET810+FD810+FG810+FK810+FS810-FY810+GD810+FT810+GI810+GM810+GN810+GO810+GP810+GR810+GS810-GU810</f>
        <v>34.1035247300412</v>
      </c>
      <c r="HG810" s="13">
        <v>43557</v>
      </c>
    </row>
    <row r="811" spans="1:215">
      <c r="A811" t="str">
        <f t="shared" si="382"/>
        <v>MYSRJ12119921590</v>
      </c>
      <c r="B811" s="1">
        <v>810</v>
      </c>
      <c r="C811" s="1" t="s">
        <v>200</v>
      </c>
      <c r="E811" s="1" t="s">
        <v>317</v>
      </c>
      <c r="F811" s="1" t="s">
        <v>222</v>
      </c>
      <c r="H811" s="1" t="s">
        <v>1351</v>
      </c>
      <c r="I811" s="1" t="s">
        <v>1352</v>
      </c>
      <c r="N811" s="1">
        <v>5</v>
      </c>
      <c r="R811"/>
      <c r="S811"/>
      <c r="AF811" s="8"/>
      <c r="AG811" s="1" t="s">
        <v>464</v>
      </c>
      <c r="AH811" s="1">
        <v>21590</v>
      </c>
      <c r="AV811" s="10"/>
      <c r="AX811" s="1" t="s">
        <v>205</v>
      </c>
      <c r="AY811" s="1" t="s">
        <v>225</v>
      </c>
      <c r="AZ811" s="1">
        <v>1.15</v>
      </c>
      <c r="BN811" s="2"/>
      <c r="BS811" s="1"/>
      <c r="ET811" s="12"/>
      <c r="FR811" s="12"/>
      <c r="FS811" s="12"/>
      <c r="GH811" s="12"/>
      <c r="HF811" s="10"/>
      <c r="HG811" s="13">
        <v>43557</v>
      </c>
    </row>
    <row r="812" spans="1:215">
      <c r="A812" t="str">
        <f t="shared" si="382"/>
        <v>MYSRP718008021590</v>
      </c>
      <c r="B812" s="1">
        <v>811</v>
      </c>
      <c r="C812" s="1" t="s">
        <v>200</v>
      </c>
      <c r="E812" s="1" t="s">
        <v>317</v>
      </c>
      <c r="F812" s="1" t="s">
        <v>222</v>
      </c>
      <c r="H812" s="1" t="s">
        <v>1349</v>
      </c>
      <c r="I812" s="1" t="s">
        <v>1353</v>
      </c>
      <c r="N812" s="1">
        <v>3</v>
      </c>
      <c r="R812"/>
      <c r="S812"/>
      <c r="AF812" s="8"/>
      <c r="AG812" s="1" t="s">
        <v>464</v>
      </c>
      <c r="AH812" s="1">
        <v>21590</v>
      </c>
      <c r="AV812" s="10"/>
      <c r="AX812" s="1" t="s">
        <v>205</v>
      </c>
      <c r="AY812" s="1" t="s">
        <v>225</v>
      </c>
      <c r="AZ812" s="1">
        <v>1.25</v>
      </c>
      <c r="BN812" s="2"/>
      <c r="BO812" s="2">
        <v>200</v>
      </c>
      <c r="BS812" s="1"/>
      <c r="ET812" s="12"/>
      <c r="FR812" s="12"/>
      <c r="FS812" s="12"/>
      <c r="GH812" s="12"/>
      <c r="HF812" s="10"/>
      <c r="HG812" s="13">
        <v>43557</v>
      </c>
    </row>
    <row r="813" spans="1:215">
      <c r="A813" t="str">
        <f t="shared" si="382"/>
        <v>HOSP722006021697</v>
      </c>
      <c r="B813" s="1">
        <v>812</v>
      </c>
      <c r="C813" s="1" t="s">
        <v>200</v>
      </c>
      <c r="D813" s="1">
        <v>0</v>
      </c>
      <c r="E813" s="1" t="s">
        <v>247</v>
      </c>
      <c r="F813" s="1" t="s">
        <v>202</v>
      </c>
      <c r="H813" s="1" t="s">
        <v>825</v>
      </c>
      <c r="I813" s="1" t="s">
        <v>1354</v>
      </c>
      <c r="M813" s="1" t="s">
        <v>205</v>
      </c>
      <c r="N813" s="1">
        <v>1</v>
      </c>
      <c r="O813" s="1" t="s">
        <v>243</v>
      </c>
      <c r="Q813" s="1" t="s">
        <v>219</v>
      </c>
      <c r="R813" t="s">
        <v>208</v>
      </c>
      <c r="S813" s="19" t="s">
        <v>244</v>
      </c>
      <c r="T813" s="1" t="s">
        <v>210</v>
      </c>
      <c r="V813" s="1" t="b">
        <v>0</v>
      </c>
      <c r="AA813" s="1">
        <v>0.05915</v>
      </c>
      <c r="AC813" s="1">
        <v>0.05415</v>
      </c>
      <c r="AD813" s="1">
        <v>100</v>
      </c>
      <c r="AF813" s="8">
        <v>0.005</v>
      </c>
      <c r="AG813" s="1" t="s">
        <v>469</v>
      </c>
      <c r="AH813" s="1">
        <v>21697</v>
      </c>
      <c r="AI813" s="1">
        <v>100</v>
      </c>
      <c r="AJ813" s="1">
        <v>95.35</v>
      </c>
      <c r="AL813" s="1">
        <f>AK813+AJ813</f>
        <v>95.35</v>
      </c>
      <c r="AO813" s="1">
        <f>AL813+AM813</f>
        <v>95.35</v>
      </c>
      <c r="AP813" s="1">
        <v>20</v>
      </c>
      <c r="AV813" s="10">
        <f>((AO813*((100-GX813)/100)+GY813))*(AA813+AS813+AU813+AB813)-(AP813*(AA813+AS813-AC813+AB813)*AD813/100)</f>
        <v>5.5399525</v>
      </c>
      <c r="AW813" s="1">
        <f>(AV813)*N813</f>
        <v>5.5399525</v>
      </c>
      <c r="BK813" s="1">
        <v>2</v>
      </c>
      <c r="BL813" s="1">
        <v>260</v>
      </c>
      <c r="BM813" s="1" t="s">
        <v>212</v>
      </c>
      <c r="BN813" s="2">
        <f>BL813/HE813</f>
        <v>2.40740740740741</v>
      </c>
      <c r="BO813" s="2">
        <v>150</v>
      </c>
      <c r="BP813" s="1">
        <f>BN813+BI813</f>
        <v>2.40740740740741</v>
      </c>
      <c r="BQ813" s="1">
        <f>BP813*N813</f>
        <v>2.40740740740741</v>
      </c>
      <c r="BS813" s="1"/>
      <c r="EQ813" s="1">
        <f t="shared" si="381"/>
        <v>0</v>
      </c>
      <c r="ER813" s="1">
        <f>EQ813*N813</f>
        <v>0</v>
      </c>
      <c r="ES813" s="1">
        <f>IF(ISERROR(SEARCH("FALSE",BV813)),BU813,0)+IF(ISERROR(SEARCH("FALSE",CA813)),BZ813,0)+IF(ISERROR(SEARCH("FALSE",CF813)),CE813,0)+IF(ISERROR(SEARCH("FALSE",CK813)),CJ813,0)+IF(ISERROR(SEARCH("FALSE",CP813)),CO813,0)+IF(ISERROR(SEARCH("FALSE",CU813)),CT813,0)+IF(ISERROR(SEARCH("FALSE",CZ813)),CY813,0)+IF(ISERROR(SEARCH("FALSE",DE813)),DD813,0)+IF(ISERROR(SEARCH("FALSE",DJ813)),DI813,0)+IF(ISERROR(SEARCH("FALSE",DO813)),DN813,0)+IF(ISERROR(SEARCH("FALSE",DT813)),DS813,0)+IF(ISERROR(SEARCH("FALSE",DY813)),DX813,0)+IF(ISERROR(SEARCH("FALSE",ED813)),EC813,0)+IF(ISERROR(SEARCH("FALSE",EI813)),EH813,0)+IF(ISERROR(SEARCH("FALSE",EN813)),EM813,0)*N813</f>
        <v>0</v>
      </c>
      <c r="ET813" s="12">
        <f>ES813+ER813+BP813</f>
        <v>2.40740740740741</v>
      </c>
      <c r="FP813" s="1" t="s">
        <v>213</v>
      </c>
      <c r="FQ813" s="1">
        <v>1.5</v>
      </c>
      <c r="FR813" s="12">
        <f t="shared" si="383"/>
        <v>7.94735990740741</v>
      </c>
      <c r="FS813" s="12">
        <f>FR813*FQ813/100</f>
        <v>0.119210398611111</v>
      </c>
      <c r="GE813" s="1" t="s">
        <v>252</v>
      </c>
      <c r="GF813" s="1" t="s">
        <v>213</v>
      </c>
      <c r="GG813" s="1">
        <v>12.5</v>
      </c>
      <c r="GH813" s="12">
        <f>AW813+ET813-ES813+FD813+FG813</f>
        <v>7.94735990740741</v>
      </c>
      <c r="GI813" s="1">
        <f>GH813*(GG813/100)</f>
        <v>0.993419988425926</v>
      </c>
      <c r="GJ813" s="1" t="s">
        <v>215</v>
      </c>
      <c r="GM813" s="1">
        <v>0.0481481481481481</v>
      </c>
      <c r="GO813" s="1">
        <v>0.0433333333333333</v>
      </c>
      <c r="GP813" s="1">
        <v>0.09</v>
      </c>
      <c r="HB813" s="1">
        <v>2</v>
      </c>
      <c r="HC813" s="1">
        <v>60</v>
      </c>
      <c r="HD813" s="1">
        <v>90</v>
      </c>
      <c r="HE813" s="1">
        <f>(3600/HC813)*HD813*HB813/100</f>
        <v>108</v>
      </c>
      <c r="HF813" s="10">
        <f>AW813+AZ813+ET813+FD813+FG813+FK813+FS813-FY813+GD813+FT813+GI813+GM813+GN813+GO813+GP813+GR813+GS813-GU813</f>
        <v>9.24147177592593</v>
      </c>
      <c r="HG813" s="13">
        <v>43192</v>
      </c>
    </row>
    <row r="814" spans="1:215">
      <c r="A814" t="str">
        <f t="shared" si="382"/>
        <v>HOSP722008021697</v>
      </c>
      <c r="B814" s="1">
        <v>813</v>
      </c>
      <c r="C814" s="1" t="s">
        <v>200</v>
      </c>
      <c r="D814" s="1">
        <v>0</v>
      </c>
      <c r="E814" s="1" t="s">
        <v>247</v>
      </c>
      <c r="F814" s="1" t="s">
        <v>202</v>
      </c>
      <c r="H814" s="1" t="s">
        <v>827</v>
      </c>
      <c r="I814" s="1" t="s">
        <v>1355</v>
      </c>
      <c r="M814" s="1" t="s">
        <v>205</v>
      </c>
      <c r="N814" s="1">
        <v>1</v>
      </c>
      <c r="O814" s="22" t="s">
        <v>265</v>
      </c>
      <c r="P814" s="23"/>
      <c r="Q814" s="1" t="s">
        <v>219</v>
      </c>
      <c r="R814" t="s">
        <v>208</v>
      </c>
      <c r="S814" s="19" t="s">
        <v>266</v>
      </c>
      <c r="T814" s="1" t="s">
        <v>210</v>
      </c>
      <c r="V814" s="1" t="b">
        <v>0</v>
      </c>
      <c r="AA814" s="1">
        <v>0.2787</v>
      </c>
      <c r="AC814" s="1">
        <v>0.2737</v>
      </c>
      <c r="AD814" s="1">
        <v>100</v>
      </c>
      <c r="AF814" s="8">
        <v>0.005</v>
      </c>
      <c r="AG814" s="1" t="s">
        <v>469</v>
      </c>
      <c r="AH814" s="1">
        <v>21697</v>
      </c>
      <c r="AI814" s="1">
        <v>100</v>
      </c>
      <c r="AJ814" s="1">
        <v>105.03</v>
      </c>
      <c r="AL814" s="1">
        <f>AK814+AJ814</f>
        <v>105.03</v>
      </c>
      <c r="AO814" s="1">
        <f>AL814+AM814</f>
        <v>105.03</v>
      </c>
      <c r="AP814" s="1">
        <v>20</v>
      </c>
      <c r="AV814" s="10">
        <f>((AO814*((100-GX814)/100)+GY814))*(AA814+AS814+AU814+AB814)-(AP814*(AA814+AS814-AC814+AB814)*AD814/100)</f>
        <v>29.171861</v>
      </c>
      <c r="AW814" s="1">
        <f>(AV814)*N814</f>
        <v>29.171861</v>
      </c>
      <c r="BK814" s="1">
        <v>2</v>
      </c>
      <c r="BL814" s="1">
        <v>533.066666666667</v>
      </c>
      <c r="BM814" s="1" t="s">
        <v>212</v>
      </c>
      <c r="BN814" s="2">
        <f>BL814/HE814</f>
        <v>5.59390946502058</v>
      </c>
      <c r="BO814" s="2">
        <v>350</v>
      </c>
      <c r="BP814" s="1">
        <f>BN814+BI814</f>
        <v>5.59390946502058</v>
      </c>
      <c r="BQ814" s="1">
        <f>BP814*N814</f>
        <v>5.59390946502058</v>
      </c>
      <c r="BS814" s="1"/>
      <c r="EQ814" s="1">
        <f t="shared" si="381"/>
        <v>0</v>
      </c>
      <c r="ER814" s="1">
        <f>EQ814*N814</f>
        <v>0</v>
      </c>
      <c r="ES814" s="1">
        <f>IF(ISERROR(SEARCH("FALSE",BV814)),BU814,0)+IF(ISERROR(SEARCH("FALSE",CA814)),BZ814,0)+IF(ISERROR(SEARCH("FALSE",CF814)),CE814,0)+IF(ISERROR(SEARCH("FALSE",CK814)),CJ814,0)+IF(ISERROR(SEARCH("FALSE",CP814)),CO814,0)+IF(ISERROR(SEARCH("FALSE",CU814)),CT814,0)+IF(ISERROR(SEARCH("FALSE",CZ814)),CY814,0)+IF(ISERROR(SEARCH("FALSE",DE814)),DD814,0)+IF(ISERROR(SEARCH("FALSE",DJ814)),DI814,0)+IF(ISERROR(SEARCH("FALSE",DO814)),DN814,0)+IF(ISERROR(SEARCH("FALSE",DT814)),DS814,0)+IF(ISERROR(SEARCH("FALSE",DY814)),DX814,0)+IF(ISERROR(SEARCH("FALSE",ED814)),EC814,0)+IF(ISERROR(SEARCH("FALSE",EI814)),EH814,0)+IF(ISERROR(SEARCH("FALSE",EN814)),EM814,0)*N814</f>
        <v>0</v>
      </c>
      <c r="ET814" s="12">
        <f>ES814+ER814+BP814</f>
        <v>5.59390946502058</v>
      </c>
      <c r="FP814" s="1" t="s">
        <v>213</v>
      </c>
      <c r="FQ814" s="1">
        <v>1.5</v>
      </c>
      <c r="FR814" s="12">
        <f t="shared" si="383"/>
        <v>34.7657704650206</v>
      </c>
      <c r="FS814" s="12">
        <f>FR814*FQ814/100</f>
        <v>0.521486556975309</v>
      </c>
      <c r="GE814" s="1" t="s">
        <v>252</v>
      </c>
      <c r="GF814" s="1" t="s">
        <v>213</v>
      </c>
      <c r="GG814" s="1">
        <v>12.5</v>
      </c>
      <c r="GH814" s="12">
        <f>AW814+ET814-ES814+FD814+FG814</f>
        <v>34.7657704650206</v>
      </c>
      <c r="GI814" s="1">
        <f>GH814*(GG814/100)</f>
        <v>4.34572130812757</v>
      </c>
      <c r="GJ814" s="1" t="s">
        <v>215</v>
      </c>
      <c r="GM814" s="1">
        <v>0.111878189300412</v>
      </c>
      <c r="GO814" s="1">
        <v>0.458333333333333</v>
      </c>
      <c r="GP814" s="1">
        <v>1.09</v>
      </c>
      <c r="HB814" s="1">
        <v>2</v>
      </c>
      <c r="HC814" s="1">
        <v>68</v>
      </c>
      <c r="HD814" s="1">
        <v>90</v>
      </c>
      <c r="HE814" s="1">
        <f>(3600/HC814)*HD814*HB814/100</f>
        <v>95.2941176470588</v>
      </c>
      <c r="HF814" s="10">
        <f>AW814+AZ814+ET814+FD814+FG814+FK814+FS814-FY814+GD814+FT814+GI814+GM814+GN814+GO814+GP814+GR814+GS814-GU814</f>
        <v>41.2931898527572</v>
      </c>
      <c r="HG814" s="13">
        <v>43192</v>
      </c>
    </row>
    <row r="815" spans="1:215">
      <c r="A815" t="str">
        <f t="shared" si="382"/>
        <v>HOSP722010021697</v>
      </c>
      <c r="B815" s="1">
        <v>814</v>
      </c>
      <c r="C815" s="1" t="s">
        <v>200</v>
      </c>
      <c r="D815" s="1">
        <v>0</v>
      </c>
      <c r="E815" s="1" t="s">
        <v>247</v>
      </c>
      <c r="F815" s="1" t="s">
        <v>202</v>
      </c>
      <c r="H815" s="1" t="s">
        <v>1356</v>
      </c>
      <c r="I815" s="1" t="s">
        <v>1357</v>
      </c>
      <c r="M815" s="1" t="s">
        <v>205</v>
      </c>
      <c r="N815" s="1">
        <v>1</v>
      </c>
      <c r="O815" s="1" t="s">
        <v>243</v>
      </c>
      <c r="Q815" s="1" t="s">
        <v>219</v>
      </c>
      <c r="R815" t="s">
        <v>208</v>
      </c>
      <c r="S815" s="19" t="s">
        <v>244</v>
      </c>
      <c r="T815" s="1" t="s">
        <v>210</v>
      </c>
      <c r="V815" s="1" t="b">
        <v>0</v>
      </c>
      <c r="AA815" s="1">
        <v>0.347</v>
      </c>
      <c r="AC815" s="1">
        <v>0.3415</v>
      </c>
      <c r="AD815" s="1">
        <v>100</v>
      </c>
      <c r="AF815" s="8">
        <v>0.0055</v>
      </c>
      <c r="AG815" s="1" t="s">
        <v>469</v>
      </c>
      <c r="AH815" s="1">
        <v>21697</v>
      </c>
      <c r="AI815" s="1">
        <v>100</v>
      </c>
      <c r="AJ815" s="1">
        <v>95.35</v>
      </c>
      <c r="AL815" s="1">
        <f>AK815+AJ815</f>
        <v>95.35</v>
      </c>
      <c r="AO815" s="1">
        <f>AL815+AM815</f>
        <v>95.35</v>
      </c>
      <c r="AP815" s="1">
        <v>20</v>
      </c>
      <c r="AV815" s="10">
        <f>((AO815*((100-GX815)/100)+GY815))*(AA815+AS815+AU815+AB815)-(AP815*(AA815+AS815-AC815+AB815)*AD815/100)</f>
        <v>32.97645</v>
      </c>
      <c r="AW815" s="1">
        <f>(AV815)*N815</f>
        <v>32.97645</v>
      </c>
      <c r="AZ815" s="1">
        <f>BA815+BE815</f>
        <v>10.25</v>
      </c>
      <c r="BA815" s="1">
        <f>AZ816*N816</f>
        <v>10</v>
      </c>
      <c r="BB815" s="1" t="s">
        <v>221</v>
      </c>
      <c r="BC815" s="1">
        <f>BA815</f>
        <v>10</v>
      </c>
      <c r="BD815" s="1">
        <v>2.5</v>
      </c>
      <c r="BE815" s="1">
        <f>BA815*(BD815/100)</f>
        <v>0.25</v>
      </c>
      <c r="BK815" s="1">
        <v>2</v>
      </c>
      <c r="BL815" s="1">
        <v>533.066666666667</v>
      </c>
      <c r="BM815" s="1" t="s">
        <v>212</v>
      </c>
      <c r="BN815" s="2">
        <f>BL815/HE815</f>
        <v>6.58106995884774</v>
      </c>
      <c r="BO815" s="2">
        <v>350</v>
      </c>
      <c r="BP815" s="1">
        <f>BN815+BI815</f>
        <v>6.58106995884774</v>
      </c>
      <c r="BQ815" s="1">
        <f>BP815*N815</f>
        <v>6.58106995884774</v>
      </c>
      <c r="BS815" s="1"/>
      <c r="EQ815" s="1">
        <f t="shared" si="381"/>
        <v>0</v>
      </c>
      <c r="ER815" s="1">
        <f>EQ815*N815</f>
        <v>0</v>
      </c>
      <c r="ES815" s="1">
        <f>IF(ISERROR(SEARCH("FALSE",BV815)),BU815,0)+IF(ISERROR(SEARCH("FALSE",CA815)),BZ815,0)+IF(ISERROR(SEARCH("FALSE",CF815)),CE815,0)+IF(ISERROR(SEARCH("FALSE",CK815)),CJ815,0)+IF(ISERROR(SEARCH("FALSE",CP815)),CO815,0)+IF(ISERROR(SEARCH("FALSE",CU815)),CT815,0)+IF(ISERROR(SEARCH("FALSE",CZ815)),CY815,0)+IF(ISERROR(SEARCH("FALSE",DE815)),DD815,0)+IF(ISERROR(SEARCH("FALSE",DJ815)),DI815,0)+IF(ISERROR(SEARCH("FALSE",DO815)),DN815,0)+IF(ISERROR(SEARCH("FALSE",DT815)),DS815,0)+IF(ISERROR(SEARCH("FALSE",DY815)),DX815,0)+IF(ISERROR(SEARCH("FALSE",ED815)),EC815,0)+IF(ISERROR(SEARCH("FALSE",EI815)),EH815,0)+IF(ISERROR(SEARCH("FALSE",EN815)),EM815,0)*N815</f>
        <v>0</v>
      </c>
      <c r="ET815" s="12">
        <f>ES815+ER815+BP815</f>
        <v>6.58106995884774</v>
      </c>
      <c r="FP815" s="1" t="s">
        <v>213</v>
      </c>
      <c r="FQ815" s="1">
        <v>1.5</v>
      </c>
      <c r="FR815" s="12">
        <f t="shared" si="383"/>
        <v>39.5575199588477</v>
      </c>
      <c r="FS815" s="12">
        <f>FR815*FQ815/100</f>
        <v>0.593362799382716</v>
      </c>
      <c r="GE815" s="1" t="s">
        <v>252</v>
      </c>
      <c r="GF815" s="1" t="s">
        <v>213</v>
      </c>
      <c r="GG815" s="1">
        <v>12.5</v>
      </c>
      <c r="GH815" s="12">
        <f>AW815+ET815-ES815+FD815+FG815</f>
        <v>39.5575199588477</v>
      </c>
      <c r="GI815" s="1">
        <f>GH815*(GG815/100)</f>
        <v>4.94468999485597</v>
      </c>
      <c r="GJ815" s="1" t="s">
        <v>215</v>
      </c>
      <c r="GM815" s="1">
        <v>0.131621399176955</v>
      </c>
      <c r="GO815" s="1">
        <v>1.02666666666667</v>
      </c>
      <c r="GP815" s="1">
        <v>2.42</v>
      </c>
      <c r="GQ815" s="1" t="s">
        <v>280</v>
      </c>
      <c r="GR815" s="1">
        <v>0.25</v>
      </c>
      <c r="HB815" s="1">
        <v>2</v>
      </c>
      <c r="HC815" s="1">
        <v>80</v>
      </c>
      <c r="HD815" s="1">
        <v>90</v>
      </c>
      <c r="HE815" s="1">
        <f>(3600/HC815)*HD815*HB815/100</f>
        <v>81</v>
      </c>
      <c r="HF815" s="10">
        <f>AW815+AZ815+ET815+FD815+FG815+FK815+FS815-FY815+GD815+FT815+GI815+GM815+GN815+GO815+GP815+GR815+GS815-GU815</f>
        <v>59.17386081893</v>
      </c>
      <c r="HG815" s="13">
        <v>43192</v>
      </c>
    </row>
    <row r="816" spans="1:215">
      <c r="A816" t="str">
        <f t="shared" si="382"/>
        <v>HOSP7220100_121697</v>
      </c>
      <c r="B816" s="1">
        <v>815</v>
      </c>
      <c r="C816" s="1" t="s">
        <v>200</v>
      </c>
      <c r="E816" s="1" t="s">
        <v>247</v>
      </c>
      <c r="F816" s="1" t="s">
        <v>222</v>
      </c>
      <c r="H816" s="1" t="s">
        <v>1358</v>
      </c>
      <c r="I816" s="1" t="s">
        <v>1358</v>
      </c>
      <c r="N816" s="1">
        <v>4</v>
      </c>
      <c r="R816"/>
      <c r="S816" s="19"/>
      <c r="AF816" s="8"/>
      <c r="AG816" s="1" t="s">
        <v>469</v>
      </c>
      <c r="AH816" s="1">
        <v>21697</v>
      </c>
      <c r="AV816" s="10"/>
      <c r="AX816" s="1" t="s">
        <v>205</v>
      </c>
      <c r="AY816" s="1" t="s">
        <v>225</v>
      </c>
      <c r="AZ816" s="1">
        <v>2.5</v>
      </c>
      <c r="BN816" s="2"/>
      <c r="BS816" s="1"/>
      <c r="ET816" s="12"/>
      <c r="FR816" s="12"/>
      <c r="FS816" s="12"/>
      <c r="GH816" s="12"/>
      <c r="HF816" s="10"/>
      <c r="HG816" s="13">
        <v>43192</v>
      </c>
    </row>
    <row r="817" spans="1:215">
      <c r="A817" t="str">
        <f t="shared" si="382"/>
        <v>HOSP722016021697</v>
      </c>
      <c r="B817" s="1">
        <v>816</v>
      </c>
      <c r="C817" s="1" t="s">
        <v>200</v>
      </c>
      <c r="D817" s="1">
        <v>0</v>
      </c>
      <c r="E817" s="1" t="s">
        <v>247</v>
      </c>
      <c r="F817" s="1" t="s">
        <v>202</v>
      </c>
      <c r="H817" s="1" t="s">
        <v>829</v>
      </c>
      <c r="I817" s="1" t="s">
        <v>830</v>
      </c>
      <c r="M817" s="1" t="s">
        <v>205</v>
      </c>
      <c r="N817" s="1">
        <v>1</v>
      </c>
      <c r="O817" s="1" t="s">
        <v>243</v>
      </c>
      <c r="Q817" s="1" t="s">
        <v>219</v>
      </c>
      <c r="R817" t="s">
        <v>208</v>
      </c>
      <c r="S817" s="19" t="s">
        <v>244</v>
      </c>
      <c r="T817" s="1" t="s">
        <v>210</v>
      </c>
      <c r="V817" s="1" t="b">
        <v>0</v>
      </c>
      <c r="AA817" s="1">
        <v>0.0302</v>
      </c>
      <c r="AC817" s="1">
        <v>0.0282</v>
      </c>
      <c r="AD817" s="1">
        <v>100</v>
      </c>
      <c r="AF817" s="8">
        <v>0.002</v>
      </c>
      <c r="AG817" s="1" t="s">
        <v>469</v>
      </c>
      <c r="AH817" s="1">
        <v>21697</v>
      </c>
      <c r="AI817" s="1">
        <v>100</v>
      </c>
      <c r="AJ817" s="1">
        <v>95.35</v>
      </c>
      <c r="AL817" s="1">
        <f>AK817+AJ817</f>
        <v>95.35</v>
      </c>
      <c r="AO817" s="1">
        <f t="shared" ref="AO817:AO823" si="414">AL817+AM817</f>
        <v>95.35</v>
      </c>
      <c r="AP817" s="1">
        <v>20</v>
      </c>
      <c r="AV817" s="10">
        <f>((AO817*((100-GX817)/100)+GY817))*(AA817+AS817+AU817+AB817)-(AP817*(AA817+AS817-AC817+AB817)*AD817/100)</f>
        <v>2.83957</v>
      </c>
      <c r="AW817" s="1">
        <f>(AV817)*N817</f>
        <v>2.83957</v>
      </c>
      <c r="BK817" s="1">
        <v>2</v>
      </c>
      <c r="BL817" s="1">
        <v>226.533333333333</v>
      </c>
      <c r="BM817" s="1" t="s">
        <v>212</v>
      </c>
      <c r="BN817" s="2">
        <f t="shared" ref="BN817:BN823" si="415">BL817/HE817</f>
        <v>1.57314814814815</v>
      </c>
      <c r="BO817" s="2">
        <v>90</v>
      </c>
      <c r="BP817" s="1">
        <f t="shared" ref="BP817:BP823" si="416">BN817+BI817</f>
        <v>1.57314814814815</v>
      </c>
      <c r="BQ817" s="1">
        <f>BP817*N817</f>
        <v>1.57314814814815</v>
      </c>
      <c r="BS817" s="1"/>
      <c r="EQ817" s="1">
        <f t="shared" si="381"/>
        <v>0</v>
      </c>
      <c r="ER817" s="1">
        <f>EQ817*N817</f>
        <v>0</v>
      </c>
      <c r="ES817" s="1">
        <f>IF(ISERROR(SEARCH("FALSE",BV817)),BU817,0)+IF(ISERROR(SEARCH("FALSE",CA817)),BZ817,0)+IF(ISERROR(SEARCH("FALSE",CF817)),CE817,0)+IF(ISERROR(SEARCH("FALSE",CK817)),CJ817,0)+IF(ISERROR(SEARCH("FALSE",CP817)),CO817,0)+IF(ISERROR(SEARCH("FALSE",CU817)),CT817,0)+IF(ISERROR(SEARCH("FALSE",CZ817)),CY817,0)+IF(ISERROR(SEARCH("FALSE",DE817)),DD817,0)+IF(ISERROR(SEARCH("FALSE",DJ817)),DI817,0)+IF(ISERROR(SEARCH("FALSE",DO817)),DN817,0)+IF(ISERROR(SEARCH("FALSE",DT817)),DS817,0)+IF(ISERROR(SEARCH("FALSE",DY817)),DX817,0)+IF(ISERROR(SEARCH("FALSE",ED817)),EC817,0)+IF(ISERROR(SEARCH("FALSE",EI817)),EH817,0)+IF(ISERROR(SEARCH("FALSE",EN817)),EM817,0)*N817</f>
        <v>0</v>
      </c>
      <c r="ET817" s="12">
        <f>ES817+ER817+BP817</f>
        <v>1.57314814814815</v>
      </c>
      <c r="FP817" s="1" t="s">
        <v>213</v>
      </c>
      <c r="FQ817" s="1">
        <v>1.5</v>
      </c>
      <c r="FR817" s="12">
        <f t="shared" si="383"/>
        <v>4.41271814814815</v>
      </c>
      <c r="FS817" s="12">
        <f t="shared" ref="FS817:FS823" si="417">FR817*FQ817/100</f>
        <v>0.0661907722222222</v>
      </c>
      <c r="GE817" s="1" t="s">
        <v>252</v>
      </c>
      <c r="GF817" s="1" t="s">
        <v>213</v>
      </c>
      <c r="GG817" s="1">
        <v>12.5</v>
      </c>
      <c r="GH817" s="12">
        <f t="shared" ref="GH817:GH823" si="418">AW817+ET817-ES817+FD817+FG817</f>
        <v>4.41271814814815</v>
      </c>
      <c r="GI817" s="1">
        <f t="shared" ref="GI817:GI823" si="419">GH817*(GG817/100)</f>
        <v>0.551589768518518</v>
      </c>
      <c r="GJ817" s="1" t="s">
        <v>215</v>
      </c>
      <c r="GM817" s="1">
        <v>0.031462962962963</v>
      </c>
      <c r="GO817" s="1">
        <v>0.0216666666666667</v>
      </c>
      <c r="GP817" s="1">
        <v>0.05</v>
      </c>
      <c r="HB817" s="1">
        <v>2</v>
      </c>
      <c r="HC817" s="1">
        <v>45</v>
      </c>
      <c r="HD817" s="1">
        <v>90</v>
      </c>
      <c r="HE817" s="1">
        <f>(3600/HC817)*HD817*HB817/100</f>
        <v>144</v>
      </c>
      <c r="HF817" s="10">
        <f>AW817+AZ817+ET817+FD817+FG817+FK817+FS817-FY817+GD817+FT817+GI817+GM817+GN817+GO817+GP817+GR817+GS817-GU817</f>
        <v>5.13362831851852</v>
      </c>
      <c r="HG817" s="13">
        <v>43192</v>
      </c>
    </row>
    <row r="818" spans="1:215">
      <c r="A818" t="str">
        <f t="shared" si="382"/>
        <v>HOSP722017021697</v>
      </c>
      <c r="B818" s="1">
        <v>817</v>
      </c>
      <c r="C818" s="1" t="s">
        <v>200</v>
      </c>
      <c r="D818" s="1">
        <v>0</v>
      </c>
      <c r="E818" s="1" t="s">
        <v>247</v>
      </c>
      <c r="F818" s="1" t="s">
        <v>202</v>
      </c>
      <c r="H818" s="1" t="s">
        <v>831</v>
      </c>
      <c r="I818" s="1" t="s">
        <v>342</v>
      </c>
      <c r="M818" s="1" t="s">
        <v>205</v>
      </c>
      <c r="N818" s="1">
        <v>1</v>
      </c>
      <c r="O818" s="1" t="s">
        <v>243</v>
      </c>
      <c r="Q818" s="1" t="s">
        <v>219</v>
      </c>
      <c r="R818" t="s">
        <v>208</v>
      </c>
      <c r="S818" s="19" t="s">
        <v>244</v>
      </c>
      <c r="T818" s="1" t="s">
        <v>210</v>
      </c>
      <c r="V818" s="1" t="b">
        <v>0</v>
      </c>
      <c r="AA818" s="1">
        <v>0.0204</v>
      </c>
      <c r="AC818" s="1">
        <v>0.0184</v>
      </c>
      <c r="AD818" s="1">
        <v>100</v>
      </c>
      <c r="AF818" s="8">
        <v>0.002</v>
      </c>
      <c r="AG818" s="1" t="s">
        <v>469</v>
      </c>
      <c r="AH818" s="1">
        <v>21697</v>
      </c>
      <c r="AI818" s="1">
        <v>100</v>
      </c>
      <c r="AJ818" s="1">
        <v>95.35</v>
      </c>
      <c r="AL818" s="1">
        <f>AK818+AJ818</f>
        <v>95.35</v>
      </c>
      <c r="AO818" s="1">
        <f t="shared" si="414"/>
        <v>95.35</v>
      </c>
      <c r="AP818" s="1">
        <v>20</v>
      </c>
      <c r="AV818" s="10">
        <f>((AO818*((100-GX818)/100)+GY818))*(AA818+AS818+AU818+AB818)-(AP818*(AA818+AS818-AC818+AB818)*AD818/100)</f>
        <v>1.90514</v>
      </c>
      <c r="AW818" s="1">
        <f>(AV818)*N818</f>
        <v>1.90514</v>
      </c>
      <c r="BK818" s="1">
        <v>2</v>
      </c>
      <c r="BL818" s="1">
        <v>226.533333333333</v>
      </c>
      <c r="BM818" s="1" t="s">
        <v>212</v>
      </c>
      <c r="BN818" s="2">
        <f t="shared" si="415"/>
        <v>1.67802469135802</v>
      </c>
      <c r="BO818" s="2">
        <v>90</v>
      </c>
      <c r="BP818" s="1">
        <f t="shared" si="416"/>
        <v>1.67802469135802</v>
      </c>
      <c r="BQ818" s="1">
        <f>BP818*N818</f>
        <v>1.67802469135802</v>
      </c>
      <c r="BS818" s="1"/>
      <c r="EQ818" s="1">
        <f t="shared" si="381"/>
        <v>0</v>
      </c>
      <c r="ER818" s="1">
        <f>EQ818*N818</f>
        <v>0</v>
      </c>
      <c r="ES818" s="1">
        <f>IF(ISERROR(SEARCH("FALSE",BV818)),BU818,0)+IF(ISERROR(SEARCH("FALSE",CA818)),BZ818,0)+IF(ISERROR(SEARCH("FALSE",CF818)),CE818,0)+IF(ISERROR(SEARCH("FALSE",CK818)),CJ818,0)+IF(ISERROR(SEARCH("FALSE",CP818)),CO818,0)+IF(ISERROR(SEARCH("FALSE",CU818)),CT818,0)+IF(ISERROR(SEARCH("FALSE",CZ818)),CY818,0)+IF(ISERROR(SEARCH("FALSE",DE818)),DD818,0)+IF(ISERROR(SEARCH("FALSE",DJ818)),DI818,0)+IF(ISERROR(SEARCH("FALSE",DO818)),DN818,0)+IF(ISERROR(SEARCH("FALSE",DT818)),DS818,0)+IF(ISERROR(SEARCH("FALSE",DY818)),DX818,0)+IF(ISERROR(SEARCH("FALSE",ED818)),EC818,0)+IF(ISERROR(SEARCH("FALSE",EI818)),EH818,0)+IF(ISERROR(SEARCH("FALSE",EN818)),EM818,0)*N818</f>
        <v>0</v>
      </c>
      <c r="ET818" s="12">
        <f>ES818+ER818+BP818</f>
        <v>1.67802469135802</v>
      </c>
      <c r="FP818" s="1" t="s">
        <v>213</v>
      </c>
      <c r="FQ818" s="1">
        <v>1.5</v>
      </c>
      <c r="FR818" s="12">
        <f t="shared" si="383"/>
        <v>3.58316469135802</v>
      </c>
      <c r="FS818" s="12">
        <f t="shared" si="417"/>
        <v>0.0537474703703704</v>
      </c>
      <c r="GE818" s="1" t="s">
        <v>252</v>
      </c>
      <c r="GF818" s="1" t="s">
        <v>213</v>
      </c>
      <c r="GG818" s="1">
        <v>12.5</v>
      </c>
      <c r="GH818" s="12">
        <f t="shared" si="418"/>
        <v>3.58316469135802</v>
      </c>
      <c r="GI818" s="1">
        <f t="shared" si="419"/>
        <v>0.447895586419753</v>
      </c>
      <c r="GJ818" s="1" t="s">
        <v>215</v>
      </c>
      <c r="GM818" s="1">
        <v>0.0335604938271605</v>
      </c>
      <c r="GO818" s="1">
        <v>0.0216666666666667</v>
      </c>
      <c r="GP818" s="1">
        <v>0.05</v>
      </c>
      <c r="HB818" s="1">
        <v>2</v>
      </c>
      <c r="HC818" s="1">
        <v>48</v>
      </c>
      <c r="HD818" s="1">
        <v>90</v>
      </c>
      <c r="HE818" s="1">
        <f>(3600/HC818)*HD818*HB818/100</f>
        <v>135</v>
      </c>
      <c r="HF818" s="10">
        <f>AW818+AZ818+ET818+FD818+FG818+FK818+FS818-FY818+GD818+FT818+GI818+GM818+GN818+GO818+GP818+GR818+GS818-GU818</f>
        <v>4.19003490864197</v>
      </c>
      <c r="HG818" s="13">
        <v>43192</v>
      </c>
    </row>
    <row r="819" spans="1:215">
      <c r="A819" t="str">
        <f t="shared" si="382"/>
        <v>HOSP722052021697</v>
      </c>
      <c r="B819" s="1">
        <v>818</v>
      </c>
      <c r="C819" s="1" t="s">
        <v>200</v>
      </c>
      <c r="D819" s="1">
        <v>0</v>
      </c>
      <c r="E819" s="1" t="s">
        <v>247</v>
      </c>
      <c r="F819" s="1" t="s">
        <v>202</v>
      </c>
      <c r="H819" s="1" t="s">
        <v>1359</v>
      </c>
      <c r="I819" s="1" t="s">
        <v>1357</v>
      </c>
      <c r="M819" s="1" t="s">
        <v>205</v>
      </c>
      <c r="N819" s="1">
        <v>1</v>
      </c>
      <c r="O819" s="1" t="s">
        <v>243</v>
      </c>
      <c r="Q819" s="1" t="s">
        <v>219</v>
      </c>
      <c r="R819" t="s">
        <v>208</v>
      </c>
      <c r="S819" s="19" t="s">
        <v>244</v>
      </c>
      <c r="T819" s="1" t="s">
        <v>210</v>
      </c>
      <c r="V819" s="1" t="b">
        <v>0</v>
      </c>
      <c r="AA819" s="1">
        <v>0.3684</v>
      </c>
      <c r="AC819" s="1">
        <v>0.36515</v>
      </c>
      <c r="AD819" s="1">
        <v>100</v>
      </c>
      <c r="AF819" s="8">
        <v>0.00324999999999998</v>
      </c>
      <c r="AG819" s="1" t="s">
        <v>469</v>
      </c>
      <c r="AH819" s="1">
        <v>21697</v>
      </c>
      <c r="AI819" s="1">
        <v>100</v>
      </c>
      <c r="AJ819" s="1">
        <v>98.97</v>
      </c>
      <c r="AL819" s="1">
        <f>AK819+AJ819</f>
        <v>98.97</v>
      </c>
      <c r="AO819" s="1">
        <f t="shared" si="414"/>
        <v>98.97</v>
      </c>
      <c r="AP819" s="1">
        <v>20</v>
      </c>
      <c r="AV819" s="10">
        <f>((AO819*((100-GX819)/100)+GY819))*(AA819+AS819+AU819+AB819)-(AP819*(AA819+AS819-AC819+AB819)*AD819/100)</f>
        <v>36.395548</v>
      </c>
      <c r="AW819" s="1">
        <f>(AV819)*N819</f>
        <v>36.395548</v>
      </c>
      <c r="AZ819" s="1">
        <f>BA819+BE819</f>
        <v>10.3275</v>
      </c>
      <c r="BA819" s="1">
        <f>AZ820*N820</f>
        <v>10.2</v>
      </c>
      <c r="BB819" s="1" t="s">
        <v>221</v>
      </c>
      <c r="BC819" s="1">
        <f>BA819</f>
        <v>10.2</v>
      </c>
      <c r="BD819" s="1">
        <v>1.25</v>
      </c>
      <c r="BE819" s="1">
        <f>BA819*(BD819/100)</f>
        <v>0.1275</v>
      </c>
      <c r="BK819" s="1">
        <v>2</v>
      </c>
      <c r="BL819" s="1">
        <v>466.666666666667</v>
      </c>
      <c r="BM819" s="1" t="s">
        <v>212</v>
      </c>
      <c r="BN819" s="2">
        <f t="shared" si="415"/>
        <v>5.76131687242798</v>
      </c>
      <c r="BO819" s="2">
        <v>350</v>
      </c>
      <c r="BP819" s="1">
        <f t="shared" si="416"/>
        <v>5.76131687242798</v>
      </c>
      <c r="BQ819" s="1">
        <f>BP819*N819</f>
        <v>5.76131687242798</v>
      </c>
      <c r="BS819" s="1"/>
      <c r="EQ819" s="1">
        <f t="shared" si="381"/>
        <v>0</v>
      </c>
      <c r="ER819" s="1">
        <f>EQ819*N819</f>
        <v>0</v>
      </c>
      <c r="ES819" s="1">
        <f>IF(ISERROR(SEARCH("FALSE",BV819)),BU819,0)+IF(ISERROR(SEARCH("FALSE",CA819)),BZ819,0)+IF(ISERROR(SEARCH("FALSE",CF819)),CE819,0)+IF(ISERROR(SEARCH("FALSE",CK819)),CJ819,0)+IF(ISERROR(SEARCH("FALSE",CP819)),CO819,0)+IF(ISERROR(SEARCH("FALSE",CU819)),CT819,0)+IF(ISERROR(SEARCH("FALSE",CZ819)),CY819,0)+IF(ISERROR(SEARCH("FALSE",DE819)),DD819,0)+IF(ISERROR(SEARCH("FALSE",DJ819)),DI819,0)+IF(ISERROR(SEARCH("FALSE",DO819)),DN819,0)+IF(ISERROR(SEARCH("FALSE",DT819)),DS819,0)+IF(ISERROR(SEARCH("FALSE",DY819)),DX819,0)+IF(ISERROR(SEARCH("FALSE",ED819)),EC819,0)+IF(ISERROR(SEARCH("FALSE",EI819)),EH819,0)+IF(ISERROR(SEARCH("FALSE",EN819)),EM819,0)*N819</f>
        <v>0</v>
      </c>
      <c r="ET819" s="12">
        <f>ES819+ER819+BP819</f>
        <v>5.76131687242798</v>
      </c>
      <c r="FP819" s="1" t="s">
        <v>213</v>
      </c>
      <c r="FQ819" s="1">
        <v>1.25</v>
      </c>
      <c r="FR819" s="12">
        <f t="shared" si="383"/>
        <v>42.156864872428</v>
      </c>
      <c r="FS819" s="12">
        <f t="shared" si="417"/>
        <v>0.52696081090535</v>
      </c>
      <c r="GE819" s="1" t="s">
        <v>214</v>
      </c>
      <c r="GF819" s="1" t="s">
        <v>213</v>
      </c>
      <c r="GG819" s="1">
        <v>11</v>
      </c>
      <c r="GH819" s="12">
        <f t="shared" si="418"/>
        <v>42.156864872428</v>
      </c>
      <c r="GI819" s="1">
        <f t="shared" si="419"/>
        <v>4.63725513596708</v>
      </c>
      <c r="GJ819" s="1" t="s">
        <v>215</v>
      </c>
      <c r="GM819" s="1">
        <v>0.11522633744856</v>
      </c>
      <c r="GO819" s="1">
        <v>0.458333333333333</v>
      </c>
      <c r="GP819" s="1">
        <v>0.43859649122807</v>
      </c>
      <c r="GQ819" s="1" t="s">
        <v>280</v>
      </c>
      <c r="GR819" s="1">
        <v>0.110000000000007</v>
      </c>
      <c r="HB819" s="1">
        <v>2</v>
      </c>
      <c r="HC819" s="1">
        <v>80</v>
      </c>
      <c r="HD819" s="1">
        <v>90</v>
      </c>
      <c r="HE819" s="1">
        <f>(3600/HC819)*HD819*HB819/100</f>
        <v>81</v>
      </c>
      <c r="HF819" s="10">
        <f>AW819+AZ819+ET819+FD819+FG819+FK819+FS819-FY819+GD819+FT819+GI819+GM819+GN819+GO819+GP819+GR819+GS819-GU819</f>
        <v>58.7707369813104</v>
      </c>
      <c r="HG819" s="13">
        <v>43832</v>
      </c>
    </row>
    <row r="820" spans="1:215">
      <c r="A820" t="str">
        <f t="shared" si="382"/>
        <v>HOSP7220520_121697</v>
      </c>
      <c r="B820" s="1">
        <v>819</v>
      </c>
      <c r="C820" s="1" t="s">
        <v>200</v>
      </c>
      <c r="E820" s="1" t="s">
        <v>247</v>
      </c>
      <c r="F820" s="1" t="s">
        <v>222</v>
      </c>
      <c r="H820" s="1" t="s">
        <v>1360</v>
      </c>
      <c r="I820" s="1" t="s">
        <v>1360</v>
      </c>
      <c r="N820" s="1">
        <v>4</v>
      </c>
      <c r="R820"/>
      <c r="AF820" s="8"/>
      <c r="AG820" s="1" t="s">
        <v>469</v>
      </c>
      <c r="AH820" s="1">
        <v>21697</v>
      </c>
      <c r="AV820" s="10"/>
      <c r="AX820" s="1" t="s">
        <v>205</v>
      </c>
      <c r="AY820" s="1" t="s">
        <v>225</v>
      </c>
      <c r="AZ820" s="1">
        <v>2.55</v>
      </c>
      <c r="BN820" s="2"/>
      <c r="BS820" s="1"/>
      <c r="ET820" s="12"/>
      <c r="FR820" s="12"/>
      <c r="FS820" s="12"/>
      <c r="GH820" s="12"/>
      <c r="HF820" s="10"/>
      <c r="HG820" s="13">
        <v>43832</v>
      </c>
    </row>
    <row r="821" spans="1:215">
      <c r="A821" t="str">
        <f t="shared" si="382"/>
        <v>MYSRP722052021691</v>
      </c>
      <c r="B821" s="1">
        <v>820</v>
      </c>
      <c r="C821" s="1" t="s">
        <v>200</v>
      </c>
      <c r="D821" s="1">
        <v>0</v>
      </c>
      <c r="E821" s="1" t="s">
        <v>317</v>
      </c>
      <c r="F821" s="1" t="s">
        <v>202</v>
      </c>
      <c r="H821" s="1" t="s">
        <v>1359</v>
      </c>
      <c r="I821" s="1" t="s">
        <v>1357</v>
      </c>
      <c r="M821" s="1" t="s">
        <v>205</v>
      </c>
      <c r="N821" s="1">
        <v>1</v>
      </c>
      <c r="O821" s="1" t="s">
        <v>243</v>
      </c>
      <c r="Q821" s="1" t="s">
        <v>219</v>
      </c>
      <c r="R821" t="s">
        <v>208</v>
      </c>
      <c r="S821" s="19" t="s">
        <v>244</v>
      </c>
      <c r="T821" s="1" t="s">
        <v>210</v>
      </c>
      <c r="V821" s="1" t="b">
        <v>0</v>
      </c>
      <c r="AA821" s="1">
        <v>0.36825</v>
      </c>
      <c r="AC821" s="1">
        <v>0.365</v>
      </c>
      <c r="AD821" s="1">
        <v>100</v>
      </c>
      <c r="AF821" s="8">
        <v>0.00324999999999998</v>
      </c>
      <c r="AG821" s="1" t="s">
        <v>679</v>
      </c>
      <c r="AH821" s="1">
        <v>21691</v>
      </c>
      <c r="AI821" s="1">
        <v>100</v>
      </c>
      <c r="AJ821" s="1">
        <v>84.6</v>
      </c>
      <c r="AL821" s="1">
        <v>84.6</v>
      </c>
      <c r="AO821" s="1">
        <f t="shared" si="414"/>
        <v>84.6</v>
      </c>
      <c r="AP821" s="1">
        <v>79.6</v>
      </c>
      <c r="AV821" s="10">
        <f>((AO821*((100-GX821)/100)+GY821))*(AA821+AS821+AU821+AB821)-(AP821*(AA821+AS821-AC821+AB821)*AD821/100)</f>
        <v>30.89525</v>
      </c>
      <c r="AW821" s="1">
        <f>(AV821)*N821</f>
        <v>30.89525</v>
      </c>
      <c r="AZ821" s="1">
        <f>BA821+BE821</f>
        <v>10.3275</v>
      </c>
      <c r="BA821" s="1">
        <f>AZ822*N822</f>
        <v>10.2</v>
      </c>
      <c r="BB821" s="1" t="s">
        <v>221</v>
      </c>
      <c r="BC821" s="1">
        <f>BA821</f>
        <v>10.2</v>
      </c>
      <c r="BD821" s="1">
        <v>1.25</v>
      </c>
      <c r="BE821" s="1">
        <f>BA821*(BD821/100)</f>
        <v>0.1275</v>
      </c>
      <c r="BK821" s="1">
        <v>2</v>
      </c>
      <c r="BL821" s="1">
        <v>437.5</v>
      </c>
      <c r="BM821" s="1" t="s">
        <v>212</v>
      </c>
      <c r="BN821" s="2">
        <f t="shared" si="415"/>
        <v>5.11695906432749</v>
      </c>
      <c r="BO821" s="2">
        <v>350</v>
      </c>
      <c r="BP821" s="1">
        <f t="shared" si="416"/>
        <v>5.11695906432749</v>
      </c>
      <c r="BQ821" s="1">
        <f>BP821*N821</f>
        <v>5.11695906432749</v>
      </c>
      <c r="BS821" s="1"/>
      <c r="EQ821" s="1">
        <f t="shared" si="381"/>
        <v>0</v>
      </c>
      <c r="ER821" s="1">
        <f>EQ821*N821</f>
        <v>0</v>
      </c>
      <c r="ES821" s="1">
        <f>IF(ISERROR(SEARCH("FALSE",BV821)),BU821,0)+IF(ISERROR(SEARCH("FALSE",CA821)),BZ821,0)+IF(ISERROR(SEARCH("FALSE",CF821)),CE821,0)+IF(ISERROR(SEARCH("FALSE",CK821)),CJ821,0)+IF(ISERROR(SEARCH("FALSE",CP821)),CO821,0)+IF(ISERROR(SEARCH("FALSE",CU821)),CT821,0)+IF(ISERROR(SEARCH("FALSE",CZ821)),CY821,0)+IF(ISERROR(SEARCH("FALSE",DE821)),DD821,0)+IF(ISERROR(SEARCH("FALSE",DJ821)),DI821,0)+IF(ISERROR(SEARCH("FALSE",DO821)),DN821,0)+IF(ISERROR(SEARCH("FALSE",DT821)),DS821,0)+IF(ISERROR(SEARCH("FALSE",DY821)),DX821,0)+IF(ISERROR(SEARCH("FALSE",ED821)),EC821,0)+IF(ISERROR(SEARCH("FALSE",EI821)),EH821,0)+IF(ISERROR(SEARCH("FALSE",EN821)),EM821,0)*N821</f>
        <v>0</v>
      </c>
      <c r="ET821" s="12">
        <f>ES821+ER821+BP821</f>
        <v>5.11695906432749</v>
      </c>
      <c r="FP821" s="1" t="s">
        <v>213</v>
      </c>
      <c r="FQ821" s="1">
        <v>1.25</v>
      </c>
      <c r="FR821" s="12">
        <f t="shared" si="383"/>
        <v>36.0122090643275</v>
      </c>
      <c r="FS821" s="12">
        <f t="shared" si="417"/>
        <v>0.450152613304093</v>
      </c>
      <c r="GE821" s="1" t="s">
        <v>214</v>
      </c>
      <c r="GF821" s="1" t="s">
        <v>213</v>
      </c>
      <c r="GG821" s="1">
        <v>11</v>
      </c>
      <c r="GH821" s="12">
        <f t="shared" si="418"/>
        <v>36.0122090643275</v>
      </c>
      <c r="GI821" s="1">
        <f t="shared" si="419"/>
        <v>3.96134299707602</v>
      </c>
      <c r="GJ821" s="1" t="s">
        <v>215</v>
      </c>
      <c r="GM821" s="1">
        <v>0.10233918128655</v>
      </c>
      <c r="GO821" s="1">
        <v>0.458333333333333</v>
      </c>
      <c r="GP821" s="1">
        <v>0.277777777777778</v>
      </c>
      <c r="GQ821" s="1" t="s">
        <v>280</v>
      </c>
      <c r="HB821" s="1">
        <v>2</v>
      </c>
      <c r="HC821" s="1">
        <v>80</v>
      </c>
      <c r="HD821" s="1">
        <v>95</v>
      </c>
      <c r="HE821" s="1">
        <f>(3600/HC821)*HD821*HB821/100</f>
        <v>85.5</v>
      </c>
      <c r="HF821" s="10">
        <f>AW821+AZ821+ET821+FD821+FG821+FK821+FS821-FY821+GD821+FT821+GI821+GM821+GN821+GO821+GP821+GR821+GS821-GU821</f>
        <v>51.5896549671053</v>
      </c>
      <c r="HG821" s="13">
        <v>45384</v>
      </c>
    </row>
    <row r="822" spans="1:215">
      <c r="A822" t="str">
        <f t="shared" si="382"/>
        <v>MYSRP7220520_121691</v>
      </c>
      <c r="B822" s="1">
        <v>821</v>
      </c>
      <c r="C822" s="1" t="s">
        <v>200</v>
      </c>
      <c r="E822" s="1" t="s">
        <v>317</v>
      </c>
      <c r="F822" s="1" t="s">
        <v>222</v>
      </c>
      <c r="H822" s="16" t="s">
        <v>1360</v>
      </c>
      <c r="I822" s="16" t="s">
        <v>1360</v>
      </c>
      <c r="N822" s="1">
        <v>4</v>
      </c>
      <c r="R822"/>
      <c r="AF822" s="8"/>
      <c r="AG822" s="1" t="s">
        <v>679</v>
      </c>
      <c r="AH822" s="1">
        <v>21691</v>
      </c>
      <c r="AV822" s="10"/>
      <c r="AX822" s="1" t="s">
        <v>205</v>
      </c>
      <c r="AY822" s="1" t="s">
        <v>225</v>
      </c>
      <c r="AZ822" s="1">
        <v>2.55</v>
      </c>
      <c r="BN822" s="2"/>
      <c r="BS822" s="1"/>
      <c r="ET822" s="12"/>
      <c r="FR822" s="12"/>
      <c r="FS822" s="12"/>
      <c r="GH822" s="12"/>
      <c r="HF822" s="10"/>
      <c r="HG822" s="13">
        <v>45384</v>
      </c>
    </row>
    <row r="823" spans="1:215">
      <c r="A823" t="str">
        <f t="shared" si="382"/>
        <v>HOSP722089021697</v>
      </c>
      <c r="B823" s="1">
        <v>822</v>
      </c>
      <c r="C823" s="1" t="s">
        <v>200</v>
      </c>
      <c r="D823" s="1">
        <v>0</v>
      </c>
      <c r="E823" s="1" t="s">
        <v>247</v>
      </c>
      <c r="F823" s="1" t="s">
        <v>202</v>
      </c>
      <c r="H823" s="1" t="s">
        <v>1361</v>
      </c>
      <c r="I823" s="1" t="s">
        <v>1335</v>
      </c>
      <c r="M823" s="1" t="s">
        <v>205</v>
      </c>
      <c r="N823" s="1">
        <v>1</v>
      </c>
      <c r="O823" s="27" t="s">
        <v>840</v>
      </c>
      <c r="P823" s="28"/>
      <c r="Q823" s="1" t="s">
        <v>219</v>
      </c>
      <c r="R823" t="s">
        <v>208</v>
      </c>
      <c r="S823" s="19" t="s">
        <v>841</v>
      </c>
      <c r="T823" s="1" t="s">
        <v>210</v>
      </c>
      <c r="V823" s="1" t="b">
        <v>0</v>
      </c>
      <c r="AA823" s="1">
        <v>0.330375</v>
      </c>
      <c r="AC823" s="1">
        <v>0.325375</v>
      </c>
      <c r="AD823" s="1">
        <v>100</v>
      </c>
      <c r="AF823" s="8">
        <v>0.005</v>
      </c>
      <c r="AG823" s="1" t="s">
        <v>469</v>
      </c>
      <c r="AH823" s="1">
        <v>21697</v>
      </c>
      <c r="AI823" s="1">
        <v>100</v>
      </c>
      <c r="AJ823" s="1">
        <v>118.76</v>
      </c>
      <c r="AL823" s="1">
        <v>118.76</v>
      </c>
      <c r="AO823" s="1">
        <f t="shared" si="414"/>
        <v>118.76</v>
      </c>
      <c r="AP823" s="1">
        <v>20</v>
      </c>
      <c r="AV823" s="10">
        <f>((AO823*((100-GX823)/100)+GY823))*(AA823+AS823+AU823+AB823)-(AP823*(AA823+AS823-AC823+AB823)*AD823/100)</f>
        <v>39.135335</v>
      </c>
      <c r="AW823" s="1">
        <f>(AV823)*N823</f>
        <v>39.135335</v>
      </c>
      <c r="BK823" s="1">
        <v>2</v>
      </c>
      <c r="BL823" s="1">
        <v>600</v>
      </c>
      <c r="BM823" s="1" t="s">
        <v>212</v>
      </c>
      <c r="BN823" s="2">
        <f t="shared" si="415"/>
        <v>6.94444444444444</v>
      </c>
      <c r="BO823" s="2">
        <v>450</v>
      </c>
      <c r="BP823" s="1">
        <f t="shared" si="416"/>
        <v>6.94444444444444</v>
      </c>
      <c r="BQ823" s="1">
        <f>BP823*N823</f>
        <v>6.94444444444444</v>
      </c>
      <c r="BS823" s="1"/>
      <c r="EQ823" s="1">
        <f t="shared" si="381"/>
        <v>0</v>
      </c>
      <c r="ER823" s="1">
        <f>EQ823*N823</f>
        <v>0</v>
      </c>
      <c r="ES823" s="1">
        <f>IF(ISERROR(SEARCH("FALSE",BV823)),BU823,0)+IF(ISERROR(SEARCH("FALSE",CA823)),BZ823,0)+IF(ISERROR(SEARCH("FALSE",CF823)),CE823,0)+IF(ISERROR(SEARCH("FALSE",CK823)),CJ823,0)+IF(ISERROR(SEARCH("FALSE",CP823)),CO823,0)+IF(ISERROR(SEARCH("FALSE",CU823)),CT823,0)+IF(ISERROR(SEARCH("FALSE",CZ823)),CY823,0)+IF(ISERROR(SEARCH("FALSE",DE823)),DD823,0)+IF(ISERROR(SEARCH("FALSE",DJ823)),DI823,0)+IF(ISERROR(SEARCH("FALSE",DO823)),DN823,0)+IF(ISERROR(SEARCH("FALSE",DT823)),DS823,0)+IF(ISERROR(SEARCH("FALSE",DY823)),DX823,0)+IF(ISERROR(SEARCH("FALSE",ED823)),EC823,0)+IF(ISERROR(SEARCH("FALSE",EI823)),EH823,0)+IF(ISERROR(SEARCH("FALSE",EN823)),EM823,0)*N823</f>
        <v>0</v>
      </c>
      <c r="ET823" s="12">
        <f>ES823+ER823+BP823</f>
        <v>6.94444444444444</v>
      </c>
      <c r="FP823" s="1" t="s">
        <v>213</v>
      </c>
      <c r="FQ823" s="1">
        <v>1.25</v>
      </c>
      <c r="FR823" s="12">
        <f t="shared" si="383"/>
        <v>46.0797794444444</v>
      </c>
      <c r="FS823" s="12">
        <f t="shared" si="417"/>
        <v>0.575997243055556</v>
      </c>
      <c r="GE823" s="1" t="s">
        <v>214</v>
      </c>
      <c r="GF823" s="1" t="s">
        <v>213</v>
      </c>
      <c r="GG823" s="1">
        <v>11</v>
      </c>
      <c r="GH823" s="12">
        <f t="shared" si="418"/>
        <v>46.0797794444444</v>
      </c>
      <c r="GI823" s="1">
        <f t="shared" si="419"/>
        <v>5.06877573888889</v>
      </c>
      <c r="GJ823" s="1" t="s">
        <v>215</v>
      </c>
      <c r="GM823" s="1">
        <v>0.14</v>
      </c>
      <c r="GO823" s="1">
        <v>0.23</v>
      </c>
      <c r="GP823" s="1">
        <v>0.21</v>
      </c>
      <c r="HB823" s="1">
        <v>2</v>
      </c>
      <c r="HC823" s="1">
        <v>75</v>
      </c>
      <c r="HD823" s="1">
        <v>90</v>
      </c>
      <c r="HE823" s="1">
        <f>(3600/HC823)*HD823*HB823/100</f>
        <v>86.4</v>
      </c>
      <c r="HF823" s="10">
        <f>AW823+AZ823+ET823+FD823+FG823+FK823+FS823-FY823+GD823+FT823+GI823+GM823+GN823+GO823+GP823+GR823+GS823-GU823</f>
        <v>52.3045524263889</v>
      </c>
      <c r="HG823" s="13">
        <v>43832</v>
      </c>
    </row>
    <row r="824" spans="18:18">
      <c r="R824"/>
    </row>
    <row r="825" spans="18:18">
      <c r="R825"/>
    </row>
    <row r="826" spans="18:18">
      <c r="R826"/>
    </row>
    <row r="827" spans="18:18">
      <c r="R827"/>
    </row>
    <row r="828" spans="18:18">
      <c r="R828"/>
    </row>
    <row r="829" spans="18:18">
      <c r="R829"/>
    </row>
    <row r="830" spans="18:18">
      <c r="R830"/>
    </row>
    <row r="831" spans="18:18">
      <c r="R831"/>
    </row>
    <row r="832" spans="18:18">
      <c r="R832"/>
    </row>
  </sheetData>
  <autoFilter ref="B1:HH823"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CIR - Plastic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Pratyasha Das (D&amp;AI/Hosur/TVSMotor)</dc:creator>
  <cp:lastModifiedBy>Surya.Mahesh</cp:lastModifiedBy>
  <dcterms:created xsi:type="dcterms:W3CDTF">2024-09-10T11:10:00Z</dcterms:created>
  <dcterms:modified xsi:type="dcterms:W3CDTF">2024-10-23T09:40:21Z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941a1e-f325-4a06-ae0c-5d5a067b801b_Enabled">
    <vt:lpwstr>true</vt:lpwstr>
  </property>
  <property fmtid="{D5CDD505-2E9C-101B-9397-08002B2CF9AE}" pid="3" name="MSIP_Label_0b941a1e-f325-4a06-ae0c-5d5a067b801b_SetDate">
    <vt:lpwstr>2024-09-10T11:10:53Z</vt:lpwstr>
  </property>
  <property fmtid="{D5CDD505-2E9C-101B-9397-08002B2CF9AE}" pid="4" name="MSIP_Label_0b941a1e-f325-4a06-ae0c-5d5a067b801b_Method">
    <vt:lpwstr>Privileged</vt:lpwstr>
  </property>
  <property fmtid="{D5CDD505-2E9C-101B-9397-08002B2CF9AE}" pid="5" name="MSIP_Label_0b941a1e-f325-4a06-ae0c-5d5a067b801b_Name">
    <vt:lpwstr>Internal</vt:lpwstr>
  </property>
  <property fmtid="{D5CDD505-2E9C-101B-9397-08002B2CF9AE}" pid="6" name="MSIP_Label_0b941a1e-f325-4a06-ae0c-5d5a067b801b_SiteId">
    <vt:lpwstr>d30feff3-78f9-476a-81e4-c71b80743988</vt:lpwstr>
  </property>
  <property fmtid="{D5CDD505-2E9C-101B-9397-08002B2CF9AE}" pid="7" name="MSIP_Label_0b941a1e-f325-4a06-ae0c-5d5a067b801b_ActionId">
    <vt:lpwstr>c0a7267c-608e-472f-b9a1-eaa7a4fec5ca</vt:lpwstr>
  </property>
  <property fmtid="{D5CDD505-2E9C-101B-9397-08002B2CF9AE}" pid="8" name="MSIP_Label_0b941a1e-f325-4a06-ae0c-5d5a067b801b_ContentBits">
    <vt:lpwstr>0</vt:lpwstr>
  </property>
  <property fmtid="{D5CDD505-2E9C-101B-9397-08002B2CF9AE}" pid="9" name="ICV">
    <vt:lpwstr>9AD32EE3E2DE4D80828EC049040D01C2_12</vt:lpwstr>
  </property>
  <property fmtid="{D5CDD505-2E9C-101B-9397-08002B2CF9AE}" pid="10" name="KSOProductBuildVer">
    <vt:lpwstr>1033-12.2.0.13472</vt:lpwstr>
  </property>
</Properties>
</file>