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pivotTables/pivotTable1.xml" ContentType="application/vnd.openxmlformats-officedocument.spreadsheetml.pivotTable+xml"/>
  <Override PartName="/xl/drawings/drawing1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13.xml" ContentType="application/vnd.openxmlformats-officedocument.drawing+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7"/>
  <workbookPr codeName="ThisWorkbook" defaultThemeVersion="166925"/>
  <mc:AlternateContent xmlns:mc="http://schemas.openxmlformats.org/markup-compatibility/2006">
    <mc:Choice Requires="x15">
      <x15ac:absPath xmlns:x15ac="http://schemas.microsoft.com/office/spreadsheetml/2010/11/ac" url="F:\00VideoClassStorage\218\01-218-M365\Content\Video01\Downloads\"/>
    </mc:Choice>
  </mc:AlternateContent>
  <xr:revisionPtr revIDLastSave="0" documentId="13_ncr:1_{01077122-C2D1-4695-A04C-31031AE84DB9}" xr6:coauthVersionLast="47" xr6:coauthVersionMax="47" xr10:uidLastSave="{00000000-0000-0000-0000-000000000000}"/>
  <bookViews>
    <workbookView xWindow="-120" yWindow="-120" windowWidth="29040" windowHeight="15840" tabRatio="468" firstSheet="5" activeTab="5" xr2:uid="{3029E652-763C-4C3E-80B9-0DEE6A0B57AE}"/>
  </bookViews>
  <sheets>
    <sheet name="FreeClass" sheetId="15" r:id="rId1"/>
    <sheet name="FreeClass (2)" sheetId="17" r:id="rId2"/>
    <sheet name="365MECS" sheetId="23" r:id="rId3"/>
    <sheet name="C(1)" sheetId="12" r:id="rId4"/>
    <sheet name="TetativeClassOutline" sheetId="14" r:id="rId5"/>
    <sheet name="Topics" sheetId="2" r:id="rId6"/>
    <sheet name="Conventions" sheetId="1" r:id="rId7"/>
    <sheet name="Structure" sheetId="3" r:id="rId8"/>
    <sheet name="Keyboards" sheetId="6" r:id="rId9"/>
    <sheet name="Keyboards (an)" sheetId="7" r:id="rId10"/>
    <sheet name="Cursors" sheetId="8" r:id="rId11"/>
    <sheet name="Data &amp; Alignmnet" sheetId="4" r:id="rId12"/>
    <sheet name="Data &amp; Alignmnet (an)" sheetId="21" r:id="rId13"/>
    <sheet name="What Excel Does" sheetId="20" r:id="rId14"/>
    <sheet name="CalcsOld" sheetId="10" state="hidden" r:id="rId15"/>
    <sheet name="Calcs" sheetId="13" r:id="rId16"/>
    <sheet name="Calcs_" sheetId="25" r:id="rId17"/>
    <sheet name="Data Analysis" sheetId="16" r:id="rId18"/>
    <sheet name="Data Analysis_" sheetId="28" r:id="rId19"/>
    <sheet name="DA" sheetId="11" r:id="rId20"/>
  </sheets>
  <definedNames>
    <definedName name="_xlnm._FilterDatabase" localSheetId="17" hidden="1">'Data Analysis'!$B$6:$D$170</definedName>
    <definedName name="_xlnm.Print_Area" localSheetId="10">Cursors!$A$1:$F$26</definedName>
    <definedName name="_xlnm.Print_Area" localSheetId="9">'Keyboards (an)'!$A$1:$F$32,'Keyboards (an)'!$A$35:$F$53,'Keyboards (an)'!$A$55:$F$81</definedName>
    <definedName name="_xlnm.Print_Area" localSheetId="7">Structure!$A$1:$C$27</definedName>
    <definedName name="SUM">Keyboards!$D$36</definedName>
  </definedNames>
  <calcPr calcId="191029"/>
  <pivotCaches>
    <pivotCache cacheId="0" r:id="rId21"/>
    <pivotCache cacheId="1" r:id="rId22"/>
    <pivotCache cacheId="2" r:id="rId2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4" i="23" l="1"/>
  <c r="G4" i="20"/>
  <c r="C39" i="21"/>
  <c r="G36" i="21"/>
  <c r="G35" i="21"/>
  <c r="G30" i="21"/>
  <c r="G31" i="21" s="1"/>
  <c r="G32" i="21" s="1"/>
  <c r="G33" i="21" s="1"/>
  <c r="G34" i="21" s="1"/>
  <c r="G19" i="21"/>
  <c r="C19" i="21"/>
  <c r="E6" i="21"/>
  <c r="D6" i="21"/>
  <c r="G31" i="4"/>
  <c r="G32" i="4"/>
  <c r="G33" i="4"/>
  <c r="G34" i="4"/>
  <c r="G35" i="4"/>
  <c r="G36" i="4"/>
  <c r="G30" i="4"/>
  <c r="C39" i="4"/>
  <c r="C19" i="17" l="1"/>
  <c r="C19" i="15"/>
  <c r="C19" i="13"/>
  <c r="C13" i="13"/>
  <c r="C8" i="13"/>
  <c r="E5" i="10" a="1"/>
  <c r="E5" i="10" s="1"/>
  <c r="F5" i="10" a="1"/>
  <c r="F5" i="10" s="1"/>
  <c r="E10" i="10"/>
  <c r="F10" i="10"/>
  <c r="C19" i="12"/>
  <c r="E8" i="13"/>
  <c r="E11" i="10" a="1"/>
  <c r="E19" i="13"/>
  <c r="E13" i="13"/>
  <c r="E11" i="10" l="1"/>
  <c r="D5" i="11" a="1"/>
  <c r="D5" i="11" s="1"/>
  <c r="E5" i="11" s="1" a="1"/>
  <c r="E5" i="11" s="1"/>
  <c r="D36" i="7"/>
  <c r="E8" i="11" l="1"/>
  <c r="F5" i="11" s="1" a="1"/>
  <c r="F5" i="11" s="1"/>
  <c r="E9" i="1" l="1"/>
  <c r="E8" i="1"/>
  <c r="E7" i="1"/>
  <c r="E6" i="1"/>
  <c r="E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<sst xmlns="http://schemas.openxmlformats.org/spreadsheetml/2006/main" count="1471" uniqueCount="272">
  <si>
    <t>Data Set and Formula Fill Colors:</t>
  </si>
  <si>
    <t>Employee</t>
  </si>
  <si>
    <t>Sales ($)</t>
  </si>
  <si>
    <t>Commission Paid</t>
  </si>
  <si>
    <t>Commission Rate</t>
  </si>
  <si>
    <t>Sioux Coolinator</t>
  </si>
  <si>
    <t>Chantel Williams</t>
  </si>
  <si>
    <t>Miki Pham</t>
  </si>
  <si>
    <t>Tyrone Vince</t>
  </si>
  <si>
    <t>Gigi Thomas</t>
  </si>
  <si>
    <t>Sheet Tab Fill Colors:</t>
  </si>
  <si>
    <t>Yellow = Information</t>
  </si>
  <si>
    <t>Blue = You work on this sheet</t>
  </si>
  <si>
    <t>Red = Answer (Example of completed work)</t>
  </si>
  <si>
    <t>Excel Layout:</t>
  </si>
  <si>
    <t>Horizontal &amp; Vertical Scroll Bars &amp; Buttons = Expose more rows or columns of cells</t>
  </si>
  <si>
    <t>Worksheets = Sheet = All The Cells</t>
  </si>
  <si>
    <t>Active Sheet is the Worksheet that is Selected</t>
  </si>
  <si>
    <t>Right-click Sheet Tab, Tab Color to add color to Sheet Tab</t>
  </si>
  <si>
    <t>Right-click features in Ribbon Tabs, Add To QAT</t>
  </si>
  <si>
    <t>Navigate to new Worksheets:</t>
  </si>
  <si>
    <t>1) Click Sheet Tab = Activates a Worksheet</t>
  </si>
  <si>
    <t>3) … icons selects next hidden worksheet to make it the Active Worksheet</t>
  </si>
  <si>
    <t>4) Activate dialog box (right-click Worksheet Scroll Arrows)</t>
  </si>
  <si>
    <t>5) Keyboard to Move Active Sheet = Ctrl + PageDown (Right) or PageUp (Left)</t>
  </si>
  <si>
    <t>Data Types in Excel</t>
  </si>
  <si>
    <t>Default Alignment</t>
  </si>
  <si>
    <t>Example1</t>
  </si>
  <si>
    <t>Example2</t>
  </si>
  <si>
    <t>Text</t>
  </si>
  <si>
    <t>Left</t>
  </si>
  <si>
    <t>Numbers</t>
  </si>
  <si>
    <t>Right</t>
  </si>
  <si>
    <t>Logical/Boolean (TRUE or FALSE)</t>
  </si>
  <si>
    <t>Center and All CAPS</t>
  </si>
  <si>
    <t>Errors</t>
  </si>
  <si>
    <t>Center</t>
  </si>
  <si>
    <t>Empty Cells</t>
  </si>
  <si>
    <t>**Refer to Empty Cells as "Empty Cells", not blanks.</t>
  </si>
  <si>
    <t>Why is Default Alignment important:</t>
  </si>
  <si>
    <r>
      <rPr>
        <b/>
        <sz val="11"/>
        <color theme="1"/>
        <rFont val="Calibri"/>
        <family val="2"/>
        <scheme val="minor"/>
      </rPr>
      <t>Answer:</t>
    </r>
    <r>
      <rPr>
        <sz val="11"/>
        <color theme="1"/>
        <rFont val="Calibri"/>
        <family val="2"/>
        <scheme val="minor"/>
      </rPr>
      <t xml:space="preserve"> It helps to track down errors.</t>
    </r>
  </si>
  <si>
    <r>
      <rPr>
        <b/>
        <sz val="11"/>
        <color theme="1"/>
        <rFont val="Calibri"/>
        <family val="2"/>
        <scheme val="minor"/>
      </rPr>
      <t>Example 1:</t>
    </r>
    <r>
      <rPr>
        <sz val="11"/>
        <color theme="1"/>
        <rFont val="Calibri"/>
        <family val="2"/>
        <scheme val="minor"/>
      </rPr>
      <t xml:space="preserve"> We download these numbers from company web site:</t>
    </r>
  </si>
  <si>
    <r>
      <rPr>
        <b/>
        <sz val="11"/>
        <color theme="1"/>
        <rFont val="Calibri"/>
        <family val="2"/>
        <scheme val="minor"/>
      </rPr>
      <t>Example 2:</t>
    </r>
    <r>
      <rPr>
        <sz val="11"/>
        <color theme="1"/>
        <rFont val="Calibri"/>
        <family val="2"/>
        <scheme val="minor"/>
      </rPr>
      <t xml:space="preserve"> We download these numbers from company database:</t>
    </r>
  </si>
  <si>
    <t>Sales</t>
  </si>
  <si>
    <t xml:space="preserve"> &lt;&lt;== Excel sees these as Numbers</t>
  </si>
  <si>
    <t>326.82</t>
  </si>
  <si>
    <t xml:space="preserve"> &lt;&lt;== Excel sees these as Text</t>
  </si>
  <si>
    <t>446.39</t>
  </si>
  <si>
    <t>474.74</t>
  </si>
  <si>
    <t>233.21</t>
  </si>
  <si>
    <t>488.01</t>
  </si>
  <si>
    <t>Total</t>
  </si>
  <si>
    <t>*The immediate visual cue is that the numbers are NOT aligned right</t>
  </si>
  <si>
    <r>
      <rPr>
        <b/>
        <sz val="11"/>
        <color theme="1"/>
        <rFont val="Calibri"/>
        <family val="2"/>
        <scheme val="minor"/>
      </rPr>
      <t>Important Rule for entering data:</t>
    </r>
    <r>
      <rPr>
        <sz val="11"/>
        <color theme="1"/>
        <rFont val="Calibri"/>
        <family val="2"/>
        <scheme val="minor"/>
      </rPr>
      <t xml:space="preserve"> 1) Don't use Alignment. Always keep Default Alignment.</t>
    </r>
  </si>
  <si>
    <t>Common mistake made in the working world:</t>
  </si>
  <si>
    <t>Date</t>
  </si>
  <si>
    <t>Units Purchased</t>
  </si>
  <si>
    <t>Cost</t>
  </si>
  <si>
    <t>Units Sold</t>
  </si>
  <si>
    <t>Price</t>
  </si>
  <si>
    <t>Running Balance</t>
  </si>
  <si>
    <t>Balance Forward:</t>
  </si>
  <si>
    <t>144</t>
  </si>
  <si>
    <t>24</t>
  </si>
  <si>
    <t>SUM:</t>
  </si>
  <si>
    <t>Excel</t>
  </si>
  <si>
    <t>Revenue ($)</t>
  </si>
  <si>
    <r>
      <t xml:space="preserve">Jump to end of current region =&gt; </t>
    </r>
    <r>
      <rPr>
        <b/>
        <sz val="11"/>
        <color theme="1"/>
        <rFont val="Calibri"/>
        <family val="2"/>
        <scheme val="minor"/>
      </rPr>
      <t>Ctrl + Arrow</t>
    </r>
  </si>
  <si>
    <r>
      <t xml:space="preserve">Highlight to end of current region =&gt; </t>
    </r>
    <r>
      <rPr>
        <b/>
        <sz val="11"/>
        <color theme="1"/>
        <rFont val="Calibri"/>
        <family val="2"/>
        <scheme val="minor"/>
      </rPr>
      <t>Ctrl + Shift + Arrow</t>
    </r>
  </si>
  <si>
    <r>
      <t xml:space="preserve">Sum Function =&gt; </t>
    </r>
    <r>
      <rPr>
        <b/>
        <sz val="11"/>
        <color theme="1"/>
        <rFont val="Calibri"/>
        <family val="2"/>
        <scheme val="minor"/>
      </rPr>
      <t>Alt + =</t>
    </r>
  </si>
  <si>
    <r>
      <t xml:space="preserve">Open Format Cells dialog box if cell or range is selected =&gt; </t>
    </r>
    <r>
      <rPr>
        <b/>
        <sz val="11"/>
        <color theme="1"/>
        <rFont val="Calibri"/>
        <family val="2"/>
        <scheme val="minor"/>
      </rPr>
      <t>Ctrl + 1</t>
    </r>
  </si>
  <si>
    <r>
      <t xml:space="preserve">Open Chart Format Task Pane if chart is selected =&gt; </t>
    </r>
    <r>
      <rPr>
        <b/>
        <sz val="11"/>
        <color theme="1"/>
        <rFont val="Calibri"/>
        <family val="2"/>
        <scheme val="minor"/>
      </rPr>
      <t>Ctrl + 1</t>
    </r>
  </si>
  <si>
    <t>Many, many more that we will learn in class …</t>
  </si>
  <si>
    <t>Entering Data &amp; Formulas into Cells:</t>
  </si>
  <si>
    <t>Selection keyboards</t>
  </si>
  <si>
    <t>Navigation Keys</t>
  </si>
  <si>
    <t>Other Keyboards</t>
  </si>
  <si>
    <t>1) Hold data</t>
  </si>
  <si>
    <t>2) Make calculations</t>
  </si>
  <si>
    <t>Average Sale</t>
  </si>
  <si>
    <t>Grand Total</t>
  </si>
  <si>
    <t>Employee, ID</t>
  </si>
  <si>
    <t>Chantel Williams, 05-7939-309</t>
  </si>
  <si>
    <t>Miki Pham, 03-7736-583</t>
  </si>
  <si>
    <t>Floyd Tyson, 04-9005-751</t>
  </si>
  <si>
    <t>Abdi Mohamed, 06-3443-518</t>
  </si>
  <si>
    <t>Name</t>
  </si>
  <si>
    <t>Commission Paid ($)</t>
  </si>
  <si>
    <t>Survey Data</t>
  </si>
  <si>
    <t>% Responses</t>
  </si>
  <si>
    <t>Yes</t>
  </si>
  <si>
    <t>No</t>
  </si>
  <si>
    <t>Somewhat</t>
  </si>
  <si>
    <t>Number 
Responses</t>
  </si>
  <si>
    <t>Topics:</t>
  </si>
  <si>
    <t>Conventions used Class Excel Files</t>
  </si>
  <si>
    <t>Structure and Layout of Excel Workbook File</t>
  </si>
  <si>
    <t>Data and Alignment</t>
  </si>
  <si>
    <t>Keyboards</t>
  </si>
  <si>
    <t>Cursors</t>
  </si>
  <si>
    <t>Q: What does Excel do? A: Make Calculations and Perform Data Analysis.</t>
  </si>
  <si>
    <t xml:space="preserve">&lt;&lt;== Not really a Data Type, but it is a "thing" in Excel </t>
  </si>
  <si>
    <t>that can sometimes cause problems.</t>
  </si>
  <si>
    <t>Formula Calculations:</t>
  </si>
  <si>
    <t>Microsoft 365 Excel</t>
  </si>
  <si>
    <t>Video 1</t>
  </si>
  <si>
    <t>Examples of Calculations:</t>
  </si>
  <si>
    <r>
      <rPr>
        <b/>
        <sz val="11"/>
        <color theme="1"/>
        <rFont val="Calibri"/>
        <family val="2"/>
        <scheme val="minor"/>
      </rPr>
      <t>Goal:</t>
    </r>
    <r>
      <rPr>
        <sz val="11"/>
        <color theme="1"/>
        <rFont val="Calibri"/>
        <family val="2"/>
        <scheme val="minor"/>
      </rPr>
      <t xml:space="preserve"> Calculate the deduction amount</t>
    </r>
  </si>
  <si>
    <t>Gross Pay</t>
  </si>
  <si>
    <t>Tax Rate</t>
  </si>
  <si>
    <t>Deduction</t>
  </si>
  <si>
    <t>Number Formula</t>
  </si>
  <si>
    <r>
      <rPr>
        <b/>
        <sz val="11"/>
        <color theme="1"/>
        <rFont val="Calibri"/>
        <family val="2"/>
        <scheme val="minor"/>
      </rPr>
      <t>Goal:</t>
    </r>
    <r>
      <rPr>
        <sz val="11"/>
        <color theme="1"/>
        <rFont val="Calibri"/>
        <family val="2"/>
        <scheme val="minor"/>
      </rPr>
      <t xml:space="preserve"> Extract First Name</t>
    </r>
  </si>
  <si>
    <t>Full Name</t>
  </si>
  <si>
    <t>Chantel Mims</t>
  </si>
  <si>
    <t>First Name</t>
  </si>
  <si>
    <t>Text Formula</t>
  </si>
  <si>
    <r>
      <rPr>
        <b/>
        <sz val="11"/>
        <color theme="1"/>
        <rFont val="Calibri"/>
        <family val="2"/>
        <scheme val="minor"/>
      </rPr>
      <t>Goal:</t>
    </r>
    <r>
      <rPr>
        <sz val="11"/>
        <color theme="1"/>
        <rFont val="Calibri"/>
        <family val="2"/>
        <scheme val="minor"/>
      </rPr>
      <t xml:space="preserve"> Did Employee get bonus?</t>
    </r>
  </si>
  <si>
    <t>Bonus Hurdle</t>
  </si>
  <si>
    <t>Get Bonus?</t>
  </si>
  <si>
    <t>Logical (Boolean) Formula</t>
  </si>
  <si>
    <t>Report in a Table</t>
  </si>
  <si>
    <t>Chart for visualizing data</t>
  </si>
  <si>
    <t>Report = all the detail</t>
  </si>
  <si>
    <t>Visualization = quick visual impression</t>
  </si>
  <si>
    <t>Report with all the detail</t>
  </si>
  <si>
    <t>Chart to visualize report and give a quick visual impression</t>
  </si>
  <si>
    <t>3) Perform data analysis</t>
  </si>
  <si>
    <t>Converting data into useful information to gain insight and make decisions</t>
  </si>
  <si>
    <t>Example of Data Analysis</t>
  </si>
  <si>
    <t>Microsoft 365 Excel Complete Story</t>
  </si>
  <si>
    <t>Tentative Class Outline (will change):</t>
  </si>
  <si>
    <t>Introduction</t>
  </si>
  <si>
    <t>What Excel Does: Calculations &amp; Data Analysis</t>
  </si>
  <si>
    <t>Formulas to Build Reports (SORT, UNIQUE, SUMIFS, MAXIFS)</t>
  </si>
  <si>
    <t>Dashboards</t>
  </si>
  <si>
    <t>Lookup functions: XLOOKUP and FILTER, Data Validation</t>
  </si>
  <si>
    <t>Logical Formulas: Comparative Operators, IF, AND, OR and IS functions</t>
  </si>
  <si>
    <t>Date and Time formulas</t>
  </si>
  <si>
    <t>Text formulas</t>
  </si>
  <si>
    <t>Power Query, to clean, transform and import data</t>
  </si>
  <si>
    <t>Standard PivotTable and Data Model PivotTable (Big Data)</t>
  </si>
  <si>
    <t>Visualizing Data with Conditional Formatting, Excel Charts and Power BI</t>
  </si>
  <si>
    <t>Array Formulas</t>
  </si>
  <si>
    <t>LET and LAMBDA functions</t>
  </si>
  <si>
    <t>Financial Formulas</t>
  </si>
  <si>
    <t>Statistical Formulas</t>
  </si>
  <si>
    <t>Conditional Calculations</t>
  </si>
  <si>
    <t>Data Models &amp; DAX</t>
  </si>
  <si>
    <t>M Code</t>
  </si>
  <si>
    <t>excelisfun free class at YouTube</t>
  </si>
  <si>
    <t>Calculations and Worksheet Formula Models</t>
  </si>
  <si>
    <t>Data Analysis with PivotTable, Power Query, Data model and Formulas</t>
  </si>
  <si>
    <t>Much more</t>
  </si>
  <si>
    <t>Worksheet Formula Models</t>
  </si>
  <si>
    <t>SUMIFS, COUNTIFS &amp; Conditional Calculations</t>
  </si>
  <si>
    <t>Formulas to Build Reports</t>
  </si>
  <si>
    <t>DAX</t>
  </si>
  <si>
    <t>Data Analysis with PivotTable, Power Query, Data Model, Power BI…</t>
  </si>
  <si>
    <r>
      <rPr>
        <b/>
        <sz val="11"/>
        <color theme="1"/>
        <rFont val="Calibri"/>
        <family val="2"/>
        <scheme val="minor"/>
      </rPr>
      <t>Goal 1:</t>
    </r>
    <r>
      <rPr>
        <sz val="11"/>
        <color theme="1"/>
        <rFont val="Calibri"/>
        <family val="2"/>
        <scheme val="minor"/>
      </rPr>
      <t xml:space="preserve"> Create monthly sales rep report</t>
    </r>
  </si>
  <si>
    <r>
      <rPr>
        <b/>
        <sz val="11"/>
        <color theme="1"/>
        <rFont val="Calibri"/>
        <family val="2"/>
        <scheme val="minor"/>
      </rPr>
      <t>Goal 2:</t>
    </r>
    <r>
      <rPr>
        <sz val="11"/>
        <color theme="1"/>
        <rFont val="Calibri"/>
        <family val="2"/>
        <scheme val="minor"/>
      </rPr>
      <t xml:space="preserve"> Visualize trends in month sales</t>
    </r>
  </si>
  <si>
    <t>Creating a monthly report with an Excel PivotTable:</t>
  </si>
  <si>
    <t>SalesRep</t>
  </si>
  <si>
    <t>Month</t>
  </si>
  <si>
    <t>Total Sales ($)</t>
  </si>
  <si>
    <t>Chantel</t>
  </si>
  <si>
    <t>Jan</t>
  </si>
  <si>
    <t>Tyrone</t>
  </si>
  <si>
    <t>Feb</t>
  </si>
  <si>
    <t>Jim</t>
  </si>
  <si>
    <t>Mar</t>
  </si>
  <si>
    <t>Jo</t>
  </si>
  <si>
    <t>Chantel Total</t>
  </si>
  <si>
    <t>Visualizing trends in sales data with an Excel Chart:</t>
  </si>
  <si>
    <t>Jim Total</t>
  </si>
  <si>
    <t>Jo Total</t>
  </si>
  <si>
    <t>Tyrone Total</t>
  </si>
  <si>
    <t>HW =&gt;   Everything after this sheet is practice (HW)</t>
  </si>
  <si>
    <t>Sheet Tab Names = Name of Sheet, like the name of this sheet "Structure"</t>
  </si>
  <si>
    <t>File = Workbook, like this workbook file that is named "01-M365ExcelClass.xlsx"</t>
  </si>
  <si>
    <t>Quick Access Toolbar = QAT = contains commands</t>
  </si>
  <si>
    <t>Right-click QAT to move below or above Ribbon</t>
  </si>
  <si>
    <t>Column Headers = Letters, like Column D, 16,384 columns</t>
  </si>
  <si>
    <t>Row Headers = Numbers, like row 20, 1,048576 rows</t>
  </si>
  <si>
    <t>Cells = Intersection of Column and Row, like cell D20,
16,384*1,048,576 = 17,179,869,184 cells</t>
  </si>
  <si>
    <t>Workbooks = All Worksheets (later we will see that a workbook
can contain other objects like a Data Model or Query)</t>
  </si>
  <si>
    <t>Ribbon Tabs = contains commands.
Keyboard to show or hide Ribbon: Ctrl + F1 (toggle)</t>
  </si>
  <si>
    <t>2) Worksheet Scroll Arrow exposes more Worksheets
without moving Active Worksheet</t>
  </si>
  <si>
    <t>Double-click Sheet Tab to rename. ALWAYS name a sheet so that it communicates the purpose of the sheet. DO NOT use default names Sheet1, Sheet2</t>
  </si>
  <si>
    <r>
      <t xml:space="preserve">Workbook </t>
    </r>
    <r>
      <rPr>
        <sz val="11"/>
        <color theme="1"/>
        <rFont val="Calibri"/>
        <family val="2"/>
      </rPr>
      <t>≠</t>
    </r>
    <r>
      <rPr>
        <sz val="11"/>
        <color theme="1"/>
        <rFont val="Calibri"/>
        <family val="2"/>
        <scheme val="minor"/>
      </rPr>
      <t xml:space="preserve"> Worksheet </t>
    </r>
  </si>
  <si>
    <t>12/244/2022</t>
  </si>
  <si>
    <t>43..69</t>
  </si>
  <si>
    <t>8:00:00AM</t>
  </si>
  <si>
    <t>Excel Table Object will use this color coding:</t>
  </si>
  <si>
    <t>Work
Efficiently in Microsoft 365 Excel</t>
  </si>
  <si>
    <t>365 MECS</t>
  </si>
  <si>
    <t>M</t>
  </si>
  <si>
    <t>E</t>
  </si>
  <si>
    <t>C</t>
  </si>
  <si>
    <t>S</t>
  </si>
  <si>
    <t>New free Excel YouTube class from excelisfun</t>
  </si>
  <si>
    <r>
      <rPr>
        <b/>
        <sz val="65"/>
        <color theme="0"/>
        <rFont val="Aldhabi"/>
        <charset val="178"/>
      </rPr>
      <t>3</t>
    </r>
    <r>
      <rPr>
        <b/>
        <sz val="43"/>
        <color theme="0"/>
        <rFont val="Aldhabi"/>
        <charset val="178"/>
      </rPr>
      <t xml:space="preserve">65 </t>
    </r>
    <r>
      <rPr>
        <b/>
        <sz val="65"/>
        <color theme="0"/>
        <rFont val="Aldhabi"/>
        <charset val="178"/>
      </rPr>
      <t>M</t>
    </r>
    <r>
      <rPr>
        <b/>
        <sz val="43"/>
        <color theme="0"/>
        <rFont val="Aldhabi"/>
        <charset val="178"/>
      </rPr>
      <t xml:space="preserve">icrosoft </t>
    </r>
    <r>
      <rPr>
        <b/>
        <sz val="65"/>
        <color theme="0"/>
        <rFont val="Aldhabi"/>
        <charset val="178"/>
      </rPr>
      <t>E</t>
    </r>
    <r>
      <rPr>
        <b/>
        <sz val="43"/>
        <color theme="0"/>
        <rFont val="Aldhabi"/>
        <charset val="178"/>
      </rPr>
      <t xml:space="preserve">xcel </t>
    </r>
    <r>
      <rPr>
        <b/>
        <sz val="65"/>
        <color theme="0"/>
        <rFont val="Aldhabi"/>
        <charset val="178"/>
      </rPr>
      <t>C</t>
    </r>
    <r>
      <rPr>
        <b/>
        <sz val="43"/>
        <color theme="0"/>
        <rFont val="Aldhabi"/>
        <charset val="178"/>
      </rPr>
      <t xml:space="preserve">omplete </t>
    </r>
    <r>
      <rPr>
        <b/>
        <sz val="65"/>
        <color theme="0"/>
        <rFont val="Aldhabi"/>
        <charset val="178"/>
      </rPr>
      <t>S</t>
    </r>
    <r>
      <rPr>
        <b/>
        <sz val="43"/>
        <color theme="0"/>
        <rFont val="Aldhabi"/>
        <charset val="178"/>
      </rPr>
      <t>tory</t>
    </r>
  </si>
  <si>
    <r>
      <rPr>
        <b/>
        <sz val="11"/>
        <color theme="1"/>
        <rFont val="Calibri"/>
        <family val="2"/>
        <scheme val="minor"/>
      </rPr>
      <t>Ctrl + Enter</t>
    </r>
    <r>
      <rPr>
        <sz val="11"/>
        <color theme="1"/>
        <rFont val="Calibri"/>
        <family val="2"/>
        <scheme val="minor"/>
      </rPr>
      <t xml:space="preserve"> = Puts the content into active cell and keeps active cell selected. Use this when your goal is to put the content into the active cell and immediately do something to the active cell, like copy or format it.</t>
    </r>
  </si>
  <si>
    <r>
      <rPr>
        <b/>
        <sz val="11"/>
        <color theme="1"/>
        <rFont val="Calibri"/>
        <family val="2"/>
        <scheme val="minor"/>
      </rPr>
      <t>Enter</t>
    </r>
    <r>
      <rPr>
        <sz val="11"/>
        <color theme="1"/>
        <rFont val="Calibri"/>
        <family val="2"/>
        <scheme val="minor"/>
      </rPr>
      <t xml:space="preserve"> = Puts the content into active cell and moves the selected cell down by one row. Use this when your goal is to put the content into the active cell and immediately do something in the cell below, like enter more content.</t>
    </r>
  </si>
  <si>
    <r>
      <rPr>
        <b/>
        <sz val="11"/>
        <color theme="1"/>
        <rFont val="Calibri"/>
        <family val="2"/>
        <scheme val="minor"/>
      </rPr>
      <t>Shift + Enter</t>
    </r>
    <r>
      <rPr>
        <sz val="11"/>
        <color theme="1"/>
        <rFont val="Calibri"/>
        <family val="2"/>
        <scheme val="minor"/>
      </rPr>
      <t xml:space="preserve"> = Puts the content into active cell and moves the selected cell up by one row. Use this when your goal is to put the content into the active cell and move the selected cell up by one row, like when you need to enter a formula but the worksheet screen does not show the active cell.</t>
    </r>
  </si>
  <si>
    <r>
      <rPr>
        <b/>
        <sz val="11"/>
        <color theme="1"/>
        <rFont val="Calibri"/>
        <family val="2"/>
        <scheme val="minor"/>
      </rPr>
      <t>Tab</t>
    </r>
    <r>
      <rPr>
        <sz val="11"/>
        <color theme="1"/>
        <rFont val="Calibri"/>
        <family val="2"/>
        <scheme val="minor"/>
      </rPr>
      <t xml:space="preserve"> = Puts the content into active cell and moves the selected cell to the right by one column. Use this when your goal is to put the content into the active cell and immediately do something in the cell to the right, like enter more content.</t>
    </r>
  </si>
  <si>
    <r>
      <rPr>
        <b/>
        <sz val="11"/>
        <color theme="1"/>
        <rFont val="Calibri"/>
        <family val="2"/>
        <scheme val="minor"/>
      </rPr>
      <t>Shift + Tab</t>
    </r>
    <r>
      <rPr>
        <sz val="11"/>
        <color theme="1"/>
        <rFont val="Calibri"/>
        <family val="2"/>
        <scheme val="minor"/>
      </rPr>
      <t xml:space="preserve"> = Puts the content into active cell and moves the selected cell to the right by one column. Use this when your goal is to put the content into the active cell and immediately do something in the cell to the left, like enter more content.</t>
    </r>
  </si>
  <si>
    <r>
      <rPr>
        <b/>
        <sz val="11"/>
        <color theme="1"/>
        <rFont val="Calibri"/>
        <family val="2"/>
        <scheme val="minor"/>
      </rPr>
      <t>Ctrl + Shift + Arrow</t>
    </r>
    <r>
      <rPr>
        <sz val="11"/>
        <color theme="1"/>
        <rFont val="Calibri"/>
        <family val="2"/>
        <scheme val="minor"/>
      </rPr>
      <t xml:space="preserve"> = Selects a range of cell content in the direction of the arrow, stops when it bumps into the first empty cell. Use this when you want to quickly highlight a column or row of cell content. If there is no content when you invoke this keyboard, then this keyboard jumps all the way to the edge of the worksheet.</t>
    </r>
  </si>
  <si>
    <r>
      <rPr>
        <b/>
        <sz val="11"/>
        <color theme="1"/>
        <rFont val="Calibri"/>
        <family val="2"/>
        <scheme val="minor"/>
      </rPr>
      <t>Ctrl + *</t>
    </r>
    <r>
      <rPr>
        <sz val="11"/>
        <color theme="1"/>
        <rFont val="Calibri"/>
        <family val="2"/>
        <scheme val="minor"/>
      </rPr>
      <t xml:space="preserve"> (Number Pad) = Ctrl + Shift + 8 (Standard Keys) = Selects the current region, which means everything in all directions from the active cell, up to the first complete row or column of empty cells, or it bumps into the worksheet row numbers or column letters. This is the keyboard shortcut to instantly select a whole table.</t>
    </r>
  </si>
  <si>
    <r>
      <rPr>
        <b/>
        <sz val="11"/>
        <color theme="1"/>
        <rFont val="Calibri"/>
        <family val="2"/>
        <scheme val="minor"/>
      </rPr>
      <t>Shift + Arrow</t>
    </r>
    <r>
      <rPr>
        <sz val="11"/>
        <color theme="1"/>
        <rFont val="Calibri"/>
        <family val="2"/>
        <scheme val="minor"/>
      </rPr>
      <t xml:space="preserve"> = Highlights one cell at a time in the direction of the arrow, incrementing slowly on each click of the arrow. The trick is to hold the Shift key and then tap the arrow key, once for each character that you want to select. This is useful when you have a small selection to make within a larger block of cells.</t>
    </r>
  </si>
  <si>
    <r>
      <rPr>
        <b/>
        <sz val="11"/>
        <color theme="1"/>
        <rFont val="Calibri"/>
        <family val="2"/>
        <scheme val="minor"/>
      </rPr>
      <t>Ctrl + Home</t>
    </r>
    <r>
      <rPr>
        <sz val="11"/>
        <color theme="1"/>
        <rFont val="Calibri"/>
        <family val="2"/>
        <scheme val="minor"/>
      </rPr>
      <t xml:space="preserve"> = Jumps the active cell to cell A1. This is convenient when you want to jump to the very top of the worksheet.</t>
    </r>
  </si>
  <si>
    <r>
      <rPr>
        <b/>
        <sz val="11"/>
        <color theme="1"/>
        <rFont val="Calibri"/>
        <family val="2"/>
        <scheme val="minor"/>
      </rPr>
      <t>Ctrl + End</t>
    </r>
    <r>
      <rPr>
        <sz val="11"/>
        <color theme="1"/>
        <rFont val="Calibri"/>
        <family val="2"/>
        <scheme val="minor"/>
      </rPr>
      <t xml:space="preserve"> = Jumps the active cell to last cell used in entire worksheet. You can use this to jump to the very bottom of your work area.</t>
    </r>
  </si>
  <si>
    <r>
      <rPr>
        <b/>
        <sz val="11"/>
        <color theme="1"/>
        <rFont val="Calibri"/>
        <family val="2"/>
        <scheme val="minor"/>
      </rPr>
      <t>Ctrl + Arrow</t>
    </r>
    <r>
      <rPr>
        <sz val="11"/>
        <color theme="1"/>
        <rFont val="Calibri"/>
        <family val="2"/>
        <scheme val="minor"/>
      </rPr>
      <t xml:space="preserve"> = Jumps the active cell to last cell with content, in the direction of the arrow, stopping when it bumps into the first empty cell. This keyboard is great when you want to jump to the last bit of data in a row or a column.</t>
    </r>
  </si>
  <si>
    <r>
      <rPr>
        <b/>
        <sz val="11"/>
        <color theme="1"/>
        <rFont val="Calibri"/>
        <family val="2"/>
        <scheme val="minor"/>
      </rPr>
      <t xml:space="preserve">Ctrl + </t>
    </r>
    <r>
      <rPr>
        <sz val="11"/>
        <color theme="1"/>
        <rFont val="Calibri"/>
        <family val="2"/>
        <scheme val="minor"/>
      </rPr>
      <t>. (period or Decimal key) = Jumps the active cell to next corner in a selected range. This keyboard only jumps between the four corners of a selected range. It is useful for navigating the four corners of a large table.</t>
    </r>
  </si>
  <si>
    <r>
      <rPr>
        <b/>
        <sz val="11"/>
        <color theme="1"/>
        <rFont val="Calibri"/>
        <family val="2"/>
        <scheme val="minor"/>
      </rPr>
      <t>Ctrl + Backspace</t>
    </r>
    <r>
      <rPr>
        <sz val="11"/>
        <color theme="1"/>
        <rFont val="Calibri"/>
        <family val="2"/>
        <scheme val="minor"/>
      </rPr>
      <t xml:space="preserve"> = Jumps the screen back to the active cell. This keyboard works whether or not the active cell is in edit mode or the cell is just selected. It is a great keyboard when the active cell is off screen, but you need to instantly jump back to the active cell.</t>
    </r>
  </si>
  <si>
    <r>
      <rPr>
        <b/>
        <sz val="11"/>
        <color theme="1"/>
        <rFont val="Calibri"/>
        <family val="2"/>
        <scheme val="minor"/>
      </rPr>
      <t>F2</t>
    </r>
    <r>
      <rPr>
        <sz val="11"/>
        <color theme="1"/>
        <rFont val="Calibri"/>
        <family val="2"/>
        <scheme val="minor"/>
      </rPr>
      <t xml:space="preserve"> = put cell in edit mode.</t>
    </r>
  </si>
  <si>
    <r>
      <rPr>
        <b/>
        <sz val="11"/>
        <color theme="1"/>
        <rFont val="Calibri"/>
        <family val="2"/>
        <scheme val="minor"/>
      </rPr>
      <t>F4</t>
    </r>
    <r>
      <rPr>
        <sz val="11"/>
        <color theme="1"/>
        <rFont val="Calibri"/>
        <family val="2"/>
        <scheme val="minor"/>
      </rPr>
      <t xml:space="preserve"> = Toggles between the different types of cell references in a formula.</t>
    </r>
  </si>
  <si>
    <r>
      <rPr>
        <b/>
        <sz val="11"/>
        <color theme="1"/>
        <rFont val="Calibri"/>
        <family val="2"/>
        <scheme val="minor"/>
      </rPr>
      <t>F7</t>
    </r>
    <r>
      <rPr>
        <sz val="11"/>
        <color theme="1"/>
        <rFont val="Calibri"/>
        <family val="2"/>
        <scheme val="minor"/>
      </rPr>
      <t xml:space="preserve"> = Spell Check.</t>
    </r>
  </si>
  <si>
    <r>
      <rPr>
        <b/>
        <sz val="11"/>
        <color theme="1"/>
        <rFont val="Calibri"/>
        <family val="2"/>
        <scheme val="minor"/>
      </rPr>
      <t>F9</t>
    </r>
    <r>
      <rPr>
        <sz val="11"/>
        <color theme="1"/>
        <rFont val="Calibri"/>
        <family val="2"/>
        <scheme val="minor"/>
      </rPr>
      <t xml:space="preserve"> = Evaluate Formula Element.</t>
    </r>
  </si>
  <si>
    <r>
      <rPr>
        <b/>
        <sz val="11"/>
        <color theme="1"/>
        <rFont val="Calibri"/>
        <family val="2"/>
        <scheme val="minor"/>
      </rPr>
      <t>Ctrl + C</t>
    </r>
    <r>
      <rPr>
        <sz val="11"/>
        <color theme="1"/>
        <rFont val="Calibri"/>
        <family val="2"/>
        <scheme val="minor"/>
      </rPr>
      <t xml:space="preserve"> = Copy.</t>
    </r>
  </si>
  <si>
    <r>
      <rPr>
        <b/>
        <sz val="11"/>
        <color theme="1"/>
        <rFont val="Calibri"/>
        <family val="2"/>
        <scheme val="minor"/>
      </rPr>
      <t>Ctrl + V</t>
    </r>
    <r>
      <rPr>
        <sz val="11"/>
        <color theme="1"/>
        <rFont val="Calibri"/>
        <family val="2"/>
        <scheme val="minor"/>
      </rPr>
      <t xml:space="preserve"> = Paste.</t>
    </r>
  </si>
  <si>
    <r>
      <rPr>
        <b/>
        <sz val="11"/>
        <color theme="1"/>
        <rFont val="Calibri"/>
        <family val="2"/>
        <scheme val="minor"/>
      </rPr>
      <t>Ctrl + X</t>
    </r>
    <r>
      <rPr>
        <sz val="11"/>
        <color theme="1"/>
        <rFont val="Calibri"/>
        <family val="2"/>
        <scheme val="minor"/>
      </rPr>
      <t xml:space="preserve"> = Cut.</t>
    </r>
  </si>
  <si>
    <r>
      <rPr>
        <b/>
        <sz val="11"/>
        <color theme="1"/>
        <rFont val="Calibri"/>
        <family val="2"/>
        <scheme val="minor"/>
      </rPr>
      <t>Ctrl + Shift + Arrow</t>
    </r>
    <r>
      <rPr>
        <sz val="11"/>
        <color theme="1"/>
        <rFont val="Calibri"/>
        <family val="2"/>
        <scheme val="minor"/>
      </rPr>
      <t xml:space="preserve"> = Select everything up to the first empty cell.</t>
    </r>
  </si>
  <si>
    <r>
      <rPr>
        <b/>
        <sz val="11"/>
        <color theme="1"/>
        <rFont val="Calibri"/>
        <family val="2"/>
        <scheme val="minor"/>
      </rPr>
      <t>Alt + =</t>
    </r>
    <r>
      <rPr>
        <sz val="11"/>
        <color theme="1"/>
        <rFont val="Calibri"/>
        <family val="2"/>
        <scheme val="minor"/>
      </rPr>
      <t xml:space="preserve"> (Equal Sign) = Insert SUM function into cell.</t>
    </r>
  </si>
  <si>
    <r>
      <rPr>
        <b/>
        <sz val="11"/>
        <color theme="1"/>
        <rFont val="Calibri"/>
        <family val="2"/>
        <scheme val="minor"/>
      </rPr>
      <t>Ctrl + Backspace</t>
    </r>
    <r>
      <rPr>
        <sz val="11"/>
        <color theme="1"/>
        <rFont val="Calibri"/>
        <family val="2"/>
        <scheme val="minor"/>
      </rPr>
      <t xml:space="preserve"> = Jump Back to Active Cell.</t>
    </r>
  </si>
  <si>
    <r>
      <rPr>
        <b/>
        <sz val="11"/>
        <color theme="1"/>
        <rFont val="Calibri"/>
        <family val="2"/>
        <scheme val="minor"/>
      </rPr>
      <t>Shift + Enter</t>
    </r>
    <r>
      <rPr>
        <sz val="11"/>
        <color theme="1"/>
        <rFont val="Calibri"/>
        <family val="2"/>
        <scheme val="minor"/>
      </rPr>
      <t xml:space="preserve"> = Puts the content into active cell and moves the selected cell up by one row.</t>
    </r>
  </si>
  <si>
    <r>
      <rPr>
        <b/>
        <sz val="11"/>
        <color theme="1"/>
        <rFont val="Calibri"/>
        <family val="2"/>
        <scheme val="minor"/>
      </rPr>
      <t>Alt, N, V, T</t>
    </r>
    <r>
      <rPr>
        <sz val="11"/>
        <color theme="1"/>
        <rFont val="Calibri"/>
        <family val="2"/>
        <scheme val="minor"/>
      </rPr>
      <t xml:space="preserve"> = Open Create PivotTable dialog box.</t>
    </r>
  </si>
  <si>
    <r>
      <rPr>
        <b/>
        <sz val="11"/>
        <color theme="1"/>
        <rFont val="Calibri"/>
        <family val="2"/>
        <scheme val="minor"/>
      </rPr>
      <t>Alt, N, V</t>
    </r>
    <r>
      <rPr>
        <sz val="11"/>
        <color theme="1"/>
        <rFont val="Calibri"/>
        <family val="2"/>
        <scheme val="minor"/>
      </rPr>
      <t xml:space="preserve"> = Open Create PivotTable dialog box if you do not have a Power BI Account or you are not logged in.</t>
    </r>
  </si>
  <si>
    <r>
      <rPr>
        <b/>
        <sz val="11"/>
        <color theme="1"/>
        <rFont val="Calibri"/>
        <family val="2"/>
        <scheme val="minor"/>
      </rPr>
      <t>Alt, P, S, P</t>
    </r>
    <r>
      <rPr>
        <sz val="11"/>
        <color theme="1"/>
        <rFont val="Calibri"/>
        <family val="2"/>
        <scheme val="minor"/>
      </rPr>
      <t xml:space="preserve"> = Open Page Setup dialog box.</t>
    </r>
  </si>
  <si>
    <r>
      <rPr>
        <b/>
        <sz val="11"/>
        <color theme="1"/>
        <rFont val="Calibri"/>
        <family val="2"/>
        <scheme val="minor"/>
      </rPr>
      <t>Alt, A, M</t>
    </r>
    <r>
      <rPr>
        <sz val="11"/>
        <color theme="1"/>
        <rFont val="Calibri"/>
        <family val="2"/>
        <scheme val="minor"/>
      </rPr>
      <t xml:space="preserve"> = Remove Duplicates.</t>
    </r>
  </si>
  <si>
    <r>
      <rPr>
        <b/>
        <sz val="11"/>
        <color theme="1"/>
        <rFont val="Calibri"/>
        <family val="2"/>
        <scheme val="minor"/>
      </rPr>
      <t>Alt, A, D, M</t>
    </r>
    <r>
      <rPr>
        <sz val="11"/>
        <color theme="1"/>
        <rFont val="Calibri"/>
        <family val="2"/>
        <scheme val="minor"/>
      </rPr>
      <t xml:space="preserve"> = Open Data Model.</t>
    </r>
  </si>
  <si>
    <r>
      <rPr>
        <b/>
        <sz val="11"/>
        <color theme="1"/>
        <rFont val="Calibri"/>
        <family val="2"/>
        <scheme val="minor"/>
      </rPr>
      <t>Right-Click Key, B, V</t>
    </r>
    <r>
      <rPr>
        <sz val="11"/>
        <color theme="1"/>
        <rFont val="Calibri"/>
        <family val="2"/>
        <scheme val="minor"/>
      </rPr>
      <t xml:space="preserve"> = Convert Excel Table to Range.</t>
    </r>
  </si>
  <si>
    <r>
      <rPr>
        <b/>
        <sz val="11"/>
        <color theme="1"/>
        <rFont val="Calibri"/>
        <family val="2"/>
        <scheme val="minor"/>
      </rPr>
      <t>Alt, “Position of Item in QAT”</t>
    </r>
    <r>
      <rPr>
        <sz val="11"/>
        <color theme="1"/>
        <rFont val="Calibri"/>
        <family val="2"/>
        <scheme val="minor"/>
      </rPr>
      <t xml:space="preserve"> = Invoke button from QAT based on position of button in QAT.</t>
    </r>
  </si>
  <si>
    <r>
      <rPr>
        <b/>
        <sz val="11"/>
        <color theme="1"/>
        <rFont val="Calibri"/>
        <family val="2"/>
        <scheme val="minor"/>
      </rPr>
      <t>Ctrl + F1</t>
    </r>
    <r>
      <rPr>
        <sz val="11"/>
        <color theme="1"/>
        <rFont val="Calibri"/>
        <family val="2"/>
        <scheme val="minor"/>
      </rPr>
      <t xml:space="preserve"> = Toggles Tabs in Ribbon to Show or Hide.</t>
    </r>
  </si>
  <si>
    <r>
      <rPr>
        <b/>
        <sz val="11"/>
        <color theme="1"/>
        <rFont val="Calibri"/>
        <family val="2"/>
        <scheme val="minor"/>
      </rPr>
      <t>Fx (Fn) + F12</t>
    </r>
    <r>
      <rPr>
        <sz val="11"/>
        <color theme="1"/>
        <rFont val="Calibri"/>
        <family val="2"/>
        <scheme val="minor"/>
      </rPr>
      <t xml:space="preserve"> = Save As when keyboards require the Fx Function Key.</t>
    </r>
  </si>
  <si>
    <t>Keyboard Shortcuts are Fast! Some useful Keyboard Shortcuts:</t>
  </si>
  <si>
    <t>Laptop Keyboards:</t>
  </si>
  <si>
    <r>
      <rPr>
        <b/>
        <sz val="11"/>
        <color theme="1"/>
        <rFont val="Calibri"/>
        <family val="2"/>
        <scheme val="minor"/>
      </rPr>
      <t>Fx (Fn) + Esc</t>
    </r>
    <r>
      <rPr>
        <sz val="11"/>
        <color theme="1"/>
        <rFont val="Calibri"/>
        <family val="2"/>
        <scheme val="minor"/>
      </rPr>
      <t xml:space="preserve"> = Sets the option on your laptop so that you can access the F keys directly without using the Fx (Fn) key.</t>
    </r>
  </si>
  <si>
    <t>** In Excel Dates and Times are Numbers</t>
  </si>
  <si>
    <t>F Key Keyboards:</t>
  </si>
  <si>
    <r>
      <rPr>
        <b/>
        <sz val="11"/>
        <color theme="1"/>
        <rFont val="Calibri"/>
        <family val="2"/>
        <scheme val="minor"/>
      </rPr>
      <t>F4</t>
    </r>
    <r>
      <rPr>
        <sz val="11"/>
        <color theme="1"/>
        <rFont val="Calibri"/>
        <family val="2"/>
        <scheme val="minor"/>
      </rPr>
      <t xml:space="preserve"> = When cell is in Edit Mode, toggles between the different types of Cell References in a formula.</t>
    </r>
  </si>
  <si>
    <r>
      <rPr>
        <b/>
        <sz val="11"/>
        <color theme="1"/>
        <rFont val="Calibri"/>
        <family val="2"/>
        <scheme val="minor"/>
      </rPr>
      <t>F1</t>
    </r>
    <r>
      <rPr>
        <sz val="11"/>
        <color theme="1"/>
        <rFont val="Calibri"/>
        <family val="2"/>
        <scheme val="minor"/>
      </rPr>
      <t xml:space="preserve"> = Opens Help Task Pane.</t>
    </r>
  </si>
  <si>
    <r>
      <rPr>
        <b/>
        <sz val="11"/>
        <color theme="1"/>
        <rFont val="Calibri"/>
        <family val="2"/>
        <scheme val="minor"/>
      </rPr>
      <t>F3</t>
    </r>
    <r>
      <rPr>
        <sz val="11"/>
        <color theme="1"/>
        <rFont val="Calibri"/>
        <family val="2"/>
        <scheme val="minor"/>
      </rPr>
      <t xml:space="preserve"> = Opens Paste Name dialog Box (When Defined Names exist).</t>
    </r>
  </si>
  <si>
    <r>
      <rPr>
        <b/>
        <sz val="11"/>
        <color theme="1"/>
        <rFont val="Calibri"/>
        <family val="2"/>
        <scheme val="minor"/>
      </rPr>
      <t>Ctrl + F3</t>
    </r>
    <r>
      <rPr>
        <sz val="11"/>
        <color theme="1"/>
        <rFont val="Calibri"/>
        <family val="2"/>
        <scheme val="minor"/>
      </rPr>
      <t xml:space="preserve"> = Opens Defined Name Manager dialog box.</t>
    </r>
  </si>
  <si>
    <r>
      <rPr>
        <b/>
        <sz val="11"/>
        <color theme="1"/>
        <rFont val="Calibri"/>
        <family val="2"/>
        <scheme val="minor"/>
      </rPr>
      <t>F4</t>
    </r>
    <r>
      <rPr>
        <sz val="11"/>
        <color theme="1"/>
        <rFont val="Calibri"/>
        <family val="2"/>
        <scheme val="minor"/>
      </rPr>
      <t xml:space="preserve"> = Repeats Last Action.</t>
    </r>
  </si>
  <si>
    <r>
      <rPr>
        <b/>
        <sz val="11"/>
        <color theme="1"/>
        <rFont val="Calibri"/>
        <family val="2"/>
        <scheme val="minor"/>
      </rPr>
      <t>F5</t>
    </r>
    <r>
      <rPr>
        <sz val="11"/>
        <color theme="1"/>
        <rFont val="Calibri"/>
        <family val="2"/>
        <scheme val="minor"/>
      </rPr>
      <t xml:space="preserve"> = Opens Go To dialog box.</t>
    </r>
  </si>
  <si>
    <r>
      <rPr>
        <b/>
        <sz val="11"/>
        <color theme="1"/>
        <rFont val="Calibri"/>
        <family val="2"/>
        <scheme val="minor"/>
      </rPr>
      <t>F6</t>
    </r>
    <r>
      <rPr>
        <sz val="11"/>
        <color theme="1"/>
        <rFont val="Calibri"/>
        <family val="2"/>
        <scheme val="minor"/>
      </rPr>
      <t xml:space="preserve"> = Activates Sheet Tab so you can use the Right-Click Key.</t>
    </r>
  </si>
  <si>
    <r>
      <rPr>
        <b/>
        <sz val="11"/>
        <color theme="1"/>
        <rFont val="Calibri"/>
        <family val="2"/>
        <scheme val="minor"/>
      </rPr>
      <t>Shift + F8</t>
    </r>
    <r>
      <rPr>
        <sz val="11"/>
        <color theme="1"/>
        <rFont val="Calibri"/>
        <family val="2"/>
        <scheme val="minor"/>
      </rPr>
      <t xml:space="preserve"> = Toggles Select Noncontiguous Range option.</t>
    </r>
  </si>
  <si>
    <r>
      <rPr>
        <b/>
        <sz val="11"/>
        <color theme="1"/>
        <rFont val="Calibri"/>
        <family val="2"/>
        <scheme val="minor"/>
      </rPr>
      <t>F8</t>
    </r>
    <r>
      <rPr>
        <sz val="11"/>
        <color theme="1"/>
        <rFont val="Calibri"/>
        <family val="2"/>
        <scheme val="minor"/>
      </rPr>
      <t xml:space="preserve"> = Toggles Select Range between two clicks.</t>
    </r>
  </si>
  <si>
    <r>
      <rPr>
        <b/>
        <sz val="11"/>
        <color theme="1"/>
        <rFont val="Calibri"/>
        <family val="2"/>
        <scheme val="minor"/>
      </rPr>
      <t>F9 </t>
    </r>
    <r>
      <rPr>
        <sz val="11"/>
        <color theme="1"/>
        <rFont val="Calibri"/>
        <family val="2"/>
        <scheme val="minor"/>
      </rPr>
      <t>= Evaluate Key = Calculates all worksheets in all open workbooks.</t>
    </r>
  </si>
  <si>
    <r>
      <rPr>
        <b/>
        <sz val="11"/>
        <color theme="1"/>
        <rFont val="Calibri"/>
        <family val="2"/>
        <scheme val="minor"/>
      </rPr>
      <t>F10</t>
    </r>
    <r>
      <rPr>
        <sz val="11"/>
        <color theme="1"/>
        <rFont val="Calibri"/>
        <family val="2"/>
        <scheme val="minor"/>
      </rPr>
      <t xml:space="preserve"> = Shows Alt Key Keyboard Screen Tips.</t>
    </r>
  </si>
  <si>
    <r>
      <rPr>
        <b/>
        <sz val="11"/>
        <color theme="1"/>
        <rFont val="Calibri"/>
        <family val="2"/>
        <scheme val="minor"/>
      </rPr>
      <t>Alt + F8</t>
    </r>
    <r>
      <rPr>
        <sz val="11"/>
        <color theme="1"/>
        <rFont val="Calibri"/>
        <family val="2"/>
        <scheme val="minor"/>
      </rPr>
      <t xml:space="preserve"> = Opens up Run Macro dialog box.</t>
    </r>
  </si>
  <si>
    <r>
      <rPr>
        <b/>
        <sz val="11"/>
        <color theme="1"/>
        <rFont val="Calibri"/>
        <family val="2"/>
        <scheme val="minor"/>
      </rPr>
      <t>Ctrl + F1</t>
    </r>
    <r>
      <rPr>
        <sz val="11"/>
        <color theme="1"/>
        <rFont val="Calibri"/>
        <family val="2"/>
        <scheme val="minor"/>
      </rPr>
      <t xml:space="preserve"> = Toggles the Ribbon between Collapsed and Showing.</t>
    </r>
  </si>
  <si>
    <r>
      <rPr>
        <b/>
        <sz val="11"/>
        <color theme="1"/>
        <rFont val="Calibri"/>
        <family val="2"/>
        <scheme val="minor"/>
      </rPr>
      <t xml:space="preserve">Ctrl + Shift + F3 </t>
    </r>
    <r>
      <rPr>
        <sz val="11"/>
        <color theme="1"/>
        <rFont val="Calibri"/>
        <family val="2"/>
        <scheme val="minor"/>
      </rPr>
      <t>= Opens Create (Defined Names) From Selection dialog box.</t>
    </r>
  </si>
  <si>
    <r>
      <rPr>
        <b/>
        <sz val="11"/>
        <color theme="1"/>
        <rFont val="Calibri"/>
        <family val="2"/>
        <scheme val="minor"/>
      </rPr>
      <t>Shift + F9</t>
    </r>
    <r>
      <rPr>
        <sz val="11"/>
        <color theme="1"/>
        <rFont val="Calibri"/>
        <family val="2"/>
        <scheme val="minor"/>
      </rPr>
      <t xml:space="preserve"> = Calculates the active worksheet.</t>
    </r>
  </si>
  <si>
    <r>
      <rPr>
        <b/>
        <sz val="11"/>
        <color theme="1"/>
        <rFont val="Calibri"/>
        <family val="2"/>
        <scheme val="minor"/>
      </rPr>
      <t>Ctrl + Alt + F9</t>
    </r>
    <r>
      <rPr>
        <sz val="11"/>
        <color theme="1"/>
        <rFont val="Calibri"/>
        <family val="2"/>
        <scheme val="minor"/>
      </rPr>
      <t xml:space="preserve"> = Calculates all worksheets in all open workbooks, regardless of whether they have changed since the last calculation.</t>
    </r>
  </si>
  <si>
    <r>
      <rPr>
        <b/>
        <sz val="11"/>
        <color theme="1"/>
        <rFont val="Calibri"/>
        <family val="2"/>
        <scheme val="minor"/>
      </rPr>
      <t>F2</t>
    </r>
    <r>
      <rPr>
        <sz val="11"/>
        <color theme="1"/>
        <rFont val="Calibri"/>
        <family val="2"/>
        <scheme val="minor"/>
      </rPr>
      <t xml:space="preserve"> = Puts Cell in Edit Mode.</t>
    </r>
  </si>
  <si>
    <r>
      <rPr>
        <b/>
        <sz val="11"/>
        <color theme="1"/>
        <rFont val="Calibri"/>
        <family val="2"/>
        <scheme val="minor"/>
      </rPr>
      <t>F4</t>
    </r>
    <r>
      <rPr>
        <sz val="11"/>
        <color theme="1"/>
        <rFont val="Calibri"/>
        <family val="2"/>
        <scheme val="minor"/>
      </rPr>
      <t xml:space="preserve"> = When Cell is in Edit Mode, toggles between the different types of Cell References in a formula.</t>
    </r>
  </si>
  <si>
    <r>
      <rPr>
        <b/>
        <sz val="11"/>
        <color theme="1"/>
        <rFont val="Calibri"/>
        <family val="2"/>
        <scheme val="minor"/>
      </rPr>
      <t>F9</t>
    </r>
    <r>
      <rPr>
        <sz val="11"/>
        <color theme="1"/>
        <rFont val="Calibri"/>
        <family val="2"/>
        <scheme val="minor"/>
      </rPr>
      <t xml:space="preserve"> = When Cell is in Edit Mode and a Formula Element is selected, it will evaluate the Formula Element.</t>
    </r>
  </si>
  <si>
    <r>
      <rPr>
        <b/>
        <sz val="11"/>
        <color theme="1"/>
        <rFont val="Calibri"/>
        <family val="2"/>
        <scheme val="minor"/>
      </rPr>
      <t>Shift + F3</t>
    </r>
    <r>
      <rPr>
        <sz val="11"/>
        <color theme="1"/>
        <rFont val="Calibri"/>
        <family val="2"/>
        <scheme val="minor"/>
      </rPr>
      <t xml:space="preserve"> = When Cell is in Edit Mode, opens Insert Function dialog box.</t>
    </r>
  </si>
  <si>
    <r>
      <rPr>
        <b/>
        <sz val="11"/>
        <color theme="1"/>
        <rFont val="Calibri"/>
        <family val="2"/>
        <scheme val="minor"/>
      </rPr>
      <t>F11</t>
    </r>
    <r>
      <rPr>
        <sz val="11"/>
        <color theme="1"/>
        <rFont val="Calibri"/>
        <family val="2"/>
        <scheme val="minor"/>
      </rPr>
      <t xml:space="preserve"> = Insert new Default Chart as a new Worksheet.</t>
    </r>
  </si>
  <si>
    <r>
      <rPr>
        <b/>
        <sz val="11"/>
        <color theme="1"/>
        <rFont val="Calibri"/>
        <family val="2"/>
        <scheme val="minor"/>
      </rPr>
      <t>Alt + F11</t>
    </r>
    <r>
      <rPr>
        <sz val="11"/>
        <color theme="1"/>
        <rFont val="Calibri"/>
        <family val="2"/>
        <scheme val="minor"/>
      </rPr>
      <t xml:space="preserve"> = Insert new Default Chart on the Active Worksheet.</t>
    </r>
  </si>
  <si>
    <r>
      <rPr>
        <b/>
        <sz val="11"/>
        <color theme="1"/>
        <rFont val="Calibri"/>
        <family val="2"/>
        <scheme val="minor"/>
      </rPr>
      <t>Alt + F11</t>
    </r>
    <r>
      <rPr>
        <sz val="11"/>
        <color theme="1"/>
        <rFont val="Calibri"/>
        <family val="2"/>
        <scheme val="minor"/>
      </rPr>
      <t xml:space="preserve"> = Opens VBA Editor Window.</t>
    </r>
  </si>
  <si>
    <r>
      <rPr>
        <b/>
        <sz val="11"/>
        <color theme="1"/>
        <rFont val="Calibri"/>
        <family val="2"/>
        <scheme val="minor"/>
      </rPr>
      <t>Ctrl + F11</t>
    </r>
    <r>
      <rPr>
        <sz val="11"/>
        <color theme="1"/>
        <rFont val="Calibri"/>
        <family val="2"/>
        <scheme val="minor"/>
      </rPr>
      <t xml:space="preserve"> = Insert new Excel 4.0 Macro Worksheet.</t>
    </r>
  </si>
  <si>
    <r>
      <rPr>
        <b/>
        <sz val="11"/>
        <color theme="1"/>
        <rFont val="Calibri"/>
        <family val="2"/>
        <scheme val="minor"/>
      </rPr>
      <t>Shift + F11</t>
    </r>
    <r>
      <rPr>
        <sz val="11"/>
        <color theme="1"/>
        <rFont val="Calibri"/>
        <family val="2"/>
        <scheme val="minor"/>
      </rPr>
      <t xml:space="preserve"> = Insert new Worksheet.</t>
    </r>
  </si>
  <si>
    <r>
      <rPr>
        <b/>
        <sz val="11"/>
        <color theme="1"/>
        <rFont val="Calibri"/>
        <family val="2"/>
        <scheme val="minor"/>
      </rPr>
      <t>F12</t>
    </r>
    <r>
      <rPr>
        <sz val="11"/>
        <color theme="1"/>
        <rFont val="Calibri"/>
        <family val="2"/>
        <scheme val="minor"/>
      </rPr>
      <t xml:space="preserve"> = Opens Save As dialog box.</t>
    </r>
  </si>
  <si>
    <r>
      <rPr>
        <b/>
        <sz val="11"/>
        <color theme="1"/>
        <rFont val="Calibri"/>
        <family val="2"/>
        <scheme val="minor"/>
      </rPr>
      <t>F4</t>
    </r>
    <r>
      <rPr>
        <sz val="11"/>
        <color theme="1"/>
        <rFont val="Calibri"/>
        <family val="2"/>
        <scheme val="minor"/>
      </rPr>
      <t xml:space="preserve"> = When in the VBA Editor Window, opens Properties Pane.</t>
    </r>
  </si>
  <si>
    <r>
      <rPr>
        <b/>
        <sz val="11"/>
        <color theme="1"/>
        <rFont val="Calibri"/>
        <family val="2"/>
        <scheme val="minor"/>
      </rPr>
      <t>Alt + F3</t>
    </r>
    <r>
      <rPr>
        <sz val="11"/>
        <color theme="1"/>
        <rFont val="Calibri"/>
        <family val="2"/>
        <scheme val="minor"/>
      </rPr>
      <t xml:space="preserve"> = selects Name Box in Formula Bar.</t>
    </r>
  </si>
  <si>
    <t>Power BI Date and Time Dimension Tables: Server Downtime &amp; 911 Call Data Examples</t>
  </si>
  <si>
    <t>Apr</t>
  </si>
  <si>
    <t>May</t>
  </si>
  <si>
    <t>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</si>
</sst>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8" formatCode="&quot;$&quot;#,##0.00_);[Red]\(&quot;$&quot;#,##0.00\)"/>
    <numFmt numFmtId="164" formatCode="&quot;$&quot;#,##0.00"/>
  </numFmts>
  <fonts count="21"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2"/>
      <color theme="0"/>
      <name val="Calibri"/>
      <family val="2"/>
      <scheme val="minor"/>
    </font>
    <font>
      <u/>
      <sz val="11"/>
      <color theme="1"/>
      <name val="Calibri"/>
      <family val="2"/>
      <scheme val="minor"/>
    </font>
    <font>
      <i/>
      <sz val="11"/>
      <color theme="1"/>
      <name val="Calibri"/>
      <family val="2"/>
      <scheme val="minor"/>
    </font>
    <font>
      <b/>
      <sz val="22"/>
      <color theme="1"/>
      <name val="Calibri"/>
      <family val="2"/>
      <scheme val="minor"/>
    </font>
    <font>
      <b/>
      <sz val="36"/>
      <color theme="1"/>
      <name val="Calibri"/>
      <family val="2"/>
      <scheme val="minor"/>
    </font>
    <font>
      <b/>
      <sz val="43"/>
      <color theme="0"/>
      <name val="Aldhabi"/>
      <charset val="178"/>
    </font>
    <font>
      <b/>
      <sz val="36"/>
      <color theme="0"/>
      <name val="Aldhabi"/>
      <charset val="178"/>
    </font>
    <font>
      <b/>
      <sz val="16"/>
      <color theme="1"/>
      <name val="Calibri"/>
      <family val="2"/>
      <scheme val="minor"/>
    </font>
    <font>
      <b/>
      <sz val="14"/>
      <color theme="1"/>
      <name val="Calibri"/>
      <family val="2"/>
      <scheme val="minor"/>
    </font>
    <font>
      <b/>
      <sz val="65"/>
      <color rgb="FFFF0000"/>
      <name val="Calibri"/>
      <family val="2"/>
      <scheme val="minor"/>
    </font>
    <font>
      <sz val="11"/>
      <color theme="1"/>
      <name val="Calibri"/>
      <family val="2"/>
    </font>
    <font>
      <b/>
      <sz val="65"/>
      <color theme="0"/>
      <name val="Aldhabi"/>
      <charset val="178"/>
    </font>
    <font>
      <b/>
      <sz val="35"/>
      <color theme="0"/>
      <name val="Aldhabi"/>
      <charset val="178"/>
    </font>
    <font>
      <b/>
      <sz val="43"/>
      <name val="Aldhabi"/>
      <charset val="178"/>
    </font>
    <font>
      <sz val="8"/>
      <name val="Calibri"/>
      <family val="2"/>
      <scheme val="minor"/>
    </font>
  </fonts>
  <fills count="14">
    <fill>
      <patternFill patternType="none"/>
    </fill>
    <fill>
      <patternFill patternType="gray125"/>
    </fill>
    <fill>
      <patternFill patternType="solid">
        <fgColor rgb="FF002060"/>
        <bgColor indexed="64"/>
      </patternFill>
    </fill>
    <fill>
      <patternFill patternType="solid">
        <fgColor rgb="FFFF0000"/>
        <bgColor indexed="64"/>
      </patternFill>
    </fill>
    <fill>
      <patternFill patternType="solid">
        <fgColor rgb="FFCCFFCC"/>
        <bgColor indexed="64"/>
      </patternFill>
    </fill>
    <fill>
      <patternFill patternType="solid">
        <fgColor rgb="FFFFFF00"/>
        <bgColor indexed="64"/>
      </patternFill>
    </fill>
    <fill>
      <patternFill patternType="solid">
        <fgColor rgb="FF0000FF"/>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rgb="FF00B050"/>
        <bgColor indexed="64"/>
      </patternFill>
    </fill>
    <fill>
      <patternFill patternType="solid">
        <fgColor theme="1"/>
        <bgColor indexed="64"/>
      </patternFill>
    </fill>
    <fill>
      <patternFill patternType="solid">
        <fgColor theme="4"/>
        <bgColor theme="4"/>
      </patternFill>
    </fill>
    <fill>
      <patternFill patternType="solid">
        <fgColor theme="4" tint="0.79998168889431442"/>
        <bgColor theme="4" tint="0.79998168889431442"/>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style="thin">
        <color indexed="64"/>
      </right>
      <top style="thin">
        <color indexed="64"/>
      </top>
      <bottom style="thin">
        <color indexed="64"/>
      </bottom>
      <diagonal/>
    </border>
    <border>
      <left style="thin">
        <color indexed="64"/>
      </left>
      <right style="thick">
        <color auto="1"/>
      </right>
      <top style="thin">
        <color indexed="64"/>
      </top>
      <bottom style="thin">
        <color indexed="64"/>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2">
    <xf numFmtId="0" fontId="0" fillId="0" borderId="0"/>
    <xf numFmtId="9" fontId="1" fillId="0" borderId="0" applyFont="0" applyFill="0" applyBorder="0" applyAlignment="0" applyProtection="0"/>
  </cellStyleXfs>
  <cellXfs count="97">
    <xf numFmtId="0" fontId="0" fillId="0" borderId="0" xfId="0"/>
    <xf numFmtId="0" fontId="4" fillId="0" borderId="0" xfId="0" applyFont="1"/>
    <xf numFmtId="0" fontId="5" fillId="2" borderId="1" xfId="0" applyFont="1" applyFill="1" applyBorder="1"/>
    <xf numFmtId="0" fontId="5" fillId="3" borderId="1" xfId="0" applyFont="1" applyFill="1" applyBorder="1"/>
    <xf numFmtId="0" fontId="4" fillId="0" borderId="1" xfId="0" applyFont="1" applyBorder="1"/>
    <xf numFmtId="0" fontId="0" fillId="0" borderId="1" xfId="0" applyBorder="1"/>
    <xf numFmtId="4" fontId="0" fillId="0" borderId="1" xfId="0" applyNumberFormat="1" applyBorder="1"/>
    <xf numFmtId="0" fontId="0" fillId="4" borderId="1" xfId="0" applyFill="1" applyBorder="1"/>
    <xf numFmtId="10" fontId="0" fillId="0" borderId="1" xfId="0" applyNumberFormat="1" applyBorder="1"/>
    <xf numFmtId="0" fontId="0" fillId="5" borderId="2" xfId="0" applyFill="1" applyBorder="1"/>
    <xf numFmtId="0" fontId="0" fillId="5" borderId="3" xfId="0" applyFill="1" applyBorder="1"/>
    <xf numFmtId="0" fontId="0" fillId="5" borderId="4" xfId="0" applyFill="1" applyBorder="1"/>
    <xf numFmtId="0" fontId="5" fillId="6" borderId="1" xfId="0" applyFont="1" applyFill="1" applyBorder="1"/>
    <xf numFmtId="0" fontId="0" fillId="6" borderId="3" xfId="0" applyFill="1" applyBorder="1"/>
    <xf numFmtId="0" fontId="0" fillId="6" borderId="4" xfId="0" applyFill="1" applyBorder="1"/>
    <xf numFmtId="0" fontId="0" fillId="3" borderId="3" xfId="0" applyFill="1" applyBorder="1"/>
    <xf numFmtId="0" fontId="5" fillId="3" borderId="4" xfId="0" applyFont="1" applyFill="1" applyBorder="1"/>
    <xf numFmtId="0" fontId="0" fillId="3" borderId="0" xfId="0" applyFill="1"/>
    <xf numFmtId="0" fontId="0" fillId="0" borderId="1" xfId="0" applyBorder="1" applyAlignment="1">
      <alignment horizontal="left" indent="1"/>
    </xf>
    <xf numFmtId="0" fontId="0" fillId="0" borderId="0" xfId="0" applyAlignment="1">
      <alignment horizontal="left" indent="1"/>
    </xf>
    <xf numFmtId="0" fontId="0" fillId="5" borderId="0" xfId="0" applyFill="1"/>
    <xf numFmtId="0" fontId="0" fillId="7" borderId="1" xfId="0" applyFill="1" applyBorder="1"/>
    <xf numFmtId="0" fontId="0" fillId="0" borderId="1" xfId="0" applyBorder="1" applyAlignment="1">
      <alignment horizontal="left"/>
    </xf>
    <xf numFmtId="0" fontId="0" fillId="0" borderId="1" xfId="0" applyBorder="1" applyAlignment="1">
      <alignment wrapText="1"/>
    </xf>
    <xf numFmtId="0" fontId="3" fillId="0" borderId="0" xfId="0" applyFont="1"/>
    <xf numFmtId="0" fontId="0" fillId="0" borderId="1" xfId="0" quotePrefix="1" applyBorder="1"/>
    <xf numFmtId="0" fontId="2" fillId="8" borderId="1" xfId="0" applyFont="1" applyFill="1" applyBorder="1"/>
    <xf numFmtId="14" fontId="0" fillId="0" borderId="1" xfId="0" applyNumberFormat="1" applyBorder="1"/>
    <xf numFmtId="8" fontId="0" fillId="0" borderId="1" xfId="0" applyNumberFormat="1" applyBorder="1"/>
    <xf numFmtId="0" fontId="6" fillId="2" borderId="1" xfId="0" applyFont="1" applyFill="1" applyBorder="1" applyAlignment="1">
      <alignment wrapText="1"/>
    </xf>
    <xf numFmtId="0" fontId="0" fillId="0" borderId="1" xfId="0" applyBorder="1" applyAlignment="1">
      <alignment vertical="center"/>
    </xf>
    <xf numFmtId="164" fontId="0" fillId="4" borderId="1" xfId="0" applyNumberFormat="1" applyFill="1" applyBorder="1"/>
    <xf numFmtId="8" fontId="0" fillId="4" borderId="1" xfId="0" applyNumberFormat="1" applyFill="1" applyBorder="1"/>
    <xf numFmtId="8" fontId="4" fillId="0" borderId="0" xfId="0" applyNumberFormat="1" applyFont="1" applyAlignment="1">
      <alignment horizontal="left"/>
    </xf>
    <xf numFmtId="4" fontId="0" fillId="4" borderId="1" xfId="0" applyNumberFormat="1" applyFill="1" applyBorder="1"/>
    <xf numFmtId="9" fontId="0" fillId="0" borderId="1" xfId="1" applyFont="1" applyBorder="1"/>
    <xf numFmtId="0" fontId="4" fillId="9" borderId="1" xfId="0" applyFont="1" applyFill="1" applyBorder="1" applyAlignment="1">
      <alignment wrapText="1"/>
    </xf>
    <xf numFmtId="9" fontId="4" fillId="0" borderId="1" xfId="1" applyFont="1" applyBorder="1"/>
    <xf numFmtId="0" fontId="0" fillId="0" borderId="0" xfId="0" applyAlignment="1">
      <alignment horizontal="left" indent="4"/>
    </xf>
    <xf numFmtId="0" fontId="7" fillId="0" borderId="0" xfId="0" applyFont="1"/>
    <xf numFmtId="0" fontId="8" fillId="0" borderId="0" xfId="0" applyFont="1"/>
    <xf numFmtId="0" fontId="9" fillId="0" borderId="0" xfId="0" applyFont="1"/>
    <xf numFmtId="0" fontId="5" fillId="2" borderId="0" xfId="0" applyFont="1" applyFill="1"/>
    <xf numFmtId="0" fontId="2" fillId="2" borderId="0" xfId="0" applyFont="1" applyFill="1"/>
    <xf numFmtId="0" fontId="0" fillId="0" borderId="2" xfId="0" applyBorder="1"/>
    <xf numFmtId="0" fontId="0" fillId="0" borderId="3" xfId="0" applyBorder="1"/>
    <xf numFmtId="0" fontId="0" fillId="0" borderId="4" xfId="0" applyBorder="1"/>
    <xf numFmtId="0" fontId="13" fillId="0" borderId="0" xfId="0" applyFont="1"/>
    <xf numFmtId="0" fontId="14" fillId="0" borderId="0" xfId="0" applyFont="1"/>
    <xf numFmtId="0" fontId="0" fillId="0" borderId="5" xfId="0" applyBorder="1"/>
    <xf numFmtId="0" fontId="0" fillId="0" borderId="6" xfId="0" applyBorder="1"/>
    <xf numFmtId="0" fontId="0" fillId="0" borderId="7" xfId="0" applyBorder="1"/>
    <xf numFmtId="14" fontId="0" fillId="0" borderId="0" xfId="0" applyNumberFormat="1"/>
    <xf numFmtId="3" fontId="0" fillId="0" borderId="0" xfId="0" applyNumberFormat="1"/>
    <xf numFmtId="0" fontId="0" fillId="0" borderId="0" xfId="0" pivotButton="1"/>
    <xf numFmtId="0" fontId="5" fillId="11" borderId="1" xfId="0" applyFont="1" applyFill="1" applyBorder="1"/>
    <xf numFmtId="0" fontId="0" fillId="11" borderId="3" xfId="0" applyFill="1" applyBorder="1"/>
    <xf numFmtId="0" fontId="5" fillId="11" borderId="4" xfId="0" applyFont="1" applyFill="1" applyBorder="1"/>
    <xf numFmtId="18" fontId="0" fillId="0" borderId="0" xfId="0" applyNumberFormat="1"/>
    <xf numFmtId="0" fontId="19" fillId="0" borderId="1" xfId="0" applyFont="1" applyBorder="1" applyAlignment="1">
      <alignment horizontal="center" vertical="center"/>
    </xf>
    <xf numFmtId="0" fontId="19" fillId="0" borderId="11" xfId="0" applyFont="1" applyBorder="1" applyAlignment="1">
      <alignment horizontal="center" vertical="center"/>
    </xf>
    <xf numFmtId="0" fontId="19" fillId="0" borderId="12" xfId="0" applyFont="1" applyBorder="1" applyAlignment="1">
      <alignment horizontal="center" vertical="center"/>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4" fillId="5" borderId="1" xfId="0" applyFont="1" applyFill="1" applyBorder="1"/>
    <xf numFmtId="0" fontId="0" fillId="0" borderId="18" xfId="0" applyBorder="1"/>
    <xf numFmtId="0" fontId="0" fillId="0" borderId="18" xfId="0" applyBorder="1" applyAlignment="1">
      <alignment wrapText="1"/>
    </xf>
    <xf numFmtId="0" fontId="0" fillId="0" borderId="18" xfId="0" applyBorder="1" applyAlignment="1">
      <alignment vertical="center"/>
    </xf>
    <xf numFmtId="0" fontId="0" fillId="0" borderId="19" xfId="0" applyBorder="1" applyAlignment="1">
      <alignment vertical="center"/>
    </xf>
    <xf numFmtId="0" fontId="0" fillId="0" borderId="1" xfId="0" applyBorder="1" applyAlignment="1">
      <alignment vertical="center" wrapText="1"/>
    </xf>
    <xf numFmtId="0" fontId="0" fillId="13" borderId="21" xfId="0" applyFill="1" applyBorder="1"/>
    <xf numFmtId="0" fontId="2" fillId="12" borderId="24" xfId="0" applyFont="1" applyFill="1" applyBorder="1"/>
    <xf numFmtId="0" fontId="2" fillId="12" borderId="23" xfId="0" applyFont="1" applyFill="1" applyBorder="1"/>
    <xf numFmtId="0" fontId="2" fillId="12" borderId="25" xfId="0" applyFont="1" applyFill="1" applyBorder="1"/>
    <xf numFmtId="14" fontId="0" fillId="13" borderId="24" xfId="0" applyNumberFormat="1" applyFill="1" applyBorder="1"/>
    <xf numFmtId="0" fontId="0" fillId="13" borderId="23" xfId="0" applyFill="1" applyBorder="1"/>
    <xf numFmtId="3" fontId="0" fillId="13" borderId="25" xfId="0" applyNumberFormat="1" applyFill="1" applyBorder="1"/>
    <xf numFmtId="14" fontId="0" fillId="0" borderId="24" xfId="0" applyNumberFormat="1" applyBorder="1"/>
    <xf numFmtId="0" fontId="0" fillId="0" borderId="23" xfId="0" applyBorder="1"/>
    <xf numFmtId="3" fontId="0" fillId="0" borderId="25" xfId="0" applyNumberFormat="1" applyBorder="1"/>
    <xf numFmtId="14" fontId="0" fillId="13" borderId="20" xfId="0" applyNumberFormat="1" applyFill="1" applyBorder="1"/>
    <xf numFmtId="3" fontId="0" fillId="13" borderId="22" xfId="0" applyNumberFormat="1" applyFill="1" applyBorder="1"/>
    <xf numFmtId="3" fontId="0" fillId="0" borderId="1" xfId="0" applyNumberFormat="1" applyBorder="1"/>
    <xf numFmtId="0" fontId="2" fillId="2" borderId="1" xfId="0" applyFont="1" applyFill="1" applyBorder="1"/>
    <xf numFmtId="0" fontId="11" fillId="10" borderId="0" xfId="0" applyFont="1" applyFill="1" applyAlignment="1">
      <alignment horizontal="left" vertical="center" wrapText="1" indent="1"/>
    </xf>
    <xf numFmtId="0" fontId="10" fillId="0" borderId="0" xfId="0" applyFont="1" applyAlignment="1">
      <alignment horizontal="center" vertical="center" wrapText="1"/>
    </xf>
    <xf numFmtId="0" fontId="12" fillId="10" borderId="0" xfId="0" applyFont="1" applyFill="1" applyAlignment="1">
      <alignment horizontal="left" vertical="center" indent="1"/>
    </xf>
    <xf numFmtId="0" fontId="15" fillId="0" borderId="0" xfId="0" applyFont="1" applyAlignment="1">
      <alignment horizontal="center" vertical="center" wrapText="1"/>
    </xf>
    <xf numFmtId="0" fontId="11" fillId="6" borderId="8" xfId="0" applyFont="1" applyFill="1" applyBorder="1" applyAlignment="1">
      <alignment horizontal="center" vertical="center"/>
    </xf>
    <xf numFmtId="0" fontId="11" fillId="6" borderId="9" xfId="0" applyFont="1" applyFill="1" applyBorder="1" applyAlignment="1">
      <alignment horizontal="center" vertical="center"/>
    </xf>
    <xf numFmtId="0" fontId="11" fillId="6" borderId="10" xfId="0" applyFont="1" applyFill="1" applyBorder="1" applyAlignment="1">
      <alignment horizontal="center" vertical="center"/>
    </xf>
    <xf numFmtId="0" fontId="18" fillId="11" borderId="13" xfId="0" applyFont="1" applyFill="1" applyBorder="1" applyAlignment="1">
      <alignment horizontal="left" vertical="center"/>
    </xf>
    <xf numFmtId="0" fontId="18" fillId="11" borderId="0" xfId="0" applyFont="1" applyFill="1" applyAlignment="1">
      <alignment horizontal="left" vertical="center"/>
    </xf>
    <xf numFmtId="0" fontId="18" fillId="11" borderId="14" xfId="0" applyFont="1" applyFill="1" applyBorder="1" applyAlignment="1">
      <alignment horizontal="left" vertical="center"/>
    </xf>
  </cellXfs>
  <cellStyles count="2">
    <cellStyle name="Normal" xfId="0" builtinId="0"/>
    <cellStyle name="Percent" xfId="1" builtinId="5"/>
  </cellStyles>
  <dxfs count="16">
    <dxf>
      <numFmt numFmtId="165" formatCode=";;;"/>
    </dxf>
    <dxf>
      <numFmt numFmtId="165" formatCode=";;;"/>
    </dxf>
    <dxf>
      <numFmt numFmtId="165" formatCode=";;;"/>
    </dxf>
    <dxf>
      <numFmt numFmtId="165" formatCode=";;;"/>
    </dxf>
    <dxf>
      <numFmt numFmtId="165" formatCode=";;;"/>
    </dxf>
    <dxf>
      <numFmt numFmtId="165" formatCode=";;;"/>
    </dxf>
    <dxf>
      <numFmt numFmtId="165" formatCode=";;;"/>
    </dxf>
    <dxf>
      <numFmt numFmtId="165" formatCode=";;;"/>
    </dxf>
    <dxf>
      <font>
        <b/>
        <i val="0"/>
        <strike val="0"/>
        <condense val="0"/>
        <extend val="0"/>
        <outline val="0"/>
        <shadow val="0"/>
        <u val="none"/>
        <vertAlign val="baseline"/>
        <sz val="11"/>
        <color theme="1"/>
        <name val="Calibri"/>
        <family val="2"/>
        <scheme val="minor"/>
      </font>
    </dxf>
    <dxf>
      <font>
        <b val="0"/>
        <i val="0"/>
        <color theme="0"/>
      </font>
      <fill>
        <patternFill>
          <bgColor rgb="FF00B050"/>
        </patternFill>
      </fill>
    </dxf>
    <dxf>
      <numFmt numFmtId="3" formatCode="#,##0"/>
    </dxf>
    <dxf>
      <numFmt numFmtId="19" formatCode="m/d/yy"/>
    </dxf>
    <dxf>
      <font>
        <b/>
        <i val="0"/>
        <strike val="0"/>
        <condense val="0"/>
        <extend val="0"/>
        <outline val="0"/>
        <shadow val="0"/>
        <u val="none"/>
        <vertAlign val="baseline"/>
        <sz val="11"/>
        <color theme="1"/>
        <name val="Calibri"/>
        <family val="2"/>
        <scheme val="minor"/>
      </font>
    </dxf>
    <dxf>
      <numFmt numFmtId="3" formatCode="#,##0"/>
    </dxf>
    <dxf>
      <numFmt numFmtId="19" formatCode="m/d/yy"/>
    </dxf>
    <dxf>
      <font>
        <b/>
        <i val="0"/>
        <strike val="0"/>
        <condense val="0"/>
        <extend val="0"/>
        <outline val="0"/>
        <shadow val="0"/>
        <u val="none"/>
        <vertAlign val="baseline"/>
        <sz val="11"/>
        <color theme="1"/>
        <name val="Calibri"/>
        <family val="2"/>
        <scheme val="minor"/>
      </font>
    </dxf>
  </dxfs>
  <tableStyles count="1" defaultTableStyle="TableStyleMedium2" defaultPivotStyle="PivotStyleLight16">
    <tableStyle name="Invisible" pivot="0" table="0" count="0" xr9:uid="{C12555C7-0624-4183-8CC7-AB107260FC43}"/>
  </tableStyles>
  <colors>
    <mruColors>
      <color rgb="FF0000FF"/>
      <color rgb="FF15F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Sales ($) Trends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7.5840332458442697E-2"/>
              <c:y val="-7.1724628171478649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3637158830941751E-2"/>
              <c:y val="5.1091715436768687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3637158830941751E-2"/>
              <c:y val="5.1091715436768687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4"/>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6623-41D8-A0A3-788CAAEDE93E}"/>
              </c:ext>
            </c:extLst>
          </c:dPt>
          <c:dLbls>
            <c:dLbl>
              <c:idx val="4"/>
              <c:layout>
                <c:manualLayout>
                  <c:x val="-2.3637158830941751E-2"/>
                  <c:y val="5.109171543676868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623-41D8-A0A3-788CAAEDE93E}"/>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6"/>
              <c:pt idx="0">
                <c:v>Jan</c:v>
              </c:pt>
              <c:pt idx="1">
                <c:v>Feb</c:v>
              </c:pt>
              <c:pt idx="2">
                <c:v>Mar</c:v>
              </c:pt>
              <c:pt idx="3">
                <c:v>Apr</c:v>
              </c:pt>
              <c:pt idx="4">
                <c:v>May</c:v>
              </c:pt>
              <c:pt idx="5">
                <c:v>Jun</c:v>
              </c:pt>
            </c:strLit>
          </c:cat>
          <c:val>
            <c:numLit>
              <c:formatCode>General</c:formatCode>
              <c:ptCount val="6"/>
              <c:pt idx="0">
                <c:v>62629.599999999999</c:v>
              </c:pt>
              <c:pt idx="1">
                <c:v>68068.69</c:v>
              </c:pt>
              <c:pt idx="2">
                <c:v>58846.96</c:v>
              </c:pt>
              <c:pt idx="3">
                <c:v>112047.82999999999</c:v>
              </c:pt>
              <c:pt idx="4">
                <c:v>111955.33</c:v>
              </c:pt>
              <c:pt idx="5">
                <c:v>186718.56</c:v>
              </c:pt>
            </c:numLit>
          </c:val>
          <c:smooth val="0"/>
          <c:extLst>
            <c:ext xmlns:c16="http://schemas.microsoft.com/office/drawing/2014/chart" uri="{C3380CC4-5D6E-409C-BE32-E72D297353CC}">
              <c16:uniqueId val="{00000002-6623-41D8-A0A3-788CAAEDE93E}"/>
            </c:ext>
          </c:extLst>
        </c:ser>
        <c:dLbls>
          <c:dLblPos val="t"/>
          <c:showLegendKey val="0"/>
          <c:showVal val="1"/>
          <c:showCatName val="0"/>
          <c:showSerName val="0"/>
          <c:showPercent val="0"/>
          <c:showBubbleSize val="0"/>
        </c:dLbls>
        <c:marker val="1"/>
        <c:smooth val="0"/>
        <c:axId val="1902751808"/>
        <c:axId val="1902755968"/>
      </c:lineChart>
      <c:catAx>
        <c:axId val="1902751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755968"/>
        <c:crosses val="autoZero"/>
        <c:auto val="1"/>
        <c:lblAlgn val="ctr"/>
        <c:lblOffset val="100"/>
        <c:noMultiLvlLbl val="0"/>
      </c:catAx>
      <c:valAx>
        <c:axId val="1902755968"/>
        <c:scaling>
          <c:orientation val="minMax"/>
        </c:scaling>
        <c:delete val="1"/>
        <c:axPos val="l"/>
        <c:numFmt formatCode="General" sourceLinked="1"/>
        <c:majorTickMark val="none"/>
        <c:minorTickMark val="none"/>
        <c:tickLblPos val="nextTo"/>
        <c:crossAx val="1902751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Sales ($) Trends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7.5840332458442697E-2"/>
              <c:y val="-7.1724628171478649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3637158830941751E-2"/>
              <c:y val="5.1091715436768687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3637158830941751E-2"/>
              <c:y val="5.1091715436768687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4"/>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6F5E-4D46-AA8D-65A61829E391}"/>
              </c:ext>
            </c:extLst>
          </c:dPt>
          <c:dLbls>
            <c:dLbl>
              <c:idx val="4"/>
              <c:layout>
                <c:manualLayout>
                  <c:x val="-2.3637158830941751E-2"/>
                  <c:y val="5.109171543676868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F5E-4D46-AA8D-65A61829E391}"/>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6"/>
              <c:pt idx="0">
                <c:v>Jan</c:v>
              </c:pt>
              <c:pt idx="1">
                <c:v>Feb</c:v>
              </c:pt>
              <c:pt idx="2">
                <c:v>Mar</c:v>
              </c:pt>
              <c:pt idx="3">
                <c:v>Apr</c:v>
              </c:pt>
              <c:pt idx="4">
                <c:v>May</c:v>
              </c:pt>
              <c:pt idx="5">
                <c:v>Jun</c:v>
              </c:pt>
            </c:strLit>
          </c:cat>
          <c:val>
            <c:numLit>
              <c:formatCode>General</c:formatCode>
              <c:ptCount val="6"/>
              <c:pt idx="0">
                <c:v>62629.599999999999</c:v>
              </c:pt>
              <c:pt idx="1">
                <c:v>68068.69</c:v>
              </c:pt>
              <c:pt idx="2">
                <c:v>58846.96</c:v>
              </c:pt>
              <c:pt idx="3">
                <c:v>112047.82999999999</c:v>
              </c:pt>
              <c:pt idx="4">
                <c:v>111955.33</c:v>
              </c:pt>
              <c:pt idx="5">
                <c:v>186718.56</c:v>
              </c:pt>
            </c:numLit>
          </c:val>
          <c:smooth val="0"/>
          <c:extLst>
            <c:ext xmlns:c16="http://schemas.microsoft.com/office/drawing/2014/chart" uri="{C3380CC4-5D6E-409C-BE32-E72D297353CC}">
              <c16:uniqueId val="{00000002-6F5E-4D46-AA8D-65A61829E391}"/>
            </c:ext>
          </c:extLst>
        </c:ser>
        <c:dLbls>
          <c:dLblPos val="t"/>
          <c:showLegendKey val="0"/>
          <c:showVal val="1"/>
          <c:showCatName val="0"/>
          <c:showSerName val="0"/>
          <c:showPercent val="0"/>
          <c:showBubbleSize val="0"/>
        </c:dLbls>
        <c:marker val="1"/>
        <c:smooth val="0"/>
        <c:axId val="1902751808"/>
        <c:axId val="1902755968"/>
      </c:lineChart>
      <c:catAx>
        <c:axId val="1902751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755968"/>
        <c:crosses val="autoZero"/>
        <c:auto val="1"/>
        <c:lblAlgn val="ctr"/>
        <c:lblOffset val="100"/>
        <c:noMultiLvlLbl val="0"/>
      </c:catAx>
      <c:valAx>
        <c:axId val="1902755968"/>
        <c:scaling>
          <c:orientation val="minMax"/>
        </c:scaling>
        <c:delete val="1"/>
        <c:axPos val="l"/>
        <c:numFmt formatCode="General" sourceLinked="1"/>
        <c:majorTickMark val="none"/>
        <c:minorTickMark val="none"/>
        <c:tickLblPos val="nextTo"/>
        <c:crossAx val="1902751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b="0" i="0" baseline="0">
                <a:effectLst/>
              </a:rPr>
              <a:t>Was Government Response Adequate?</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DA!$F$4</c:f>
              <c:strCache>
                <c:ptCount val="1"/>
                <c:pt idx="0">
                  <c:v>% Responses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DA!$D$5:$D$7</c:f>
              <c:strCache>
                <c:ptCount val="3"/>
                <c:pt idx="0">
                  <c:v>No</c:v>
                </c:pt>
                <c:pt idx="1">
                  <c:v>Somewhat</c:v>
                </c:pt>
                <c:pt idx="2">
                  <c:v>Yes</c:v>
                </c:pt>
              </c:strCache>
            </c:strRef>
          </c:cat>
          <c:val>
            <c:numRef>
              <c:f>DA!$F$5:$F$7</c:f>
              <c:numCache>
                <c:formatCode>0%</c:formatCode>
                <c:ptCount val="3"/>
                <c:pt idx="0">
                  <c:v>0.48427672955974843</c:v>
                </c:pt>
                <c:pt idx="1">
                  <c:v>0.22012578616352202</c:v>
                </c:pt>
                <c:pt idx="2">
                  <c:v>0.29559748427672955</c:v>
                </c:pt>
              </c:numCache>
            </c:numRef>
          </c:val>
          <c:extLst>
            <c:ext xmlns:c16="http://schemas.microsoft.com/office/drawing/2014/chart" uri="{C3380CC4-5D6E-409C-BE32-E72D297353CC}">
              <c16:uniqueId val="{00000000-DD7C-4225-873C-CDF84D5C8281}"/>
            </c:ext>
          </c:extLst>
        </c:ser>
        <c:dLbls>
          <c:dLblPos val="outEnd"/>
          <c:showLegendKey val="0"/>
          <c:showVal val="1"/>
          <c:showCatName val="0"/>
          <c:showSerName val="0"/>
          <c:showPercent val="0"/>
          <c:showBubbleSize val="0"/>
        </c:dLbls>
        <c:gapWidth val="219"/>
        <c:overlap val="-27"/>
        <c:axId val="874507151"/>
        <c:axId val="874502991"/>
      </c:barChart>
      <c:catAx>
        <c:axId val="874507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4502991"/>
        <c:crosses val="autoZero"/>
        <c:auto val="1"/>
        <c:lblAlgn val="ctr"/>
        <c:lblOffset val="100"/>
        <c:noMultiLvlLbl val="0"/>
      </c:catAx>
      <c:valAx>
        <c:axId val="874502991"/>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874507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image" Target="../media/image8.png"/><Relationship Id="rId5" Type="http://schemas.openxmlformats.org/officeDocument/2006/relationships/image" Target="../media/image7.jpeg"/><Relationship Id="rId4" Type="http://schemas.openxmlformats.org/officeDocument/2006/relationships/image" Target="../media/image4.jpeg"/></Relationships>
</file>

<file path=xl/drawings/_rels/drawing3.xml.rels><?xml version="1.0" encoding="UTF-8" standalone="yes"?>
<Relationships xmlns="http://schemas.openxmlformats.org/package/2006/relationships"><Relationship Id="rId3" Type="http://schemas.openxmlformats.org/officeDocument/2006/relationships/image" Target="../media/image9.jpe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10.png"/><Relationship Id="rId5" Type="http://schemas.openxmlformats.org/officeDocument/2006/relationships/image" Target="../media/image8.png"/><Relationship Id="rId4" Type="http://schemas.openxmlformats.org/officeDocument/2006/relationships/image" Target="../media/image7.jpeg"/></Relationships>
</file>

<file path=xl/drawings/_rels/drawing4.xml.rels><?xml version="1.0" encoding="UTF-8" standalone="yes"?>
<Relationships xmlns="http://schemas.openxmlformats.org/package/2006/relationships"><Relationship Id="rId3" Type="http://schemas.openxmlformats.org/officeDocument/2006/relationships/image" Target="../media/image11.jpg"/><Relationship Id="rId2" Type="http://schemas.openxmlformats.org/officeDocument/2006/relationships/image" Target="../media/image2.png"/><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2" Type="http://schemas.openxmlformats.org/officeDocument/2006/relationships/image" Target="../media/image13.jpg"/><Relationship Id="rId1" Type="http://schemas.openxmlformats.org/officeDocument/2006/relationships/image" Target="../media/image12.jpg"/></Relationships>
</file>

<file path=xl/drawings/_rels/drawing7.xml.rels><?xml version="1.0" encoding="UTF-8" standalone="yes"?>
<Relationships xmlns="http://schemas.openxmlformats.org/package/2006/relationships"><Relationship Id="rId2" Type="http://schemas.openxmlformats.org/officeDocument/2006/relationships/image" Target="../media/image13.jpg"/><Relationship Id="rId1" Type="http://schemas.openxmlformats.org/officeDocument/2006/relationships/image" Target="../media/image12.jpg"/></Relationships>
</file>

<file path=xl/drawings/_rels/drawing8.xml.rels><?xml version="1.0" encoding="UTF-8" standalone="yes"?>
<Relationships xmlns="http://schemas.openxmlformats.org/package/2006/relationships"><Relationship Id="rId1" Type="http://schemas.openxmlformats.org/officeDocument/2006/relationships/image" Target="../media/image14.jpg"/></Relationships>
</file>

<file path=xl/drawings/_rels/drawing1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5013</xdr:colOff>
      <xdr:row>1</xdr:row>
      <xdr:rowOff>10026</xdr:rowOff>
    </xdr:from>
    <xdr:to>
      <xdr:col>10</xdr:col>
      <xdr:colOff>5013</xdr:colOff>
      <xdr:row>14</xdr:row>
      <xdr:rowOff>59871</xdr:rowOff>
    </xdr:to>
    <xdr:sp macro="" textlink="">
      <xdr:nvSpPr>
        <xdr:cNvPr id="2" name="Rectangle 1">
          <a:extLst>
            <a:ext uri="{FF2B5EF4-FFF2-40B4-BE49-F238E27FC236}">
              <a16:creationId xmlns:a16="http://schemas.microsoft.com/office/drawing/2014/main" id="{81E43CFE-DBF5-4460-A9D1-8DB377477512}"/>
            </a:ext>
          </a:extLst>
        </xdr:cNvPr>
        <xdr:cNvSpPr/>
      </xdr:nvSpPr>
      <xdr:spPr>
        <a:xfrm>
          <a:off x="614613" y="200526"/>
          <a:ext cx="6400800" cy="3516945"/>
        </a:xfrm>
        <a:prstGeom prst="rect">
          <a:avLst/>
        </a:prstGeom>
        <a:noFill/>
        <a:ln w="603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11</xdr:col>
      <xdr:colOff>2082691</xdr:colOff>
      <xdr:row>2</xdr:row>
      <xdr:rowOff>286553</xdr:rowOff>
    </xdr:from>
    <xdr:to>
      <xdr:col>11</xdr:col>
      <xdr:colOff>3771658</xdr:colOff>
      <xdr:row>7</xdr:row>
      <xdr:rowOff>324013</xdr:rowOff>
    </xdr:to>
    <xdr:pic>
      <xdr:nvPicPr>
        <xdr:cNvPr id="3" name="Picture 2">
          <a:extLst>
            <a:ext uri="{FF2B5EF4-FFF2-40B4-BE49-F238E27FC236}">
              <a16:creationId xmlns:a16="http://schemas.microsoft.com/office/drawing/2014/main" id="{AD5E9D02-4B31-47B5-A4FE-1B2DCD9D3C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02691" y="600878"/>
          <a:ext cx="1688967" cy="1561460"/>
        </a:xfrm>
        <a:prstGeom prst="rect">
          <a:avLst/>
        </a:prstGeom>
      </xdr:spPr>
    </xdr:pic>
    <xdr:clientData/>
  </xdr:twoCellAnchor>
  <xdr:twoCellAnchor>
    <xdr:from>
      <xdr:col>11</xdr:col>
      <xdr:colOff>114300</xdr:colOff>
      <xdr:row>11</xdr:row>
      <xdr:rowOff>125185</xdr:rowOff>
    </xdr:from>
    <xdr:to>
      <xdr:col>11</xdr:col>
      <xdr:colOff>1774371</xdr:colOff>
      <xdr:row>11</xdr:row>
      <xdr:rowOff>136071</xdr:rowOff>
    </xdr:to>
    <xdr:cxnSp macro="">
      <xdr:nvCxnSpPr>
        <xdr:cNvPr id="4" name="Straight Arrow Connector 3">
          <a:extLst>
            <a:ext uri="{FF2B5EF4-FFF2-40B4-BE49-F238E27FC236}">
              <a16:creationId xmlns:a16="http://schemas.microsoft.com/office/drawing/2014/main" id="{858A182C-94DB-40E4-8C27-740F90478CC3}"/>
            </a:ext>
          </a:extLst>
        </xdr:cNvPr>
        <xdr:cNvCxnSpPr/>
      </xdr:nvCxnSpPr>
      <xdr:spPr>
        <a:xfrm flipV="1">
          <a:off x="7734300" y="3354160"/>
          <a:ext cx="1660071" cy="1361"/>
        </a:xfrm>
        <a:prstGeom prst="straightConnector1">
          <a:avLst/>
        </a:prstGeom>
        <a:ln w="184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236483</xdr:colOff>
      <xdr:row>1</xdr:row>
      <xdr:rowOff>45982</xdr:rowOff>
    </xdr:from>
    <xdr:to>
      <xdr:col>9</xdr:col>
      <xdr:colOff>926225</xdr:colOff>
      <xdr:row>3</xdr:row>
      <xdr:rowOff>1838</xdr:rowOff>
    </xdr:to>
    <xdr:pic>
      <xdr:nvPicPr>
        <xdr:cNvPr id="5" name="Picture 4">
          <a:extLst>
            <a:ext uri="{FF2B5EF4-FFF2-40B4-BE49-F238E27FC236}">
              <a16:creationId xmlns:a16="http://schemas.microsoft.com/office/drawing/2014/main" id="{7AD47E55-CA16-4703-8928-4742BD2A2AAE}"/>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977" t="12330" r="52830" b="10404"/>
        <a:stretch/>
      </xdr:blipFill>
      <xdr:spPr>
        <a:xfrm>
          <a:off x="6303908" y="236482"/>
          <a:ext cx="689742" cy="670231"/>
        </a:xfrm>
        <a:prstGeom prst="rect">
          <a:avLst/>
        </a:prstGeom>
      </xdr:spPr>
    </xdr:pic>
    <xdr:clientData/>
  </xdr:twoCellAnchor>
  <xdr:twoCellAnchor editAs="oneCell">
    <xdr:from>
      <xdr:col>1</xdr:col>
      <xdr:colOff>177363</xdr:colOff>
      <xdr:row>9</xdr:row>
      <xdr:rowOff>34779</xdr:rowOff>
    </xdr:from>
    <xdr:to>
      <xdr:col>3</xdr:col>
      <xdr:colOff>275898</xdr:colOff>
      <xdr:row>10</xdr:row>
      <xdr:rowOff>482809</xdr:rowOff>
    </xdr:to>
    <xdr:pic>
      <xdr:nvPicPr>
        <xdr:cNvPr id="7" name="Picture 6">
          <a:extLst>
            <a:ext uri="{FF2B5EF4-FFF2-40B4-BE49-F238E27FC236}">
              <a16:creationId xmlns:a16="http://schemas.microsoft.com/office/drawing/2014/main" id="{650B31D3-AD15-2B17-5B1D-AF37B818C0B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88277" y="2425882"/>
          <a:ext cx="1136431" cy="638530"/>
        </a:xfrm>
        <a:prstGeom prst="rect">
          <a:avLst/>
        </a:prstGeom>
      </xdr:spPr>
    </xdr:pic>
    <xdr:clientData/>
  </xdr:twoCellAnchor>
  <xdr:twoCellAnchor editAs="oneCell">
    <xdr:from>
      <xdr:col>1</xdr:col>
      <xdr:colOff>170793</xdr:colOff>
      <xdr:row>3</xdr:row>
      <xdr:rowOff>177363</xdr:rowOff>
    </xdr:from>
    <xdr:to>
      <xdr:col>2</xdr:col>
      <xdr:colOff>472966</xdr:colOff>
      <xdr:row>6</xdr:row>
      <xdr:rowOff>335019</xdr:rowOff>
    </xdr:to>
    <xdr:pic>
      <xdr:nvPicPr>
        <xdr:cNvPr id="9" name="Picture 8">
          <a:extLst>
            <a:ext uri="{FF2B5EF4-FFF2-40B4-BE49-F238E27FC236}">
              <a16:creationId xmlns:a16="http://schemas.microsoft.com/office/drawing/2014/main" id="{E4CBB5E1-F2B0-0426-0D15-9CA5D4847BA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81707" y="1083880"/>
          <a:ext cx="729156" cy="729156"/>
        </a:xfrm>
        <a:prstGeom prst="rect">
          <a:avLst/>
        </a:prstGeom>
      </xdr:spPr>
    </xdr:pic>
    <xdr:clientData/>
  </xdr:twoCellAnchor>
  <xdr:twoCellAnchor editAs="oneCell">
    <xdr:from>
      <xdr:col>4</xdr:col>
      <xdr:colOff>204843</xdr:colOff>
      <xdr:row>3</xdr:row>
      <xdr:rowOff>65943</xdr:rowOff>
    </xdr:from>
    <xdr:to>
      <xdr:col>6</xdr:col>
      <xdr:colOff>0</xdr:colOff>
      <xdr:row>10</xdr:row>
      <xdr:rowOff>665378</xdr:rowOff>
    </xdr:to>
    <xdr:pic>
      <xdr:nvPicPr>
        <xdr:cNvPr id="8" name="Picture 7">
          <a:extLst>
            <a:ext uri="{FF2B5EF4-FFF2-40B4-BE49-F238E27FC236}">
              <a16:creationId xmlns:a16="http://schemas.microsoft.com/office/drawing/2014/main" id="{FF16A8E2-5B73-1E7B-0ED0-81989F7CE7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212420" y="974481"/>
          <a:ext cx="1685503" cy="2269974"/>
        </a:xfrm>
        <a:prstGeom prst="rect">
          <a:avLst/>
        </a:prstGeom>
      </xdr:spPr>
    </xdr:pic>
    <xdr:clientData/>
  </xdr:twoCellAnchor>
  <xdr:twoCellAnchor editAs="oneCell">
    <xdr:from>
      <xdr:col>6</xdr:col>
      <xdr:colOff>359711</xdr:colOff>
      <xdr:row>7</xdr:row>
      <xdr:rowOff>332880</xdr:rowOff>
    </xdr:from>
    <xdr:to>
      <xdr:col>9</xdr:col>
      <xdr:colOff>831797</xdr:colOff>
      <xdr:row>10</xdr:row>
      <xdr:rowOff>618854</xdr:rowOff>
    </xdr:to>
    <xdr:pic>
      <xdr:nvPicPr>
        <xdr:cNvPr id="11" name="Picture 10">
          <a:extLst>
            <a:ext uri="{FF2B5EF4-FFF2-40B4-BE49-F238E27FC236}">
              <a16:creationId xmlns:a16="http://schemas.microsoft.com/office/drawing/2014/main" id="{8580113E-D1FC-DC5C-997A-8D6ACE493CE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59948" y="2172709"/>
          <a:ext cx="2552546" cy="102792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5013</xdr:colOff>
      <xdr:row>1</xdr:row>
      <xdr:rowOff>10026</xdr:rowOff>
    </xdr:from>
    <xdr:to>
      <xdr:col>10</xdr:col>
      <xdr:colOff>5013</xdr:colOff>
      <xdr:row>14</xdr:row>
      <xdr:rowOff>59871</xdr:rowOff>
    </xdr:to>
    <xdr:sp macro="" textlink="">
      <xdr:nvSpPr>
        <xdr:cNvPr id="2" name="Rectangle 1">
          <a:extLst>
            <a:ext uri="{FF2B5EF4-FFF2-40B4-BE49-F238E27FC236}">
              <a16:creationId xmlns:a16="http://schemas.microsoft.com/office/drawing/2014/main" id="{DF64E91B-088B-49CC-B7B3-F158138D5025}"/>
            </a:ext>
          </a:extLst>
        </xdr:cNvPr>
        <xdr:cNvSpPr/>
      </xdr:nvSpPr>
      <xdr:spPr>
        <a:xfrm>
          <a:off x="614613" y="200526"/>
          <a:ext cx="6305550" cy="3516945"/>
        </a:xfrm>
        <a:prstGeom prst="rect">
          <a:avLst/>
        </a:prstGeom>
        <a:noFill/>
        <a:ln w="603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11</xdr:col>
      <xdr:colOff>2082691</xdr:colOff>
      <xdr:row>2</xdr:row>
      <xdr:rowOff>286553</xdr:rowOff>
    </xdr:from>
    <xdr:to>
      <xdr:col>11</xdr:col>
      <xdr:colOff>3771658</xdr:colOff>
      <xdr:row>7</xdr:row>
      <xdr:rowOff>324013</xdr:rowOff>
    </xdr:to>
    <xdr:pic>
      <xdr:nvPicPr>
        <xdr:cNvPr id="3" name="Picture 2">
          <a:extLst>
            <a:ext uri="{FF2B5EF4-FFF2-40B4-BE49-F238E27FC236}">
              <a16:creationId xmlns:a16="http://schemas.microsoft.com/office/drawing/2014/main" id="{59734258-81D7-40A5-981F-606983FAA0E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607441" y="600878"/>
          <a:ext cx="1688967" cy="1561460"/>
        </a:xfrm>
        <a:prstGeom prst="rect">
          <a:avLst/>
        </a:prstGeom>
      </xdr:spPr>
    </xdr:pic>
    <xdr:clientData/>
  </xdr:twoCellAnchor>
  <xdr:twoCellAnchor>
    <xdr:from>
      <xdr:col>11</xdr:col>
      <xdr:colOff>114300</xdr:colOff>
      <xdr:row>11</xdr:row>
      <xdr:rowOff>125185</xdr:rowOff>
    </xdr:from>
    <xdr:to>
      <xdr:col>11</xdr:col>
      <xdr:colOff>1774371</xdr:colOff>
      <xdr:row>11</xdr:row>
      <xdr:rowOff>136071</xdr:rowOff>
    </xdr:to>
    <xdr:cxnSp macro="">
      <xdr:nvCxnSpPr>
        <xdr:cNvPr id="4" name="Straight Arrow Connector 3">
          <a:extLst>
            <a:ext uri="{FF2B5EF4-FFF2-40B4-BE49-F238E27FC236}">
              <a16:creationId xmlns:a16="http://schemas.microsoft.com/office/drawing/2014/main" id="{ABF37AFA-8C42-4689-9E70-42EFD39169BD}"/>
            </a:ext>
          </a:extLst>
        </xdr:cNvPr>
        <xdr:cNvCxnSpPr/>
      </xdr:nvCxnSpPr>
      <xdr:spPr>
        <a:xfrm flipV="1">
          <a:off x="7639050" y="3354160"/>
          <a:ext cx="1660071" cy="1361"/>
        </a:xfrm>
        <a:prstGeom prst="straightConnector1">
          <a:avLst/>
        </a:prstGeom>
        <a:ln w="184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236483</xdr:colOff>
      <xdr:row>1</xdr:row>
      <xdr:rowOff>45982</xdr:rowOff>
    </xdr:from>
    <xdr:to>
      <xdr:col>9</xdr:col>
      <xdr:colOff>926225</xdr:colOff>
      <xdr:row>3</xdr:row>
      <xdr:rowOff>1838</xdr:rowOff>
    </xdr:to>
    <xdr:pic>
      <xdr:nvPicPr>
        <xdr:cNvPr id="5" name="Picture 4">
          <a:extLst>
            <a:ext uri="{FF2B5EF4-FFF2-40B4-BE49-F238E27FC236}">
              <a16:creationId xmlns:a16="http://schemas.microsoft.com/office/drawing/2014/main" id="{1F768B3A-6D97-45C8-A602-AAFD7A641FBF}"/>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977" t="12330" r="52830" b="10404"/>
        <a:stretch/>
      </xdr:blipFill>
      <xdr:spPr>
        <a:xfrm>
          <a:off x="6208658" y="236482"/>
          <a:ext cx="689742" cy="670231"/>
        </a:xfrm>
        <a:prstGeom prst="rect">
          <a:avLst/>
        </a:prstGeom>
      </xdr:spPr>
    </xdr:pic>
    <xdr:clientData/>
  </xdr:twoCellAnchor>
  <xdr:twoCellAnchor editAs="oneCell">
    <xdr:from>
      <xdr:col>1</xdr:col>
      <xdr:colOff>177363</xdr:colOff>
      <xdr:row>9</xdr:row>
      <xdr:rowOff>34779</xdr:rowOff>
    </xdr:from>
    <xdr:to>
      <xdr:col>3</xdr:col>
      <xdr:colOff>275898</xdr:colOff>
      <xdr:row>10</xdr:row>
      <xdr:rowOff>482809</xdr:rowOff>
    </xdr:to>
    <xdr:pic>
      <xdr:nvPicPr>
        <xdr:cNvPr id="6" name="Picture 5">
          <a:extLst>
            <a:ext uri="{FF2B5EF4-FFF2-40B4-BE49-F238E27FC236}">
              <a16:creationId xmlns:a16="http://schemas.microsoft.com/office/drawing/2014/main" id="{863B22F8-621B-4A67-B7DD-3C3390E815B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86963" y="2425554"/>
          <a:ext cx="1136760" cy="638530"/>
        </a:xfrm>
        <a:prstGeom prst="rect">
          <a:avLst/>
        </a:prstGeom>
      </xdr:spPr>
    </xdr:pic>
    <xdr:clientData/>
  </xdr:twoCellAnchor>
  <xdr:twoCellAnchor editAs="oneCell">
    <xdr:from>
      <xdr:col>1</xdr:col>
      <xdr:colOff>170793</xdr:colOff>
      <xdr:row>3</xdr:row>
      <xdr:rowOff>177363</xdr:rowOff>
    </xdr:from>
    <xdr:to>
      <xdr:col>2</xdr:col>
      <xdr:colOff>472966</xdr:colOff>
      <xdr:row>6</xdr:row>
      <xdr:rowOff>335019</xdr:rowOff>
    </xdr:to>
    <xdr:pic>
      <xdr:nvPicPr>
        <xdr:cNvPr id="7" name="Picture 6">
          <a:extLst>
            <a:ext uri="{FF2B5EF4-FFF2-40B4-BE49-F238E27FC236}">
              <a16:creationId xmlns:a16="http://schemas.microsoft.com/office/drawing/2014/main" id="{1152FF68-2275-49AD-B385-D3F5D67750F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80393" y="1082238"/>
          <a:ext cx="730798" cy="729156"/>
        </a:xfrm>
        <a:prstGeom prst="rect">
          <a:avLst/>
        </a:prstGeom>
      </xdr:spPr>
    </xdr:pic>
    <xdr:clientData/>
  </xdr:twoCellAnchor>
  <xdr:twoCellAnchor editAs="oneCell">
    <xdr:from>
      <xdr:col>8</xdr:col>
      <xdr:colOff>555680</xdr:colOff>
      <xdr:row>6</xdr:row>
      <xdr:rowOff>5013</xdr:rowOff>
    </xdr:from>
    <xdr:to>
      <xdr:col>9</xdr:col>
      <xdr:colOff>847921</xdr:colOff>
      <xdr:row>10</xdr:row>
      <xdr:rowOff>654580</xdr:rowOff>
    </xdr:to>
    <xdr:pic>
      <xdr:nvPicPr>
        <xdr:cNvPr id="10" name="Picture 9">
          <a:extLst>
            <a:ext uri="{FF2B5EF4-FFF2-40B4-BE49-F238E27FC236}">
              <a16:creationId xmlns:a16="http://schemas.microsoft.com/office/drawing/2014/main" id="{EB2201C1-47D9-4B7E-B0CC-486DAB44105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533746" y="1483895"/>
          <a:ext cx="1294872" cy="1752461"/>
        </a:xfrm>
        <a:prstGeom prst="rect">
          <a:avLst/>
        </a:prstGeom>
      </xdr:spPr>
    </xdr:pic>
    <xdr:clientData/>
  </xdr:twoCellAnchor>
  <xdr:twoCellAnchor editAs="oneCell">
    <xdr:from>
      <xdr:col>8</xdr:col>
      <xdr:colOff>475710</xdr:colOff>
      <xdr:row>3</xdr:row>
      <xdr:rowOff>46358</xdr:rowOff>
    </xdr:from>
    <xdr:to>
      <xdr:col>9</xdr:col>
      <xdr:colOff>876707</xdr:colOff>
      <xdr:row>6</xdr:row>
      <xdr:rowOff>40105</xdr:rowOff>
    </xdr:to>
    <xdr:pic>
      <xdr:nvPicPr>
        <xdr:cNvPr id="11" name="Picture 10">
          <a:extLst>
            <a:ext uri="{FF2B5EF4-FFF2-40B4-BE49-F238E27FC236}">
              <a16:creationId xmlns:a16="http://schemas.microsoft.com/office/drawing/2014/main" id="{83F3575D-6100-4905-98E9-8842064D40A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453776" y="953740"/>
          <a:ext cx="1403628" cy="56524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567507</xdr:colOff>
      <xdr:row>13</xdr:row>
      <xdr:rowOff>209188</xdr:rowOff>
    </xdr:from>
    <xdr:to>
      <xdr:col>9</xdr:col>
      <xdr:colOff>1002571</xdr:colOff>
      <xdr:row>19</xdr:row>
      <xdr:rowOff>66313</xdr:rowOff>
    </xdr:to>
    <xdr:pic>
      <xdr:nvPicPr>
        <xdr:cNvPr id="26" name="Picture 25">
          <a:extLst>
            <a:ext uri="{FF2B5EF4-FFF2-40B4-BE49-F238E27FC236}">
              <a16:creationId xmlns:a16="http://schemas.microsoft.com/office/drawing/2014/main" id="{A78538BA-A14D-492D-A319-85FBCD9D951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977" t="12330" r="52830" b="10404"/>
        <a:stretch/>
      </xdr:blipFill>
      <xdr:spPr>
        <a:xfrm>
          <a:off x="6968307" y="5105038"/>
          <a:ext cx="1806664" cy="1762125"/>
        </a:xfrm>
        <a:prstGeom prst="rect">
          <a:avLst/>
        </a:prstGeom>
      </xdr:spPr>
    </xdr:pic>
    <xdr:clientData/>
  </xdr:twoCellAnchor>
  <xdr:twoCellAnchor editAs="oneCell">
    <xdr:from>
      <xdr:col>7</xdr:col>
      <xdr:colOff>301845</xdr:colOff>
      <xdr:row>13</xdr:row>
      <xdr:rowOff>123463</xdr:rowOff>
    </xdr:from>
    <xdr:to>
      <xdr:col>8</xdr:col>
      <xdr:colOff>345377</xdr:colOff>
      <xdr:row>15</xdr:row>
      <xdr:rowOff>153215</xdr:rowOff>
    </xdr:to>
    <xdr:pic>
      <xdr:nvPicPr>
        <xdr:cNvPr id="27" name="Picture 26">
          <a:extLst>
            <a:ext uri="{FF2B5EF4-FFF2-40B4-BE49-F238E27FC236}">
              <a16:creationId xmlns:a16="http://schemas.microsoft.com/office/drawing/2014/main" id="{0B5340C2-1D56-441A-B0C8-B1A2F3D70D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1045" y="5000263"/>
          <a:ext cx="1415132" cy="791752"/>
        </a:xfrm>
        <a:prstGeom prst="rect">
          <a:avLst/>
        </a:prstGeom>
      </xdr:spPr>
    </xdr:pic>
    <xdr:clientData/>
  </xdr:twoCellAnchor>
  <xdr:twoCellAnchor editAs="oneCell">
    <xdr:from>
      <xdr:col>10</xdr:col>
      <xdr:colOff>676275</xdr:colOff>
      <xdr:row>12</xdr:row>
      <xdr:rowOff>47625</xdr:rowOff>
    </xdr:from>
    <xdr:to>
      <xdr:col>10</xdr:col>
      <xdr:colOff>1335290</xdr:colOff>
      <xdr:row>12</xdr:row>
      <xdr:rowOff>702911</xdr:rowOff>
    </xdr:to>
    <xdr:pic>
      <xdr:nvPicPr>
        <xdr:cNvPr id="28" name="Picture 27">
          <a:extLst>
            <a:ext uri="{FF2B5EF4-FFF2-40B4-BE49-F238E27FC236}">
              <a16:creationId xmlns:a16="http://schemas.microsoft.com/office/drawing/2014/main" id="{312DC8A9-960D-470F-80CD-9E855980B43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820275" y="4191000"/>
          <a:ext cx="659015" cy="655286"/>
        </a:xfrm>
        <a:prstGeom prst="rect">
          <a:avLst/>
        </a:prstGeom>
      </xdr:spPr>
    </xdr:pic>
    <xdr:clientData/>
  </xdr:twoCellAnchor>
  <xdr:twoCellAnchor editAs="oneCell">
    <xdr:from>
      <xdr:col>6</xdr:col>
      <xdr:colOff>65047</xdr:colOff>
      <xdr:row>13</xdr:row>
      <xdr:rowOff>66313</xdr:rowOff>
    </xdr:from>
    <xdr:to>
      <xdr:col>7</xdr:col>
      <xdr:colOff>161924</xdr:colOff>
      <xdr:row>19</xdr:row>
      <xdr:rowOff>148728</xdr:rowOff>
    </xdr:to>
    <xdr:pic>
      <xdr:nvPicPr>
        <xdr:cNvPr id="29" name="Picture 28">
          <a:extLst>
            <a:ext uri="{FF2B5EF4-FFF2-40B4-BE49-F238E27FC236}">
              <a16:creationId xmlns:a16="http://schemas.microsoft.com/office/drawing/2014/main" id="{2B7F65F4-3A21-4BE5-A699-2F09776B8A8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22647" y="4962163"/>
          <a:ext cx="1468477" cy="1987415"/>
        </a:xfrm>
        <a:prstGeom prst="rect">
          <a:avLst/>
        </a:prstGeom>
      </xdr:spPr>
    </xdr:pic>
    <xdr:clientData/>
  </xdr:twoCellAnchor>
  <xdr:twoCellAnchor editAs="oneCell">
    <xdr:from>
      <xdr:col>7</xdr:col>
      <xdr:colOff>318453</xdr:colOff>
      <xdr:row>17</xdr:row>
      <xdr:rowOff>21631</xdr:rowOff>
    </xdr:from>
    <xdr:to>
      <xdr:col>8</xdr:col>
      <xdr:colOff>350481</xdr:colOff>
      <xdr:row>20</xdr:row>
      <xdr:rowOff>15378</xdr:rowOff>
    </xdr:to>
    <xdr:pic>
      <xdr:nvPicPr>
        <xdr:cNvPr id="30" name="Picture 29">
          <a:extLst>
            <a:ext uri="{FF2B5EF4-FFF2-40B4-BE49-F238E27FC236}">
              <a16:creationId xmlns:a16="http://schemas.microsoft.com/office/drawing/2014/main" id="{5B9DF94C-9E63-418F-BC73-F0304B13057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347653" y="6422431"/>
          <a:ext cx="1403628" cy="565247"/>
        </a:xfrm>
        <a:prstGeom prst="rect">
          <a:avLst/>
        </a:prstGeom>
      </xdr:spPr>
    </xdr:pic>
    <xdr:clientData/>
  </xdr:twoCellAnchor>
  <xdr:twoCellAnchor editAs="oneCell">
    <xdr:from>
      <xdr:col>9</xdr:col>
      <xdr:colOff>1000125</xdr:colOff>
      <xdr:row>13</xdr:row>
      <xdr:rowOff>123463</xdr:rowOff>
    </xdr:from>
    <xdr:to>
      <xdr:col>11</xdr:col>
      <xdr:colOff>66675</xdr:colOff>
      <xdr:row>19</xdr:row>
      <xdr:rowOff>28213</xdr:rowOff>
    </xdr:to>
    <xdr:pic>
      <xdr:nvPicPr>
        <xdr:cNvPr id="32" name="Picture 31">
          <a:extLst>
            <a:ext uri="{FF2B5EF4-FFF2-40B4-BE49-F238E27FC236}">
              <a16:creationId xmlns:a16="http://schemas.microsoft.com/office/drawing/2014/main" id="{EA0411E6-40B8-26A3-D32C-6201048C7AA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772525" y="5000263"/>
          <a:ext cx="1809750" cy="1809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5013</xdr:colOff>
      <xdr:row>1</xdr:row>
      <xdr:rowOff>10026</xdr:rowOff>
    </xdr:from>
    <xdr:to>
      <xdr:col>10</xdr:col>
      <xdr:colOff>5013</xdr:colOff>
      <xdr:row>14</xdr:row>
      <xdr:rowOff>59871</xdr:rowOff>
    </xdr:to>
    <xdr:sp macro="" textlink="">
      <xdr:nvSpPr>
        <xdr:cNvPr id="2" name="Rectangle 1">
          <a:extLst>
            <a:ext uri="{FF2B5EF4-FFF2-40B4-BE49-F238E27FC236}">
              <a16:creationId xmlns:a16="http://schemas.microsoft.com/office/drawing/2014/main" id="{BDD59025-B62E-483A-9CC9-05E723E4FA51}"/>
            </a:ext>
          </a:extLst>
        </xdr:cNvPr>
        <xdr:cNvSpPr/>
      </xdr:nvSpPr>
      <xdr:spPr>
        <a:xfrm>
          <a:off x="614613" y="200526"/>
          <a:ext cx="6343650" cy="3516945"/>
        </a:xfrm>
        <a:prstGeom prst="rect">
          <a:avLst/>
        </a:prstGeom>
        <a:noFill/>
        <a:ln w="603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11</xdr:col>
      <xdr:colOff>2082691</xdr:colOff>
      <xdr:row>2</xdr:row>
      <xdr:rowOff>286553</xdr:rowOff>
    </xdr:from>
    <xdr:to>
      <xdr:col>11</xdr:col>
      <xdr:colOff>3771658</xdr:colOff>
      <xdr:row>7</xdr:row>
      <xdr:rowOff>324013</xdr:rowOff>
    </xdr:to>
    <xdr:pic>
      <xdr:nvPicPr>
        <xdr:cNvPr id="3" name="Picture 2">
          <a:extLst>
            <a:ext uri="{FF2B5EF4-FFF2-40B4-BE49-F238E27FC236}">
              <a16:creationId xmlns:a16="http://schemas.microsoft.com/office/drawing/2014/main" id="{4E9821C1-DFFD-4161-81B2-B7250297D9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680279" y="600318"/>
          <a:ext cx="1688967" cy="1561460"/>
        </a:xfrm>
        <a:prstGeom prst="rect">
          <a:avLst/>
        </a:prstGeom>
      </xdr:spPr>
    </xdr:pic>
    <xdr:clientData/>
  </xdr:twoCellAnchor>
  <xdr:twoCellAnchor>
    <xdr:from>
      <xdr:col>11</xdr:col>
      <xdr:colOff>2296886</xdr:colOff>
      <xdr:row>11</xdr:row>
      <xdr:rowOff>53067</xdr:rowOff>
    </xdr:from>
    <xdr:to>
      <xdr:col>11</xdr:col>
      <xdr:colOff>3956957</xdr:colOff>
      <xdr:row>11</xdr:row>
      <xdr:rowOff>54428</xdr:rowOff>
    </xdr:to>
    <xdr:cxnSp macro="">
      <xdr:nvCxnSpPr>
        <xdr:cNvPr id="4" name="Straight Arrow Connector 3">
          <a:extLst>
            <a:ext uri="{FF2B5EF4-FFF2-40B4-BE49-F238E27FC236}">
              <a16:creationId xmlns:a16="http://schemas.microsoft.com/office/drawing/2014/main" id="{26AA71FA-D586-4FBB-96A0-6A986980A7C7}"/>
            </a:ext>
          </a:extLst>
        </xdr:cNvPr>
        <xdr:cNvCxnSpPr/>
      </xdr:nvCxnSpPr>
      <xdr:spPr>
        <a:xfrm flipV="1">
          <a:off x="9916886" y="3356881"/>
          <a:ext cx="1660071" cy="1361"/>
        </a:xfrm>
        <a:prstGeom prst="straightConnector1">
          <a:avLst/>
        </a:prstGeom>
        <a:ln w="184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236483</xdr:colOff>
      <xdr:row>1</xdr:row>
      <xdr:rowOff>45982</xdr:rowOff>
    </xdr:from>
    <xdr:to>
      <xdr:col>9</xdr:col>
      <xdr:colOff>926225</xdr:colOff>
      <xdr:row>3</xdr:row>
      <xdr:rowOff>1838</xdr:rowOff>
    </xdr:to>
    <xdr:pic>
      <xdr:nvPicPr>
        <xdr:cNvPr id="7" name="Picture 6">
          <a:extLst>
            <a:ext uri="{FF2B5EF4-FFF2-40B4-BE49-F238E27FC236}">
              <a16:creationId xmlns:a16="http://schemas.microsoft.com/office/drawing/2014/main" id="{4AD0ED05-B236-6F7D-21CB-CA9BFE73EC8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977" t="12330" r="52830" b="10404"/>
        <a:stretch/>
      </xdr:blipFill>
      <xdr:spPr>
        <a:xfrm>
          <a:off x="6312776" y="236482"/>
          <a:ext cx="689742" cy="671873"/>
        </a:xfrm>
        <a:prstGeom prst="rect">
          <a:avLst/>
        </a:prstGeom>
      </xdr:spPr>
    </xdr:pic>
    <xdr:clientData/>
  </xdr:twoCellAnchor>
  <xdr:twoCellAnchor editAs="oneCell">
    <xdr:from>
      <xdr:col>5</xdr:col>
      <xdr:colOff>805025</xdr:colOff>
      <xdr:row>3</xdr:row>
      <xdr:rowOff>177361</xdr:rowOff>
    </xdr:from>
    <xdr:to>
      <xdr:col>9</xdr:col>
      <xdr:colOff>645069</xdr:colOff>
      <xdr:row>10</xdr:row>
      <xdr:rowOff>485972</xdr:rowOff>
    </xdr:to>
    <xdr:pic>
      <xdr:nvPicPr>
        <xdr:cNvPr id="9" name="Picture 8">
          <a:extLst>
            <a:ext uri="{FF2B5EF4-FFF2-40B4-BE49-F238E27FC236}">
              <a16:creationId xmlns:a16="http://schemas.microsoft.com/office/drawing/2014/main" id="{9D195C6C-F1CA-61F4-7AA0-B40BFAA9589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853025" y="1086318"/>
          <a:ext cx="2811844" cy="1990454"/>
        </a:xfrm>
        <a:prstGeom prst="rect">
          <a:avLst/>
        </a:prstGeom>
        <a:ln w="31750">
          <a:solidFill>
            <a:schemeClr val="tx1"/>
          </a:solid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339183</xdr:colOff>
      <xdr:row>3</xdr:row>
      <xdr:rowOff>83634</xdr:rowOff>
    </xdr:from>
    <xdr:to>
      <xdr:col>1</xdr:col>
      <xdr:colOff>896744</xdr:colOff>
      <xdr:row>4</xdr:row>
      <xdr:rowOff>134744</xdr:rowOff>
    </xdr:to>
    <xdr:cxnSp macro="">
      <xdr:nvCxnSpPr>
        <xdr:cNvPr id="14" name="Straight Arrow Connector 13">
          <a:extLst>
            <a:ext uri="{FF2B5EF4-FFF2-40B4-BE49-F238E27FC236}">
              <a16:creationId xmlns:a16="http://schemas.microsoft.com/office/drawing/2014/main" id="{BF7416FA-5E0A-422E-A2C9-C386E92D536E}"/>
            </a:ext>
          </a:extLst>
        </xdr:cNvPr>
        <xdr:cNvCxnSpPr/>
      </xdr:nvCxnSpPr>
      <xdr:spPr>
        <a:xfrm flipV="1">
          <a:off x="482058" y="655134"/>
          <a:ext cx="557561" cy="241610"/>
        </a:xfrm>
        <a:prstGeom prst="straightConnector1">
          <a:avLst/>
        </a:prstGeom>
        <a:ln w="12700">
          <a:solidFill>
            <a:schemeClr val="tx1"/>
          </a:solidFill>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27876</xdr:colOff>
      <xdr:row>3</xdr:row>
      <xdr:rowOff>0</xdr:rowOff>
    </xdr:from>
    <xdr:to>
      <xdr:col>1</xdr:col>
      <xdr:colOff>659534</xdr:colOff>
      <xdr:row>9</xdr:row>
      <xdr:rowOff>75197</xdr:rowOff>
    </xdr:to>
    <xdr:sp macro="" textlink="">
      <xdr:nvSpPr>
        <xdr:cNvPr id="15" name="Rectangle 14">
          <a:extLst>
            <a:ext uri="{FF2B5EF4-FFF2-40B4-BE49-F238E27FC236}">
              <a16:creationId xmlns:a16="http://schemas.microsoft.com/office/drawing/2014/main" id="{0764670E-0A52-43E1-9743-F2C290A98A03}"/>
            </a:ext>
          </a:extLst>
        </xdr:cNvPr>
        <xdr:cNvSpPr/>
      </xdr:nvSpPr>
      <xdr:spPr>
        <a:xfrm>
          <a:off x="143179" y="571500"/>
          <a:ext cx="631658" cy="1218197"/>
        </a:xfrm>
        <a:prstGeom prst="rect">
          <a:avLst/>
        </a:prstGeom>
        <a:solidFill>
          <a:srgbClr val="00206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baseline="0">
              <a:solidFill>
                <a:schemeClr val="bg1"/>
              </a:solidFill>
            </a:rPr>
            <a:t>Column Headers = Dark Blue Fill and White Font</a:t>
          </a:r>
        </a:p>
      </xdr:txBody>
    </xdr:sp>
    <xdr:clientData/>
  </xdr:twoCellAnchor>
  <xdr:twoCellAnchor>
    <xdr:from>
      <xdr:col>2</xdr:col>
      <xdr:colOff>381000</xdr:colOff>
      <xdr:row>9</xdr:row>
      <xdr:rowOff>4646</xdr:rowOff>
    </xdr:from>
    <xdr:to>
      <xdr:col>2</xdr:col>
      <xdr:colOff>440473</xdr:colOff>
      <xdr:row>10</xdr:row>
      <xdr:rowOff>26949</xdr:rowOff>
    </xdr:to>
    <xdr:cxnSp macro="">
      <xdr:nvCxnSpPr>
        <xdr:cNvPr id="16" name="Straight Arrow Connector 15">
          <a:extLst>
            <a:ext uri="{FF2B5EF4-FFF2-40B4-BE49-F238E27FC236}">
              <a16:creationId xmlns:a16="http://schemas.microsoft.com/office/drawing/2014/main" id="{3F5249B9-9428-4009-8BB0-459138971031}"/>
            </a:ext>
          </a:extLst>
        </xdr:cNvPr>
        <xdr:cNvCxnSpPr/>
      </xdr:nvCxnSpPr>
      <xdr:spPr>
        <a:xfrm flipH="1" flipV="1">
          <a:off x="1419225" y="1719146"/>
          <a:ext cx="59473" cy="212803"/>
        </a:xfrm>
        <a:prstGeom prst="straightConnector1">
          <a:avLst/>
        </a:prstGeom>
        <a:ln w="12700">
          <a:solidFill>
            <a:schemeClr val="tx1"/>
          </a:solidFill>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371707</xdr:colOff>
      <xdr:row>7</xdr:row>
      <xdr:rowOff>74343</xdr:rowOff>
    </xdr:from>
    <xdr:to>
      <xdr:col>3</xdr:col>
      <xdr:colOff>218378</xdr:colOff>
      <xdr:row>10</xdr:row>
      <xdr:rowOff>41817</xdr:rowOff>
    </xdr:to>
    <xdr:cxnSp macro="">
      <xdr:nvCxnSpPr>
        <xdr:cNvPr id="17" name="Straight Arrow Connector 16">
          <a:extLst>
            <a:ext uri="{FF2B5EF4-FFF2-40B4-BE49-F238E27FC236}">
              <a16:creationId xmlns:a16="http://schemas.microsoft.com/office/drawing/2014/main" id="{4BDDAB2A-DEBF-493D-9FCC-E402595E098C}"/>
            </a:ext>
          </a:extLst>
        </xdr:cNvPr>
        <xdr:cNvCxnSpPr/>
      </xdr:nvCxnSpPr>
      <xdr:spPr>
        <a:xfrm flipV="1">
          <a:off x="1409932" y="1407843"/>
          <a:ext cx="875371" cy="538974"/>
        </a:xfrm>
        <a:prstGeom prst="straightConnector1">
          <a:avLst/>
        </a:prstGeom>
        <a:ln w="12700">
          <a:solidFill>
            <a:schemeClr val="tx1"/>
          </a:solidFill>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822396</xdr:colOff>
      <xdr:row>10</xdr:row>
      <xdr:rowOff>0</xdr:rowOff>
    </xdr:from>
    <xdr:to>
      <xdr:col>2</xdr:col>
      <xdr:colOff>736934</xdr:colOff>
      <xdr:row>12</xdr:row>
      <xdr:rowOff>95250</xdr:rowOff>
    </xdr:to>
    <xdr:sp macro="" textlink="">
      <xdr:nvSpPr>
        <xdr:cNvPr id="18" name="Rectangle 17">
          <a:extLst>
            <a:ext uri="{FF2B5EF4-FFF2-40B4-BE49-F238E27FC236}">
              <a16:creationId xmlns:a16="http://schemas.microsoft.com/office/drawing/2014/main" id="{D2F93966-0872-4E3E-BEBA-09201F6F8E7B}"/>
            </a:ext>
          </a:extLst>
        </xdr:cNvPr>
        <xdr:cNvSpPr/>
      </xdr:nvSpPr>
      <xdr:spPr>
        <a:xfrm>
          <a:off x="937699" y="1905000"/>
          <a:ext cx="811893" cy="4762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baseline="0">
              <a:solidFill>
                <a:schemeClr val="tx1"/>
              </a:solidFill>
            </a:rPr>
            <a:t>Data = No Fill Color</a:t>
          </a:r>
        </a:p>
      </xdr:txBody>
    </xdr:sp>
    <xdr:clientData/>
  </xdr:twoCellAnchor>
  <xdr:twoCellAnchor>
    <xdr:from>
      <xdr:col>4</xdr:col>
      <xdr:colOff>352192</xdr:colOff>
      <xdr:row>6</xdr:row>
      <xdr:rowOff>83344</xdr:rowOff>
    </xdr:from>
    <xdr:to>
      <xdr:col>4</xdr:col>
      <xdr:colOff>458390</xdr:colOff>
      <xdr:row>10</xdr:row>
      <xdr:rowOff>68765</xdr:rowOff>
    </xdr:to>
    <xdr:cxnSp macro="">
      <xdr:nvCxnSpPr>
        <xdr:cNvPr id="19" name="Straight Arrow Connector 18">
          <a:extLst>
            <a:ext uri="{FF2B5EF4-FFF2-40B4-BE49-F238E27FC236}">
              <a16:creationId xmlns:a16="http://schemas.microsoft.com/office/drawing/2014/main" id="{4319ED7F-13CF-45F5-B70C-C59156E9A666}"/>
            </a:ext>
          </a:extLst>
        </xdr:cNvPr>
        <xdr:cNvCxnSpPr/>
      </xdr:nvCxnSpPr>
      <xdr:spPr>
        <a:xfrm flipV="1">
          <a:off x="3340661" y="1226344"/>
          <a:ext cx="106198" cy="747421"/>
        </a:xfrm>
        <a:prstGeom prst="straightConnector1">
          <a:avLst/>
        </a:prstGeom>
        <a:ln w="12700">
          <a:solidFill>
            <a:schemeClr val="tx1"/>
          </a:solidFill>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245610</xdr:colOff>
      <xdr:row>10</xdr:row>
      <xdr:rowOff>0</xdr:rowOff>
    </xdr:from>
    <xdr:to>
      <xdr:col>4</xdr:col>
      <xdr:colOff>1136024</xdr:colOff>
      <xdr:row>11</xdr:row>
      <xdr:rowOff>41817</xdr:rowOff>
    </xdr:to>
    <xdr:sp macro="" textlink="">
      <xdr:nvSpPr>
        <xdr:cNvPr id="20" name="Rectangle 19">
          <a:extLst>
            <a:ext uri="{FF2B5EF4-FFF2-40B4-BE49-F238E27FC236}">
              <a16:creationId xmlns:a16="http://schemas.microsoft.com/office/drawing/2014/main" id="{92517567-4DF8-4D4B-A527-43A32CE2F795}"/>
            </a:ext>
          </a:extLst>
        </xdr:cNvPr>
        <xdr:cNvSpPr/>
      </xdr:nvSpPr>
      <xdr:spPr>
        <a:xfrm>
          <a:off x="2311344" y="1905000"/>
          <a:ext cx="1842914" cy="232317"/>
        </a:xfrm>
        <a:prstGeom prst="rect">
          <a:avLst/>
        </a:prstGeom>
        <a:solidFill>
          <a:srgbClr val="CCFFCC"/>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baseline="0">
              <a:solidFill>
                <a:schemeClr val="tx1"/>
              </a:solidFill>
            </a:rPr>
            <a:t>Cells with Formulas = Green Fill</a:t>
          </a:r>
        </a:p>
      </xdr:txBody>
    </xdr:sp>
    <xdr:clientData/>
  </xdr:twoCellAnchor>
  <xdr:twoCellAnchor>
    <xdr:from>
      <xdr:col>6</xdr:col>
      <xdr:colOff>361485</xdr:colOff>
      <xdr:row>3</xdr:row>
      <xdr:rowOff>184926</xdr:rowOff>
    </xdr:from>
    <xdr:to>
      <xdr:col>6</xdr:col>
      <xdr:colOff>478573</xdr:colOff>
      <xdr:row>8</xdr:row>
      <xdr:rowOff>13939</xdr:rowOff>
    </xdr:to>
    <xdr:cxnSp macro="">
      <xdr:nvCxnSpPr>
        <xdr:cNvPr id="21" name="Straight Arrow Connector 20">
          <a:extLst>
            <a:ext uri="{FF2B5EF4-FFF2-40B4-BE49-F238E27FC236}">
              <a16:creationId xmlns:a16="http://schemas.microsoft.com/office/drawing/2014/main" id="{9C8451BC-9B34-4330-9C7A-B94FC58EACE2}"/>
            </a:ext>
          </a:extLst>
        </xdr:cNvPr>
        <xdr:cNvCxnSpPr/>
      </xdr:nvCxnSpPr>
      <xdr:spPr>
        <a:xfrm flipH="1" flipV="1">
          <a:off x="5028735" y="756426"/>
          <a:ext cx="117088" cy="781513"/>
        </a:xfrm>
        <a:prstGeom prst="straightConnector1">
          <a:avLst/>
        </a:prstGeom>
        <a:ln w="12700">
          <a:solidFill>
            <a:schemeClr val="tx1"/>
          </a:solidFill>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111511</xdr:colOff>
      <xdr:row>5</xdr:row>
      <xdr:rowOff>190499</xdr:rowOff>
    </xdr:from>
    <xdr:to>
      <xdr:col>6</xdr:col>
      <xdr:colOff>735053</xdr:colOff>
      <xdr:row>12</xdr:row>
      <xdr:rowOff>175461</xdr:rowOff>
    </xdr:to>
    <xdr:sp macro="" textlink="">
      <xdr:nvSpPr>
        <xdr:cNvPr id="22" name="Rectangle 21">
          <a:extLst>
            <a:ext uri="{FF2B5EF4-FFF2-40B4-BE49-F238E27FC236}">
              <a16:creationId xmlns:a16="http://schemas.microsoft.com/office/drawing/2014/main" id="{5C650EF2-A105-4B70-B855-EF6EC86AD4C7}"/>
            </a:ext>
          </a:extLst>
        </xdr:cNvPr>
        <xdr:cNvSpPr/>
      </xdr:nvSpPr>
      <xdr:spPr>
        <a:xfrm>
          <a:off x="4282458" y="1142999"/>
          <a:ext cx="623542" cy="1318462"/>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baseline="0">
              <a:solidFill>
                <a:schemeClr val="bg1"/>
              </a:solidFill>
            </a:rPr>
            <a:t>Formula Input Labels = Red Fill</a:t>
          </a:r>
        </a:p>
        <a:p>
          <a:pPr algn="l"/>
          <a:r>
            <a:rPr lang="en-US" sz="1100" b="1" baseline="0">
              <a:solidFill>
                <a:schemeClr val="lt1"/>
              </a:solidFill>
              <a:effectLst/>
              <a:latin typeface="+mn-lt"/>
              <a:ea typeface="+mn-ea"/>
              <a:cs typeface="+mn-cs"/>
            </a:rPr>
            <a:t>and White Font</a:t>
          </a:r>
          <a:endParaRPr lang="en-US" sz="1000" b="1" baseline="0">
            <a:solidFill>
              <a:schemeClr val="bg1"/>
            </a:solidFill>
          </a:endParaRPr>
        </a:p>
      </xdr:txBody>
    </xdr:sp>
    <xdr:clientData/>
  </xdr:twoCellAnchor>
  <xdr:twoCellAnchor>
    <xdr:from>
      <xdr:col>8</xdr:col>
      <xdr:colOff>583406</xdr:colOff>
      <xdr:row>4</xdr:row>
      <xdr:rowOff>41672</xdr:rowOff>
    </xdr:from>
    <xdr:to>
      <xdr:col>8</xdr:col>
      <xdr:colOff>645488</xdr:colOff>
      <xdr:row>6</xdr:row>
      <xdr:rowOff>132839</xdr:rowOff>
    </xdr:to>
    <xdr:cxnSp macro="">
      <xdr:nvCxnSpPr>
        <xdr:cNvPr id="23" name="Straight Arrow Connector 22">
          <a:extLst>
            <a:ext uri="{FF2B5EF4-FFF2-40B4-BE49-F238E27FC236}">
              <a16:creationId xmlns:a16="http://schemas.microsoft.com/office/drawing/2014/main" id="{A998FE39-56CA-487E-93FA-894816C9D2DB}"/>
            </a:ext>
          </a:extLst>
        </xdr:cNvPr>
        <xdr:cNvCxnSpPr/>
      </xdr:nvCxnSpPr>
      <xdr:spPr>
        <a:xfrm flipH="1" flipV="1">
          <a:off x="6012656" y="803672"/>
          <a:ext cx="62082" cy="472167"/>
        </a:xfrm>
        <a:prstGeom prst="straightConnector1">
          <a:avLst/>
        </a:prstGeom>
        <a:ln w="12700">
          <a:solidFill>
            <a:schemeClr val="tx1"/>
          </a:solidFill>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343170</xdr:colOff>
      <xdr:row>6</xdr:row>
      <xdr:rowOff>0</xdr:rowOff>
    </xdr:from>
    <xdr:to>
      <xdr:col>8</xdr:col>
      <xdr:colOff>980660</xdr:colOff>
      <xdr:row>9</xdr:row>
      <xdr:rowOff>149612</xdr:rowOff>
    </xdr:to>
    <xdr:sp macro="" textlink="">
      <xdr:nvSpPr>
        <xdr:cNvPr id="24" name="Rectangle 23">
          <a:extLst>
            <a:ext uri="{FF2B5EF4-FFF2-40B4-BE49-F238E27FC236}">
              <a16:creationId xmlns:a16="http://schemas.microsoft.com/office/drawing/2014/main" id="{517FCB20-A286-483F-9E9E-67B21EEE9D3C}"/>
            </a:ext>
          </a:extLst>
        </xdr:cNvPr>
        <xdr:cNvSpPr/>
      </xdr:nvSpPr>
      <xdr:spPr>
        <a:xfrm>
          <a:off x="5772420" y="1143000"/>
          <a:ext cx="637490" cy="72111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baseline="0">
              <a:solidFill>
                <a:schemeClr val="tx1"/>
              </a:solidFill>
            </a:rPr>
            <a:t>Formula Input Labels = Bold</a:t>
          </a:r>
        </a:p>
      </xdr:txBody>
    </xdr:sp>
    <xdr:clientData/>
  </xdr:twoCellAnchor>
  <xdr:twoCellAnchor>
    <xdr:from>
      <xdr:col>6</xdr:col>
      <xdr:colOff>845446</xdr:colOff>
      <xdr:row>7</xdr:row>
      <xdr:rowOff>7824</xdr:rowOff>
    </xdr:from>
    <xdr:to>
      <xdr:col>8</xdr:col>
      <xdr:colOff>146539</xdr:colOff>
      <xdr:row>8</xdr:row>
      <xdr:rowOff>122124</xdr:rowOff>
    </xdr:to>
    <xdr:sp macro="" textlink="">
      <xdr:nvSpPr>
        <xdr:cNvPr id="25" name="Rectangle 24">
          <a:extLst>
            <a:ext uri="{FF2B5EF4-FFF2-40B4-BE49-F238E27FC236}">
              <a16:creationId xmlns:a16="http://schemas.microsoft.com/office/drawing/2014/main" id="{BC76FAB6-CE75-412B-BBFD-69B95CB93F81}"/>
            </a:ext>
          </a:extLst>
        </xdr:cNvPr>
        <xdr:cNvSpPr/>
      </xdr:nvSpPr>
      <xdr:spPr>
        <a:xfrm>
          <a:off x="4794658" y="1216766"/>
          <a:ext cx="458746" cy="304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baseline="0">
              <a:solidFill>
                <a:schemeClr val="tx1"/>
              </a:solidFill>
            </a:rPr>
            <a:t>OR</a:t>
          </a:r>
        </a:p>
      </xdr:txBody>
    </xdr:sp>
    <xdr:clientData/>
  </xdr:twoCellAnchor>
  <xdr:twoCellAnchor>
    <xdr:from>
      <xdr:col>1</xdr:col>
      <xdr:colOff>311307</xdr:colOff>
      <xdr:row>25</xdr:row>
      <xdr:rowOff>120316</xdr:rowOff>
    </xdr:from>
    <xdr:to>
      <xdr:col>1</xdr:col>
      <xdr:colOff>867276</xdr:colOff>
      <xdr:row>27</xdr:row>
      <xdr:rowOff>134744</xdr:rowOff>
    </xdr:to>
    <xdr:cxnSp macro="">
      <xdr:nvCxnSpPr>
        <xdr:cNvPr id="2" name="Straight Arrow Connector 1">
          <a:extLst>
            <a:ext uri="{FF2B5EF4-FFF2-40B4-BE49-F238E27FC236}">
              <a16:creationId xmlns:a16="http://schemas.microsoft.com/office/drawing/2014/main" id="{42E67D3C-0C02-4CC0-BD26-9F87BF1436AA}"/>
            </a:ext>
          </a:extLst>
        </xdr:cNvPr>
        <xdr:cNvCxnSpPr/>
      </xdr:nvCxnSpPr>
      <xdr:spPr>
        <a:xfrm flipV="1">
          <a:off x="426610" y="4882816"/>
          <a:ext cx="555969" cy="395428"/>
        </a:xfrm>
        <a:prstGeom prst="straightConnector1">
          <a:avLst/>
        </a:prstGeom>
        <a:ln w="12700">
          <a:solidFill>
            <a:schemeClr val="tx1"/>
          </a:solidFill>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80211</xdr:colOff>
      <xdr:row>26</xdr:row>
      <xdr:rowOff>0</xdr:rowOff>
    </xdr:from>
    <xdr:to>
      <xdr:col>1</xdr:col>
      <xdr:colOff>721893</xdr:colOff>
      <xdr:row>30</xdr:row>
      <xdr:rowOff>165434</xdr:rowOff>
    </xdr:to>
    <xdr:sp macro="" textlink="">
      <xdr:nvSpPr>
        <xdr:cNvPr id="3" name="Rectangle 2">
          <a:extLst>
            <a:ext uri="{FF2B5EF4-FFF2-40B4-BE49-F238E27FC236}">
              <a16:creationId xmlns:a16="http://schemas.microsoft.com/office/drawing/2014/main" id="{4837CE93-E916-4B3E-95ED-C3EA363FBE4B}"/>
            </a:ext>
          </a:extLst>
        </xdr:cNvPr>
        <xdr:cNvSpPr/>
      </xdr:nvSpPr>
      <xdr:spPr>
        <a:xfrm>
          <a:off x="80211" y="4953000"/>
          <a:ext cx="756985" cy="927434"/>
        </a:xfrm>
        <a:prstGeom prst="rect">
          <a:avLst/>
        </a:prstGeom>
        <a:solidFill>
          <a:schemeClr val="accent1"/>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baseline="0">
              <a:solidFill>
                <a:schemeClr val="bg1"/>
              </a:solidFill>
            </a:rPr>
            <a:t>Column Headers = Blue Fill &amp; White Font Color</a:t>
          </a:r>
        </a:p>
      </xdr:txBody>
    </xdr:sp>
    <xdr:clientData/>
  </xdr:twoCellAnchor>
  <xdr:twoCellAnchor>
    <xdr:from>
      <xdr:col>4</xdr:col>
      <xdr:colOff>441158</xdr:colOff>
      <xdr:row>26</xdr:row>
      <xdr:rowOff>133426</xdr:rowOff>
    </xdr:from>
    <xdr:to>
      <xdr:col>6</xdr:col>
      <xdr:colOff>90237</xdr:colOff>
      <xdr:row>27</xdr:row>
      <xdr:rowOff>43189</xdr:rowOff>
    </xdr:to>
    <xdr:cxnSp macro="">
      <xdr:nvCxnSpPr>
        <xdr:cNvPr id="6" name="Straight Arrow Connector 5">
          <a:extLst>
            <a:ext uri="{FF2B5EF4-FFF2-40B4-BE49-F238E27FC236}">
              <a16:creationId xmlns:a16="http://schemas.microsoft.com/office/drawing/2014/main" id="{1D3CD375-661F-4557-9B01-3FA25FB44DC9}"/>
            </a:ext>
          </a:extLst>
        </xdr:cNvPr>
        <xdr:cNvCxnSpPr/>
      </xdr:nvCxnSpPr>
      <xdr:spPr>
        <a:xfrm flipH="1">
          <a:off x="3489158" y="5086426"/>
          <a:ext cx="777425" cy="100263"/>
        </a:xfrm>
        <a:prstGeom prst="straightConnector1">
          <a:avLst/>
        </a:prstGeom>
        <a:ln w="12700">
          <a:solidFill>
            <a:schemeClr val="tx1"/>
          </a:solidFill>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115302</xdr:colOff>
      <xdr:row>25</xdr:row>
      <xdr:rowOff>168518</xdr:rowOff>
    </xdr:from>
    <xdr:to>
      <xdr:col>6</xdr:col>
      <xdr:colOff>1032711</xdr:colOff>
      <xdr:row>28</xdr:row>
      <xdr:rowOff>168518</xdr:rowOff>
    </xdr:to>
    <xdr:sp macro="" textlink="">
      <xdr:nvSpPr>
        <xdr:cNvPr id="5" name="Rectangle 4">
          <a:extLst>
            <a:ext uri="{FF2B5EF4-FFF2-40B4-BE49-F238E27FC236}">
              <a16:creationId xmlns:a16="http://schemas.microsoft.com/office/drawing/2014/main" id="{CEF5451F-077C-477E-A42E-EEAB54B7505C}"/>
            </a:ext>
          </a:extLst>
        </xdr:cNvPr>
        <xdr:cNvSpPr/>
      </xdr:nvSpPr>
      <xdr:spPr>
        <a:xfrm>
          <a:off x="4174417" y="4931018"/>
          <a:ext cx="103464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baseline="0">
              <a:solidFill>
                <a:schemeClr val="tx1"/>
              </a:solidFill>
            </a:rPr>
            <a:t>Data =</a:t>
          </a:r>
        </a:p>
        <a:p>
          <a:pPr algn="l"/>
          <a:r>
            <a:rPr lang="en-US" sz="1000" b="1" baseline="0">
              <a:solidFill>
                <a:schemeClr val="tx1"/>
              </a:solidFill>
            </a:rPr>
            <a:t>Alternating row fill color</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140805</xdr:colOff>
      <xdr:row>1</xdr:row>
      <xdr:rowOff>24848</xdr:rowOff>
    </xdr:from>
    <xdr:to>
      <xdr:col>5</xdr:col>
      <xdr:colOff>1956103</xdr:colOff>
      <xdr:row>14</xdr:row>
      <xdr:rowOff>108668</xdr:rowOff>
    </xdr:to>
    <xdr:pic>
      <xdr:nvPicPr>
        <xdr:cNvPr id="2" name="Picture 1" descr="A close up of a computer keyboard&#10;&#10;Description automatically generated">
          <a:extLst>
            <a:ext uri="{FF2B5EF4-FFF2-40B4-BE49-F238E27FC236}">
              <a16:creationId xmlns:a16="http://schemas.microsoft.com/office/drawing/2014/main" id="{8F37D628-A9E3-41D9-B329-29D17CC28253}"/>
            </a:ext>
          </a:extLst>
        </xdr:cNvPr>
        <xdr:cNvPicPr>
          <a:picLocks noChangeAspect="1"/>
        </xdr:cNvPicPr>
      </xdr:nvPicPr>
      <xdr:blipFill>
        <a:blip xmlns:r="http://schemas.openxmlformats.org/officeDocument/2006/relationships" r:embed="rId1"/>
        <a:stretch>
          <a:fillRect/>
        </a:stretch>
      </xdr:blipFill>
      <xdr:spPr>
        <a:xfrm>
          <a:off x="140805" y="215348"/>
          <a:ext cx="5472898" cy="2560320"/>
        </a:xfrm>
        <a:prstGeom prst="rect">
          <a:avLst/>
        </a:prstGeom>
        <a:ln w="12700">
          <a:solidFill>
            <a:schemeClr val="tx1"/>
          </a:solidFill>
        </a:ln>
      </xdr:spPr>
    </xdr:pic>
    <xdr:clientData/>
  </xdr:twoCellAnchor>
  <xdr:twoCellAnchor editAs="oneCell">
    <xdr:from>
      <xdr:col>0</xdr:col>
      <xdr:colOff>207066</xdr:colOff>
      <xdr:row>16</xdr:row>
      <xdr:rowOff>33130</xdr:rowOff>
    </xdr:from>
    <xdr:to>
      <xdr:col>5</xdr:col>
      <xdr:colOff>3504930</xdr:colOff>
      <xdr:row>29</xdr:row>
      <xdr:rowOff>182217</xdr:rowOff>
    </xdr:to>
    <xdr:pic>
      <xdr:nvPicPr>
        <xdr:cNvPr id="3" name="Picture 2" descr="A close up of a computer keyboard&#10;&#10;Description automatically generated">
          <a:extLst>
            <a:ext uri="{FF2B5EF4-FFF2-40B4-BE49-F238E27FC236}">
              <a16:creationId xmlns:a16="http://schemas.microsoft.com/office/drawing/2014/main" id="{65FC4249-E99F-4BAC-ABE0-5713C25B0761}"/>
            </a:ext>
          </a:extLst>
        </xdr:cNvPr>
        <xdr:cNvPicPr>
          <a:picLocks noChangeAspect="1"/>
        </xdr:cNvPicPr>
      </xdr:nvPicPr>
      <xdr:blipFill>
        <a:blip xmlns:r="http://schemas.openxmlformats.org/officeDocument/2006/relationships" r:embed="rId2"/>
        <a:stretch>
          <a:fillRect/>
        </a:stretch>
      </xdr:blipFill>
      <xdr:spPr>
        <a:xfrm>
          <a:off x="207066" y="3081130"/>
          <a:ext cx="6955464" cy="2625587"/>
        </a:xfrm>
        <a:prstGeom prst="rect">
          <a:avLst/>
        </a:prstGeom>
        <a:ln w="12700">
          <a:solidFill>
            <a:schemeClr val="tx1"/>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140805</xdr:colOff>
      <xdr:row>1</xdr:row>
      <xdr:rowOff>24848</xdr:rowOff>
    </xdr:from>
    <xdr:to>
      <xdr:col>5</xdr:col>
      <xdr:colOff>1956103</xdr:colOff>
      <xdr:row>14</xdr:row>
      <xdr:rowOff>108668</xdr:rowOff>
    </xdr:to>
    <xdr:pic>
      <xdr:nvPicPr>
        <xdr:cNvPr id="2" name="Picture 1" descr="A close up of a computer keyboard&#10;&#10;Description automatically generated">
          <a:extLst>
            <a:ext uri="{FF2B5EF4-FFF2-40B4-BE49-F238E27FC236}">
              <a16:creationId xmlns:a16="http://schemas.microsoft.com/office/drawing/2014/main" id="{265E3B27-DB0A-4E44-86CB-73CED044783E}"/>
            </a:ext>
          </a:extLst>
        </xdr:cNvPr>
        <xdr:cNvPicPr>
          <a:picLocks noChangeAspect="1"/>
        </xdr:cNvPicPr>
      </xdr:nvPicPr>
      <xdr:blipFill>
        <a:blip xmlns:r="http://schemas.openxmlformats.org/officeDocument/2006/relationships" r:embed="rId1"/>
        <a:stretch>
          <a:fillRect/>
        </a:stretch>
      </xdr:blipFill>
      <xdr:spPr>
        <a:xfrm>
          <a:off x="140805" y="215348"/>
          <a:ext cx="5472898" cy="2560320"/>
        </a:xfrm>
        <a:prstGeom prst="rect">
          <a:avLst/>
        </a:prstGeom>
        <a:ln w="12700">
          <a:solidFill>
            <a:schemeClr val="tx1"/>
          </a:solidFill>
        </a:ln>
      </xdr:spPr>
    </xdr:pic>
    <xdr:clientData/>
  </xdr:twoCellAnchor>
  <xdr:twoCellAnchor editAs="oneCell">
    <xdr:from>
      <xdr:col>0</xdr:col>
      <xdr:colOff>207066</xdr:colOff>
      <xdr:row>16</xdr:row>
      <xdr:rowOff>33130</xdr:rowOff>
    </xdr:from>
    <xdr:to>
      <xdr:col>5</xdr:col>
      <xdr:colOff>3504930</xdr:colOff>
      <xdr:row>29</xdr:row>
      <xdr:rowOff>182217</xdr:rowOff>
    </xdr:to>
    <xdr:pic>
      <xdr:nvPicPr>
        <xdr:cNvPr id="3" name="Picture 2" descr="A close up of a computer keyboard&#10;&#10;Description automatically generated">
          <a:extLst>
            <a:ext uri="{FF2B5EF4-FFF2-40B4-BE49-F238E27FC236}">
              <a16:creationId xmlns:a16="http://schemas.microsoft.com/office/drawing/2014/main" id="{85287DEB-C0E4-4FE1-A976-03171A7C22C9}"/>
            </a:ext>
          </a:extLst>
        </xdr:cNvPr>
        <xdr:cNvPicPr>
          <a:picLocks noChangeAspect="1"/>
        </xdr:cNvPicPr>
      </xdr:nvPicPr>
      <xdr:blipFill>
        <a:blip xmlns:r="http://schemas.openxmlformats.org/officeDocument/2006/relationships" r:embed="rId2"/>
        <a:stretch>
          <a:fillRect/>
        </a:stretch>
      </xdr:blipFill>
      <xdr:spPr>
        <a:xfrm>
          <a:off x="207066" y="3081130"/>
          <a:ext cx="6955464" cy="2625587"/>
        </a:xfrm>
        <a:prstGeom prst="rect">
          <a:avLst/>
        </a:prstGeom>
        <a:ln w="12700">
          <a:solidFill>
            <a:schemeClr val="tx1"/>
          </a:solid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91109</xdr:colOff>
      <xdr:row>0</xdr:row>
      <xdr:rowOff>115958</xdr:rowOff>
    </xdr:from>
    <xdr:to>
      <xdr:col>4</xdr:col>
      <xdr:colOff>540137</xdr:colOff>
      <xdr:row>25</xdr:row>
      <xdr:rowOff>95003</xdr:rowOff>
    </xdr:to>
    <xdr:pic>
      <xdr:nvPicPr>
        <xdr:cNvPr id="2" name="Picture 1" descr="A screenshot of a cell phone&#10;&#10;Description automatically generated">
          <a:extLst>
            <a:ext uri="{FF2B5EF4-FFF2-40B4-BE49-F238E27FC236}">
              <a16:creationId xmlns:a16="http://schemas.microsoft.com/office/drawing/2014/main" id="{73102E94-85EE-4DE7-91FF-9E504E1057CD}"/>
            </a:ext>
          </a:extLst>
        </xdr:cNvPr>
        <xdr:cNvPicPr>
          <a:picLocks noChangeAspect="1"/>
        </xdr:cNvPicPr>
      </xdr:nvPicPr>
      <xdr:blipFill>
        <a:blip xmlns:r="http://schemas.openxmlformats.org/officeDocument/2006/relationships" r:embed="rId1"/>
        <a:stretch>
          <a:fillRect/>
        </a:stretch>
      </xdr:blipFill>
      <xdr:spPr>
        <a:xfrm>
          <a:off x="91109" y="115958"/>
          <a:ext cx="2887428" cy="474154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70757</xdr:colOff>
      <xdr:row>14</xdr:row>
      <xdr:rowOff>125186</xdr:rowOff>
    </xdr:from>
    <xdr:to>
      <xdr:col>5</xdr:col>
      <xdr:colOff>555172</xdr:colOff>
      <xdr:row>20</xdr:row>
      <xdr:rowOff>23012</xdr:rowOff>
    </xdr:to>
    <xdr:cxnSp macro="">
      <xdr:nvCxnSpPr>
        <xdr:cNvPr id="2" name="Straight Arrow Connector 1">
          <a:extLst>
            <a:ext uri="{FF2B5EF4-FFF2-40B4-BE49-F238E27FC236}">
              <a16:creationId xmlns:a16="http://schemas.microsoft.com/office/drawing/2014/main" id="{16E7D20B-483B-4DAD-A6E8-BE48CA185FCE}"/>
            </a:ext>
          </a:extLst>
        </xdr:cNvPr>
        <xdr:cNvCxnSpPr/>
      </xdr:nvCxnSpPr>
      <xdr:spPr>
        <a:xfrm flipV="1">
          <a:off x="3597728" y="2982686"/>
          <a:ext cx="1333501" cy="10408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70757</xdr:colOff>
      <xdr:row>14</xdr:row>
      <xdr:rowOff>125186</xdr:rowOff>
    </xdr:from>
    <xdr:to>
      <xdr:col>5</xdr:col>
      <xdr:colOff>555172</xdr:colOff>
      <xdr:row>20</xdr:row>
      <xdr:rowOff>23012</xdr:rowOff>
    </xdr:to>
    <xdr:cxnSp macro="">
      <xdr:nvCxnSpPr>
        <xdr:cNvPr id="2" name="Straight Arrow Connector 1">
          <a:extLst>
            <a:ext uri="{FF2B5EF4-FFF2-40B4-BE49-F238E27FC236}">
              <a16:creationId xmlns:a16="http://schemas.microsoft.com/office/drawing/2014/main" id="{003D56F9-7FC5-46DA-B360-315FD4661184}"/>
            </a:ext>
          </a:extLst>
        </xdr:cNvPr>
        <xdr:cNvCxnSpPr/>
      </xdr:nvCxnSpPr>
      <xdr:spPr>
        <a:xfrm flipV="1">
          <a:off x="3595007" y="2896961"/>
          <a:ext cx="1332140" cy="10408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8</xdr:col>
      <xdr:colOff>0</xdr:colOff>
      <xdr:row>10</xdr:row>
      <xdr:rowOff>2001</xdr:rowOff>
    </xdr:from>
    <xdr:to>
      <xdr:col>13</xdr:col>
      <xdr:colOff>0</xdr:colOff>
      <xdr:row>20</xdr:row>
      <xdr:rowOff>0</xdr:rowOff>
    </xdr:to>
    <xdr:graphicFrame macro="">
      <xdr:nvGraphicFramePr>
        <xdr:cNvPr id="2" name="Chart 1">
          <a:extLst>
            <a:ext uri="{FF2B5EF4-FFF2-40B4-BE49-F238E27FC236}">
              <a16:creationId xmlns:a16="http://schemas.microsoft.com/office/drawing/2014/main" id="{5A94C848-D5A1-408A-B0CB-B85E13BF2E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439615</xdr:colOff>
      <xdr:row>18</xdr:row>
      <xdr:rowOff>76200</xdr:rowOff>
    </xdr:from>
    <xdr:to>
      <xdr:col>5</xdr:col>
      <xdr:colOff>533400</xdr:colOff>
      <xdr:row>19</xdr:row>
      <xdr:rowOff>139211</xdr:rowOff>
    </xdr:to>
    <xdr:cxnSp macro="">
      <xdr:nvCxnSpPr>
        <xdr:cNvPr id="4" name="Straight Arrow Connector 3">
          <a:extLst>
            <a:ext uri="{FF2B5EF4-FFF2-40B4-BE49-F238E27FC236}">
              <a16:creationId xmlns:a16="http://schemas.microsoft.com/office/drawing/2014/main" id="{71C18767-74AA-4E10-B9E5-3D7CA8E7F0EC}"/>
            </a:ext>
          </a:extLst>
        </xdr:cNvPr>
        <xdr:cNvCxnSpPr/>
      </xdr:nvCxnSpPr>
      <xdr:spPr>
        <a:xfrm flipV="1">
          <a:off x="3116140" y="3667125"/>
          <a:ext cx="93785" cy="2535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219075</xdr:colOff>
      <xdr:row>20</xdr:row>
      <xdr:rowOff>28015</xdr:rowOff>
    </xdr:from>
    <xdr:to>
      <xdr:col>8</xdr:col>
      <xdr:colOff>336177</xdr:colOff>
      <xdr:row>21</xdr:row>
      <xdr:rowOff>152400</xdr:rowOff>
    </xdr:to>
    <xdr:cxnSp macro="">
      <xdr:nvCxnSpPr>
        <xdr:cNvPr id="5" name="Straight Arrow Connector 4">
          <a:extLst>
            <a:ext uri="{FF2B5EF4-FFF2-40B4-BE49-F238E27FC236}">
              <a16:creationId xmlns:a16="http://schemas.microsoft.com/office/drawing/2014/main" id="{C038320C-0B03-4B39-883F-4C724580C994}"/>
            </a:ext>
          </a:extLst>
        </xdr:cNvPr>
        <xdr:cNvCxnSpPr/>
      </xdr:nvCxnSpPr>
      <xdr:spPr>
        <a:xfrm flipV="1">
          <a:off x="2895600" y="6666940"/>
          <a:ext cx="117102" cy="3148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0</xdr:colOff>
      <xdr:row>16</xdr:row>
      <xdr:rowOff>0</xdr:rowOff>
    </xdr:from>
    <xdr:to>
      <xdr:col>14</xdr:col>
      <xdr:colOff>96716</xdr:colOff>
      <xdr:row>28</xdr:row>
      <xdr:rowOff>77299</xdr:rowOff>
    </xdr:to>
    <xdr:graphicFrame macro="">
      <xdr:nvGraphicFramePr>
        <xdr:cNvPr id="3" name="Chart 2">
          <a:extLst>
            <a:ext uri="{FF2B5EF4-FFF2-40B4-BE49-F238E27FC236}">
              <a16:creationId xmlns:a16="http://schemas.microsoft.com/office/drawing/2014/main" id="{E4C9AC98-F3B6-479B-92C5-6EF6476819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561975</xdr:colOff>
      <xdr:row>7</xdr:row>
      <xdr:rowOff>0</xdr:rowOff>
    </xdr:from>
    <xdr:to>
      <xdr:col>5</xdr:col>
      <xdr:colOff>76200</xdr:colOff>
      <xdr:row>17</xdr:row>
      <xdr:rowOff>95250</xdr:rowOff>
    </xdr:to>
    <xdr:sp macro="" textlink="">
      <xdr:nvSpPr>
        <xdr:cNvPr id="4" name="Arrow: Right 3">
          <a:extLst>
            <a:ext uri="{FF2B5EF4-FFF2-40B4-BE49-F238E27FC236}">
              <a16:creationId xmlns:a16="http://schemas.microsoft.com/office/drawing/2014/main" id="{9F332F6D-4689-4CBD-B421-23E8CA6FDA6C}"/>
            </a:ext>
          </a:extLst>
        </xdr:cNvPr>
        <xdr:cNvSpPr/>
      </xdr:nvSpPr>
      <xdr:spPr>
        <a:xfrm>
          <a:off x="1466850" y="1333500"/>
          <a:ext cx="2733675" cy="2000250"/>
        </a:xfrm>
        <a:prstGeom prst="rightArrow">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tx1"/>
              </a:solidFill>
            </a:rPr>
            <a:t>Data</a:t>
          </a:r>
          <a:r>
            <a:rPr lang="en-US" sz="1800" b="1" baseline="0">
              <a:solidFill>
                <a:schemeClr val="tx1"/>
              </a:solidFill>
            </a:rPr>
            <a:t> Into Information</a:t>
          </a:r>
        </a:p>
        <a:p>
          <a:pPr algn="ctr"/>
          <a:r>
            <a:rPr lang="en-US" sz="1800" b="1" baseline="0">
              <a:solidFill>
                <a:schemeClr val="tx1"/>
              </a:solidFill>
            </a:rPr>
            <a:t>to make decisions</a:t>
          </a:r>
          <a:endParaRPr lang="en-US" sz="1800" b="1">
            <a:solidFill>
              <a:schemeClr val="tx1"/>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2631281</xdr:colOff>
      <xdr:row>11</xdr:row>
      <xdr:rowOff>0</xdr:rowOff>
    </xdr:from>
    <xdr:to>
      <xdr:col>7</xdr:col>
      <xdr:colOff>1</xdr:colOff>
      <xdr:row>164</xdr:row>
      <xdr:rowOff>0</xdr:rowOff>
    </xdr:to>
    <xdr:graphicFrame macro="">
      <xdr:nvGraphicFramePr>
        <xdr:cNvPr id="8" name="Chart 7">
          <a:extLst>
            <a:ext uri="{FF2B5EF4-FFF2-40B4-BE49-F238E27FC236}">
              <a16:creationId xmlns:a16="http://schemas.microsoft.com/office/drawing/2014/main" id="{095EED1B-DBE8-0562-9915-6DDD2ED2E5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130969</xdr:colOff>
      <xdr:row>5</xdr:row>
      <xdr:rowOff>23813</xdr:rowOff>
    </xdr:from>
    <xdr:to>
      <xdr:col>2</xdr:col>
      <xdr:colOff>2387661</xdr:colOff>
      <xdr:row>12</xdr:row>
      <xdr:rowOff>31141</xdr:rowOff>
    </xdr:to>
    <xdr:sp macro="" textlink="">
      <xdr:nvSpPr>
        <xdr:cNvPr id="2" name="Arrow: Right 1">
          <a:extLst>
            <a:ext uri="{FF2B5EF4-FFF2-40B4-BE49-F238E27FC236}">
              <a16:creationId xmlns:a16="http://schemas.microsoft.com/office/drawing/2014/main" id="{7081D797-B1B5-4C6A-A127-B773ACD87766}"/>
            </a:ext>
          </a:extLst>
        </xdr:cNvPr>
        <xdr:cNvSpPr/>
      </xdr:nvSpPr>
      <xdr:spPr>
        <a:xfrm>
          <a:off x="1375172" y="976313"/>
          <a:ext cx="2256692" cy="1340828"/>
        </a:xfrm>
        <a:prstGeom prst="rightArrow">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1"/>
              </a:solidFill>
            </a:rPr>
            <a:t>Data</a:t>
          </a:r>
          <a:r>
            <a:rPr lang="en-US" sz="1400" b="1" baseline="0">
              <a:solidFill>
                <a:schemeClr val="tx1"/>
              </a:solidFill>
            </a:rPr>
            <a:t> Into Information to make decisions</a:t>
          </a:r>
          <a:endParaRPr lang="en-US" sz="1400" b="1">
            <a:solidFill>
              <a:schemeClr val="tx1"/>
            </a:solidFill>
          </a:endParaRPr>
        </a:p>
      </xdr:txBody>
    </xdr: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00VideoClassStorage/218/01-218-M365/Content/Video02/Downloads/02-M365ExcelClas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rvin, Michael" refreshedDate="44743.434928356481" createdVersion="8" refreshedVersion="8" minRefreshableVersion="3" recordCount="75" xr:uid="{82D7CDF1-C7EE-4DAD-BBD3-9D99334A392B}">
  <cacheSource type="worksheet">
    <worksheetSource name="fSalesAN" r:id="rId2"/>
  </cacheSource>
  <cacheFields count="5">
    <cacheField name="Date" numFmtId="14">
      <sharedItems containsSemiMixedTypes="0" containsNonDate="0" containsDate="1" containsString="0" minDate="2023-01-05T00:00:00" maxDate="2023-06-27T00:00:00" count="105">
        <d v="2023-01-05T00:00:00"/>
        <d v="2023-01-06T00:00:00"/>
        <d v="2023-01-08T00:00:00"/>
        <d v="2023-01-11T00:00:00"/>
        <d v="2023-01-13T00:00:00"/>
        <d v="2023-01-14T00:00:00"/>
        <d v="2023-01-15T00:00:00"/>
        <d v="2023-01-17T00:00:00"/>
        <d v="2023-01-21T00:00:00"/>
        <d v="2023-01-22T00:00:00"/>
        <d v="2023-01-23T00:00:00"/>
        <d v="2023-01-25T00:00:00"/>
        <d v="2023-01-26T00:00:00"/>
        <d v="2023-01-27T00:00:00"/>
        <d v="2023-01-29T00:00:00"/>
        <d v="2023-01-30T00:00:00"/>
        <d v="2023-02-01T00:00:00"/>
        <d v="2023-02-02T00:00:00"/>
        <d v="2023-02-03T00:00:00"/>
        <d v="2023-02-05T00:00:00"/>
        <d v="2023-02-07T00:00:00"/>
        <d v="2023-02-08T00:00:00"/>
        <d v="2023-02-09T00:00:00"/>
        <d v="2023-02-12T00:00:00"/>
        <d v="2023-02-13T00:00:00"/>
        <d v="2023-02-14T00:00:00"/>
        <d v="2023-02-15T00:00:00"/>
        <d v="2023-02-16T00:00:00"/>
        <d v="2023-02-22T00:00:00"/>
        <d v="2023-02-23T00:00:00"/>
        <d v="2023-02-24T00:00:00"/>
        <d v="2023-02-25T00:00:00"/>
        <d v="2023-03-01T00:00:00"/>
        <d v="2023-03-02T00:00:00"/>
        <d v="2023-03-05T00:00:00"/>
        <d v="2023-03-08T00:00:00"/>
        <d v="2023-03-09T00:00:00"/>
        <d v="2023-03-12T00:00:00"/>
        <d v="2023-03-13T00:00:00"/>
        <d v="2023-03-14T00:00:00"/>
        <d v="2023-03-15T00:00:00"/>
        <d v="2023-03-16T00:00:00"/>
        <d v="2023-03-19T00:00:00"/>
        <d v="2023-03-24T00:00:00"/>
        <d v="2023-03-26T00:00:00"/>
        <d v="2023-03-27T00:00:00"/>
        <d v="2023-03-28T00:00:00"/>
        <d v="2023-03-29T00:00:00"/>
        <d v="2023-04-20T00:00:00" u="1"/>
        <d v="2023-04-16T00:00:00" u="1"/>
        <d v="2023-04-08T00:00:00" u="1"/>
        <d v="2023-06-25T00:00:00" u="1"/>
        <d v="2023-04-04T00:00:00" u="1"/>
        <d v="2023-06-17T00:00:00" u="1"/>
        <d v="2023-05-28T00:00:00" u="1"/>
        <d v="2023-06-09T00:00:00" u="1"/>
        <d v="2023-05-24T00:00:00" u="1"/>
        <d v="2023-06-05T00:00:00" u="1"/>
        <d v="2023-06-01T00:00:00" u="1"/>
        <d v="2023-05-12T00:00:00" u="1"/>
        <d v="2023-05-04T00:00:00" u="1"/>
        <d v="2023-04-19T00:00:00" u="1"/>
        <d v="2023-04-15T00:00:00" u="1"/>
        <d v="2023-04-11T00:00:00" u="1"/>
        <d v="2023-04-07T00:00:00" u="1"/>
        <d v="2023-04-03T00:00:00" u="1"/>
        <d v="2023-06-20T00:00:00" u="1"/>
        <d v="2023-06-16T00:00:00" u="1"/>
        <d v="2023-05-31T00:00:00" u="1"/>
        <d v="2023-06-12T00:00:00" u="1"/>
        <d v="2023-05-27T00:00:00" u="1"/>
        <d v="2023-06-08T00:00:00" u="1"/>
        <d v="2023-05-23T00:00:00" u="1"/>
        <d v="2023-06-04T00:00:00" u="1"/>
        <d v="2023-04-30T00:00:00" u="1"/>
        <d v="2023-05-11T00:00:00" u="1"/>
        <d v="2023-04-22T00:00:00" u="1"/>
        <d v="2023-05-03T00:00:00" u="1"/>
        <d v="2023-04-18T00:00:00" u="1"/>
        <d v="2023-04-06T00:00:00" u="1"/>
        <d v="2023-06-23T00:00:00" u="1"/>
        <d v="2023-04-02T00:00:00" u="1"/>
        <d v="2023-05-30T00:00:00" u="1"/>
        <d v="2023-05-26T00:00:00" u="1"/>
        <d v="2023-06-07T00:00:00" u="1"/>
        <d v="2023-05-22T00:00:00" u="1"/>
        <d v="2023-06-03T00:00:00" u="1"/>
        <d v="2023-05-18T00:00:00" u="1"/>
        <d v="2023-04-29T00:00:00" u="1"/>
        <d v="2023-05-10T00:00:00" u="1"/>
        <d v="2023-04-25T00:00:00" u="1"/>
        <d v="2023-04-17T00:00:00" u="1"/>
        <d v="2023-04-09T00:00:00" u="1"/>
        <d v="2023-06-26T00:00:00" u="1"/>
        <d v="2023-04-01T00:00:00" u="1"/>
        <d v="2023-06-18T00:00:00" u="1"/>
        <d v="2023-06-14T00:00:00" u="1"/>
        <d v="2023-05-29T00:00:00" u="1"/>
        <d v="2023-06-10T00:00:00" u="1"/>
        <d v="2023-05-25T00:00:00" u="1"/>
        <d v="2023-06-02T00:00:00" u="1"/>
        <d v="2023-05-17T00:00:00" u="1"/>
        <d v="2023-05-13T00:00:00" u="1"/>
        <d v="2023-04-28T00:00:00" u="1"/>
        <d v="2023-05-09T00:00:00" u="1"/>
      </sharedItems>
      <fieldGroup par="4"/>
    </cacheField>
    <cacheField name="SalesRep" numFmtId="0">
      <sharedItems count="4">
        <s v="Jim"/>
        <s v="Chantel"/>
        <s v="Tyrone"/>
        <s v="Jo"/>
      </sharedItems>
    </cacheField>
    <cacheField name="Sales ($)" numFmtId="3">
      <sharedItems containsSemiMixedTypes="0" containsString="0" containsNumber="1" minValue="43.43" maxValue="4828.54"/>
    </cacheField>
    <cacheField name="Days (Date)" numFmtId="0" databaseField="0">
      <fieldGroup base="0">
        <rangePr groupBy="days" startDate="2023-01-05T00:00:00" endDate="2023-03-30T00:00:00"/>
        <groupItems count="368">
          <s v="&lt;1/5/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30/23"/>
        </groupItems>
      </fieldGroup>
    </cacheField>
    <cacheField name="Months (Date)" numFmtId="0" databaseField="0">
      <fieldGroup base="0">
        <rangePr groupBy="months" startDate="2023-01-05T00:00:00" endDate="2023-03-30T00:00:00"/>
        <groupItems count="14">
          <s v="&lt;1/5/23"/>
          <s v="Jan"/>
          <s v="Feb"/>
          <s v="Mar"/>
          <s v="Apr"/>
          <s v="May"/>
          <s v="Jun"/>
          <s v="Jul"/>
          <s v="Aug"/>
          <s v="Sep"/>
          <s v="Oct"/>
          <s v="Nov"/>
          <s v="Dec"/>
          <s v="&gt;3/3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rvin, Michael" refreshedDate="44943.48652175926" createdVersion="8" refreshedVersion="8" minRefreshableVersion="3" recordCount="164" xr:uid="{3457FD6E-DEE8-4857-91C6-578E81D5472B}">
  <cacheSource type="worksheet">
    <worksheetSource ref="B6:D170" sheet="Data Analysis"/>
  </cacheSource>
  <cacheFields count="5">
    <cacheField name="Date" numFmtId="14">
      <sharedItems containsSemiMixedTypes="0" containsNonDate="0" containsDate="1" containsString="0" minDate="2023-01-05T00:00:00" maxDate="2023-06-27T00:00:00" count="105">
        <d v="2023-01-05T00:00:00"/>
        <d v="2023-01-06T00:00:00"/>
        <d v="2023-01-08T00:00:00"/>
        <d v="2023-01-11T00:00:00"/>
        <d v="2023-01-13T00:00:00"/>
        <d v="2023-01-14T00:00:00"/>
        <d v="2023-01-15T00:00:00"/>
        <d v="2023-01-17T00:00:00"/>
        <d v="2023-01-21T00:00:00"/>
        <d v="2023-01-22T00:00:00"/>
        <d v="2023-01-23T00:00:00"/>
        <d v="2023-01-25T00:00:00"/>
        <d v="2023-01-26T00:00:00"/>
        <d v="2023-01-27T00:00:00"/>
        <d v="2023-01-29T00:00:00"/>
        <d v="2023-01-30T00:00:00"/>
        <d v="2023-02-01T00:00:00"/>
        <d v="2023-02-02T00:00:00"/>
        <d v="2023-02-03T00:00:00"/>
        <d v="2023-02-05T00:00:00"/>
        <d v="2023-02-07T00:00:00"/>
        <d v="2023-02-08T00:00:00"/>
        <d v="2023-02-09T00:00:00"/>
        <d v="2023-02-12T00:00:00"/>
        <d v="2023-02-13T00:00:00"/>
        <d v="2023-02-14T00:00:00"/>
        <d v="2023-02-15T00:00:00"/>
        <d v="2023-02-16T00:00:00"/>
        <d v="2023-02-22T00:00:00"/>
        <d v="2023-02-23T00:00:00"/>
        <d v="2023-02-24T00:00:00"/>
        <d v="2023-02-25T00:00:00"/>
        <d v="2023-03-01T00:00:00"/>
        <d v="2023-03-02T00:00:00"/>
        <d v="2023-03-05T00:00:00"/>
        <d v="2023-03-08T00:00:00"/>
        <d v="2023-03-09T00:00:00"/>
        <d v="2023-03-12T00:00:00"/>
        <d v="2023-03-13T00:00:00"/>
        <d v="2023-03-14T00:00:00"/>
        <d v="2023-03-15T00:00:00"/>
        <d v="2023-03-16T00:00:00"/>
        <d v="2023-03-19T00:00:00"/>
        <d v="2023-03-24T00:00:00"/>
        <d v="2023-03-26T00:00:00"/>
        <d v="2023-03-27T00:00:00"/>
        <d v="2023-03-28T00:00:00"/>
        <d v="2023-03-29T00:00:00"/>
        <d v="2023-04-01T00:00:00"/>
        <d v="2023-04-02T00:00:00"/>
        <d v="2023-04-03T00:00:00"/>
        <d v="2023-04-04T00:00:00"/>
        <d v="2023-04-06T00:00:00"/>
        <d v="2023-04-07T00:00:00"/>
        <d v="2023-04-08T00:00:00"/>
        <d v="2023-04-09T00:00:00"/>
        <d v="2023-04-11T00:00:00"/>
        <d v="2023-04-15T00:00:00"/>
        <d v="2023-04-16T00:00:00"/>
        <d v="2023-04-17T00:00:00"/>
        <d v="2023-04-18T00:00:00"/>
        <d v="2023-04-19T00:00:00"/>
        <d v="2023-04-20T00:00:00"/>
        <d v="2023-04-22T00:00:00"/>
        <d v="2023-04-25T00:00:00"/>
        <d v="2023-04-28T00:00:00"/>
        <d v="2023-04-29T00:00:00"/>
        <d v="2023-04-30T00:00:00"/>
        <d v="2023-05-03T00:00:00"/>
        <d v="2023-05-04T00:00:00"/>
        <d v="2023-05-09T00:00:00"/>
        <d v="2023-05-10T00:00:00"/>
        <d v="2023-05-11T00:00:00"/>
        <d v="2023-05-12T00:00:00"/>
        <d v="2023-05-13T00:00:00"/>
        <d v="2023-05-17T00:00:00"/>
        <d v="2023-05-18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7T00:00:00"/>
        <d v="2023-06-08T00:00:00"/>
        <d v="2023-06-09T00:00:00"/>
        <d v="2023-06-10T00:00:00"/>
        <d v="2023-06-12T00:00:00"/>
        <d v="2023-06-14T00:00:00"/>
        <d v="2023-06-16T00:00:00"/>
        <d v="2023-06-17T00:00:00"/>
        <d v="2023-06-18T00:00:00"/>
        <d v="2023-06-20T00:00:00"/>
        <d v="2023-06-23T00:00:00"/>
        <d v="2023-06-25T00:00:00"/>
        <d v="2023-06-26T00:00:00"/>
      </sharedItems>
      <fieldGroup par="4"/>
    </cacheField>
    <cacheField name="SalesRep" numFmtId="0">
      <sharedItems count="4">
        <s v="Jim"/>
        <s v="Chantel"/>
        <s v="Tyrone"/>
        <s v="Jo"/>
      </sharedItems>
    </cacheField>
    <cacheField name="Sales ($)" numFmtId="3">
      <sharedItems containsSemiMixedTypes="0" containsString="0" containsNumber="1" minValue="43.43" maxValue="7737.13"/>
    </cacheField>
    <cacheField name="Days (Date)" numFmtId="0" databaseField="0">
      <fieldGroup base="0">
        <rangePr groupBy="days" startDate="2023-01-05T00:00:00" endDate="2023-06-27T00:00:00"/>
        <groupItems count="368">
          <s v="&lt;1/5/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6/27/23"/>
        </groupItems>
      </fieldGroup>
    </cacheField>
    <cacheField name="Months (Date)" numFmtId="0" databaseField="0">
      <fieldGroup base="0">
        <rangePr groupBy="months" startDate="2023-01-05T00:00:00" endDate="2023-06-27T00:00:00"/>
        <groupItems count="14">
          <s v="&lt;1/5/23"/>
          <s v="Jan"/>
          <s v="Feb"/>
          <s v="Mar"/>
          <s v="Apr"/>
          <s v="May"/>
          <s v="Jun"/>
          <s v="Jul"/>
          <s v="Aug"/>
          <s v="Sep"/>
          <s v="Oct"/>
          <s v="Nov"/>
          <s v="Dec"/>
          <s v="&gt;6/27/23"/>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rvin, Michael" refreshedDate="44943.486876157411" createdVersion="8" refreshedVersion="8" minRefreshableVersion="3" recordCount="75" xr:uid="{032A8005-4CA2-4CC2-81E6-7B82C497571E}">
  <cacheSource type="worksheet">
    <worksheetSource ref="B6:D81" sheet="Data Analysis"/>
  </cacheSource>
  <cacheFields count="5">
    <cacheField name="Date" numFmtId="14">
      <sharedItems containsSemiMixedTypes="0" containsNonDate="0" containsDate="1" containsString="0" minDate="2023-01-05T00:00:00" maxDate="2023-03-30T00:00:00" count="48">
        <d v="2023-01-05T00:00:00"/>
        <d v="2023-01-06T00:00:00"/>
        <d v="2023-01-08T00:00:00"/>
        <d v="2023-01-11T00:00:00"/>
        <d v="2023-01-13T00:00:00"/>
        <d v="2023-01-14T00:00:00"/>
        <d v="2023-01-15T00:00:00"/>
        <d v="2023-01-17T00:00:00"/>
        <d v="2023-01-21T00:00:00"/>
        <d v="2023-01-22T00:00:00"/>
        <d v="2023-01-23T00:00:00"/>
        <d v="2023-01-25T00:00:00"/>
        <d v="2023-01-26T00:00:00"/>
        <d v="2023-01-27T00:00:00"/>
        <d v="2023-01-29T00:00:00"/>
        <d v="2023-01-30T00:00:00"/>
        <d v="2023-02-01T00:00:00"/>
        <d v="2023-02-02T00:00:00"/>
        <d v="2023-02-03T00:00:00"/>
        <d v="2023-02-05T00:00:00"/>
        <d v="2023-02-07T00:00:00"/>
        <d v="2023-02-08T00:00:00"/>
        <d v="2023-02-09T00:00:00"/>
        <d v="2023-02-12T00:00:00"/>
        <d v="2023-02-13T00:00:00"/>
        <d v="2023-02-14T00:00:00"/>
        <d v="2023-02-15T00:00:00"/>
        <d v="2023-02-16T00:00:00"/>
        <d v="2023-02-22T00:00:00"/>
        <d v="2023-02-23T00:00:00"/>
        <d v="2023-02-24T00:00:00"/>
        <d v="2023-02-25T00:00:00"/>
        <d v="2023-03-01T00:00:00"/>
        <d v="2023-03-02T00:00:00"/>
        <d v="2023-03-05T00:00:00"/>
        <d v="2023-03-08T00:00:00"/>
        <d v="2023-03-09T00:00:00"/>
        <d v="2023-03-12T00:00:00"/>
        <d v="2023-03-13T00:00:00"/>
        <d v="2023-03-14T00:00:00"/>
        <d v="2023-03-15T00:00:00"/>
        <d v="2023-03-16T00:00:00"/>
        <d v="2023-03-19T00:00:00"/>
        <d v="2023-03-24T00:00:00"/>
        <d v="2023-03-26T00:00:00"/>
        <d v="2023-03-27T00:00:00"/>
        <d v="2023-03-28T00:00:00"/>
        <d v="2023-03-29T00:00:00"/>
      </sharedItems>
      <fieldGroup par="4"/>
    </cacheField>
    <cacheField name="SalesRep" numFmtId="0">
      <sharedItems/>
    </cacheField>
    <cacheField name="Sales ($)" numFmtId="3">
      <sharedItems containsSemiMixedTypes="0" containsString="0" containsNumber="1" minValue="43.43" maxValue="4828.54"/>
    </cacheField>
    <cacheField name="Days (Date)" numFmtId="0" databaseField="0">
      <fieldGroup base="0">
        <rangePr groupBy="days" startDate="2023-01-05T00:00:00" endDate="2023-03-30T00:00:00"/>
        <groupItems count="368">
          <s v="&lt;1/5/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30/23"/>
        </groupItems>
      </fieldGroup>
    </cacheField>
    <cacheField name="Months (Date)" numFmtId="0" databaseField="0">
      <fieldGroup base="0">
        <rangePr groupBy="months" startDate="2023-01-05T00:00:00" endDate="2023-03-30T00:00:00"/>
        <groupItems count="14">
          <s v="&lt;1/5/23"/>
          <s v="Jan"/>
          <s v="Feb"/>
          <s v="Mar"/>
          <s v="Apr"/>
          <s v="May"/>
          <s v="Jun"/>
          <s v="Jul"/>
          <s v="Aug"/>
          <s v="Sep"/>
          <s v="Oct"/>
          <s v="Nov"/>
          <s v="Dec"/>
          <s v="&gt;3/3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x v="0"/>
    <x v="0"/>
    <n v="1645.01"/>
  </r>
  <r>
    <x v="1"/>
    <x v="0"/>
    <n v="4828.54"/>
  </r>
  <r>
    <x v="2"/>
    <x v="1"/>
    <n v="3634.56"/>
  </r>
  <r>
    <x v="3"/>
    <x v="1"/>
    <n v="2713.46"/>
  </r>
  <r>
    <x v="4"/>
    <x v="0"/>
    <n v="679.07"/>
  </r>
  <r>
    <x v="4"/>
    <x v="2"/>
    <n v="1526.73"/>
  </r>
  <r>
    <x v="5"/>
    <x v="2"/>
    <n v="3151.76"/>
  </r>
  <r>
    <x v="5"/>
    <x v="3"/>
    <n v="3554.02"/>
  </r>
  <r>
    <x v="5"/>
    <x v="2"/>
    <n v="3409.51"/>
  </r>
  <r>
    <x v="6"/>
    <x v="1"/>
    <n v="3361.29"/>
  </r>
  <r>
    <x v="6"/>
    <x v="3"/>
    <n v="458.09"/>
  </r>
  <r>
    <x v="6"/>
    <x v="1"/>
    <n v="2140.04"/>
  </r>
  <r>
    <x v="7"/>
    <x v="0"/>
    <n v="3882.28"/>
  </r>
  <r>
    <x v="8"/>
    <x v="1"/>
    <n v="1608.7"/>
  </r>
  <r>
    <x v="8"/>
    <x v="2"/>
    <n v="3223.12"/>
  </r>
  <r>
    <x v="9"/>
    <x v="2"/>
    <n v="98.57"/>
  </r>
  <r>
    <x v="9"/>
    <x v="3"/>
    <n v="1616.32"/>
  </r>
  <r>
    <x v="10"/>
    <x v="1"/>
    <n v="2907.42"/>
  </r>
  <r>
    <x v="11"/>
    <x v="2"/>
    <n v="2384.9699999999998"/>
  </r>
  <r>
    <x v="11"/>
    <x v="0"/>
    <n v="4326.08"/>
  </r>
  <r>
    <x v="11"/>
    <x v="0"/>
    <n v="554.62"/>
  </r>
  <r>
    <x v="12"/>
    <x v="2"/>
    <n v="1904.62"/>
  </r>
  <r>
    <x v="12"/>
    <x v="0"/>
    <n v="156.34"/>
  </r>
  <r>
    <x v="13"/>
    <x v="1"/>
    <n v="883.34"/>
  </r>
  <r>
    <x v="14"/>
    <x v="3"/>
    <n v="3838.87"/>
  </r>
  <r>
    <x v="15"/>
    <x v="1"/>
    <n v="787.87"/>
  </r>
  <r>
    <x v="15"/>
    <x v="2"/>
    <n v="3354.4"/>
  </r>
  <r>
    <x v="16"/>
    <x v="3"/>
    <n v="4467.0200000000004"/>
  </r>
  <r>
    <x v="16"/>
    <x v="0"/>
    <n v="4434.0600000000004"/>
  </r>
  <r>
    <x v="17"/>
    <x v="0"/>
    <n v="1970.14"/>
  </r>
  <r>
    <x v="17"/>
    <x v="1"/>
    <n v="2066.4299999999998"/>
  </r>
  <r>
    <x v="18"/>
    <x v="1"/>
    <n v="1797.46"/>
  </r>
  <r>
    <x v="18"/>
    <x v="0"/>
    <n v="1635.13"/>
  </r>
  <r>
    <x v="18"/>
    <x v="1"/>
    <n v="3389.24"/>
  </r>
  <r>
    <x v="19"/>
    <x v="3"/>
    <n v="1775.61"/>
  </r>
  <r>
    <x v="20"/>
    <x v="0"/>
    <n v="67.38"/>
  </r>
  <r>
    <x v="20"/>
    <x v="3"/>
    <n v="1363.2"/>
  </r>
  <r>
    <x v="20"/>
    <x v="2"/>
    <n v="1854.64"/>
  </r>
  <r>
    <x v="21"/>
    <x v="3"/>
    <n v="1450.63"/>
  </r>
  <r>
    <x v="21"/>
    <x v="1"/>
    <n v="1818.23"/>
  </r>
  <r>
    <x v="21"/>
    <x v="1"/>
    <n v="4546.43"/>
  </r>
  <r>
    <x v="22"/>
    <x v="2"/>
    <n v="4710.5200000000004"/>
  </r>
  <r>
    <x v="23"/>
    <x v="2"/>
    <n v="1482.88"/>
  </r>
  <r>
    <x v="23"/>
    <x v="3"/>
    <n v="2322.23"/>
  </r>
  <r>
    <x v="24"/>
    <x v="3"/>
    <n v="1561.53"/>
  </r>
  <r>
    <x v="25"/>
    <x v="2"/>
    <n v="4510.13"/>
  </r>
  <r>
    <x v="25"/>
    <x v="3"/>
    <n v="1576.29"/>
  </r>
  <r>
    <x v="26"/>
    <x v="0"/>
    <n v="4297.68"/>
  </r>
  <r>
    <x v="27"/>
    <x v="1"/>
    <n v="43.43"/>
  </r>
  <r>
    <x v="27"/>
    <x v="0"/>
    <n v="740.43"/>
  </r>
  <r>
    <x v="28"/>
    <x v="3"/>
    <n v="554.48"/>
  </r>
  <r>
    <x v="28"/>
    <x v="1"/>
    <n v="3194.89"/>
  </r>
  <r>
    <x v="29"/>
    <x v="3"/>
    <n v="4063.91"/>
  </r>
  <r>
    <x v="30"/>
    <x v="2"/>
    <n v="697.75"/>
  </r>
  <r>
    <x v="31"/>
    <x v="1"/>
    <n v="2938.14"/>
  </r>
  <r>
    <x v="31"/>
    <x v="3"/>
    <n v="2738.8"/>
  </r>
  <r>
    <x v="32"/>
    <x v="2"/>
    <n v="4690.49"/>
  </r>
  <r>
    <x v="33"/>
    <x v="0"/>
    <n v="1777.52"/>
  </r>
  <r>
    <x v="34"/>
    <x v="2"/>
    <n v="4294.17"/>
  </r>
  <r>
    <x v="35"/>
    <x v="0"/>
    <n v="3709.57"/>
  </r>
  <r>
    <x v="36"/>
    <x v="3"/>
    <n v="2200.5300000000002"/>
  </r>
  <r>
    <x v="37"/>
    <x v="1"/>
    <n v="4410.6099999999997"/>
  </r>
  <r>
    <x v="37"/>
    <x v="3"/>
    <n v="4752.4799999999996"/>
  </r>
  <r>
    <x v="38"/>
    <x v="2"/>
    <n v="3170.86"/>
  </r>
  <r>
    <x v="39"/>
    <x v="1"/>
    <n v="2539.84"/>
  </r>
  <r>
    <x v="40"/>
    <x v="0"/>
    <n v="2026.19"/>
  </r>
  <r>
    <x v="41"/>
    <x v="1"/>
    <n v="3367.39"/>
  </r>
  <r>
    <x v="41"/>
    <x v="2"/>
    <n v="494.38"/>
  </r>
  <r>
    <x v="42"/>
    <x v="3"/>
    <n v="4499.43"/>
  </r>
  <r>
    <x v="43"/>
    <x v="0"/>
    <n v="1723.54"/>
  </r>
  <r>
    <x v="44"/>
    <x v="2"/>
    <n v="3263.26"/>
  </r>
  <r>
    <x v="45"/>
    <x v="2"/>
    <n v="2859.62"/>
  </r>
  <r>
    <x v="46"/>
    <x v="3"/>
    <n v="2220.35"/>
  </r>
  <r>
    <x v="47"/>
    <x v="0"/>
    <n v="4272.3999999999996"/>
  </r>
  <r>
    <x v="47"/>
    <x v="3"/>
    <n v="2574.3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
  <r>
    <x v="0"/>
    <x v="0"/>
    <n v="1645.01"/>
  </r>
  <r>
    <x v="1"/>
    <x v="0"/>
    <n v="4828.54"/>
  </r>
  <r>
    <x v="2"/>
    <x v="1"/>
    <n v="3634.56"/>
  </r>
  <r>
    <x v="3"/>
    <x v="1"/>
    <n v="2713.46"/>
  </r>
  <r>
    <x v="4"/>
    <x v="0"/>
    <n v="679.07"/>
  </r>
  <r>
    <x v="4"/>
    <x v="2"/>
    <n v="1526.73"/>
  </r>
  <r>
    <x v="5"/>
    <x v="2"/>
    <n v="3151.76"/>
  </r>
  <r>
    <x v="5"/>
    <x v="3"/>
    <n v="3554.02"/>
  </r>
  <r>
    <x v="5"/>
    <x v="2"/>
    <n v="3409.51"/>
  </r>
  <r>
    <x v="6"/>
    <x v="1"/>
    <n v="3361.29"/>
  </r>
  <r>
    <x v="6"/>
    <x v="3"/>
    <n v="458.09"/>
  </r>
  <r>
    <x v="6"/>
    <x v="1"/>
    <n v="2140.04"/>
  </r>
  <r>
    <x v="7"/>
    <x v="0"/>
    <n v="3882.28"/>
  </r>
  <r>
    <x v="8"/>
    <x v="1"/>
    <n v="1608.7"/>
  </r>
  <r>
    <x v="8"/>
    <x v="2"/>
    <n v="3223.12"/>
  </r>
  <r>
    <x v="9"/>
    <x v="2"/>
    <n v="98.57"/>
  </r>
  <r>
    <x v="9"/>
    <x v="3"/>
    <n v="1616.32"/>
  </r>
  <r>
    <x v="10"/>
    <x v="1"/>
    <n v="2907.42"/>
  </r>
  <r>
    <x v="11"/>
    <x v="2"/>
    <n v="2384.9699999999998"/>
  </r>
  <r>
    <x v="11"/>
    <x v="0"/>
    <n v="4326.08"/>
  </r>
  <r>
    <x v="11"/>
    <x v="0"/>
    <n v="554.62"/>
  </r>
  <r>
    <x v="12"/>
    <x v="2"/>
    <n v="1904.62"/>
  </r>
  <r>
    <x v="12"/>
    <x v="0"/>
    <n v="156.34"/>
  </r>
  <r>
    <x v="13"/>
    <x v="1"/>
    <n v="883.34"/>
  </r>
  <r>
    <x v="14"/>
    <x v="3"/>
    <n v="3838.87"/>
  </r>
  <r>
    <x v="15"/>
    <x v="1"/>
    <n v="787.87"/>
  </r>
  <r>
    <x v="15"/>
    <x v="2"/>
    <n v="3354.4"/>
  </r>
  <r>
    <x v="16"/>
    <x v="3"/>
    <n v="4467.0200000000004"/>
  </r>
  <r>
    <x v="16"/>
    <x v="0"/>
    <n v="4434.0600000000004"/>
  </r>
  <r>
    <x v="17"/>
    <x v="0"/>
    <n v="1970.14"/>
  </r>
  <r>
    <x v="17"/>
    <x v="1"/>
    <n v="2066.4299999999998"/>
  </r>
  <r>
    <x v="18"/>
    <x v="1"/>
    <n v="1797.46"/>
  </r>
  <r>
    <x v="18"/>
    <x v="0"/>
    <n v="1635.13"/>
  </r>
  <r>
    <x v="18"/>
    <x v="1"/>
    <n v="3389.24"/>
  </r>
  <r>
    <x v="19"/>
    <x v="3"/>
    <n v="1775.61"/>
  </r>
  <r>
    <x v="20"/>
    <x v="0"/>
    <n v="67.38"/>
  </r>
  <r>
    <x v="20"/>
    <x v="3"/>
    <n v="1363.2"/>
  </r>
  <r>
    <x v="20"/>
    <x v="2"/>
    <n v="1854.64"/>
  </r>
  <r>
    <x v="21"/>
    <x v="3"/>
    <n v="1450.63"/>
  </r>
  <r>
    <x v="21"/>
    <x v="1"/>
    <n v="1818.23"/>
  </r>
  <r>
    <x v="21"/>
    <x v="1"/>
    <n v="4546.43"/>
  </r>
  <r>
    <x v="22"/>
    <x v="2"/>
    <n v="4710.5200000000004"/>
  </r>
  <r>
    <x v="23"/>
    <x v="2"/>
    <n v="1482.88"/>
  </r>
  <r>
    <x v="23"/>
    <x v="3"/>
    <n v="2322.23"/>
  </r>
  <r>
    <x v="24"/>
    <x v="3"/>
    <n v="1561.53"/>
  </r>
  <r>
    <x v="25"/>
    <x v="2"/>
    <n v="4510.13"/>
  </r>
  <r>
    <x v="25"/>
    <x v="3"/>
    <n v="1576.29"/>
  </r>
  <r>
    <x v="26"/>
    <x v="0"/>
    <n v="4297.68"/>
  </r>
  <r>
    <x v="27"/>
    <x v="1"/>
    <n v="43.43"/>
  </r>
  <r>
    <x v="27"/>
    <x v="0"/>
    <n v="740.43"/>
  </r>
  <r>
    <x v="28"/>
    <x v="3"/>
    <n v="554.48"/>
  </r>
  <r>
    <x v="28"/>
    <x v="1"/>
    <n v="3194.89"/>
  </r>
  <r>
    <x v="29"/>
    <x v="3"/>
    <n v="4063.91"/>
  </r>
  <r>
    <x v="30"/>
    <x v="2"/>
    <n v="697.75"/>
  </r>
  <r>
    <x v="31"/>
    <x v="1"/>
    <n v="2938.14"/>
  </r>
  <r>
    <x v="31"/>
    <x v="3"/>
    <n v="2738.8"/>
  </r>
  <r>
    <x v="32"/>
    <x v="2"/>
    <n v="4690.49"/>
  </r>
  <r>
    <x v="33"/>
    <x v="0"/>
    <n v="1777.52"/>
  </r>
  <r>
    <x v="34"/>
    <x v="2"/>
    <n v="4294.17"/>
  </r>
  <r>
    <x v="35"/>
    <x v="0"/>
    <n v="3709.57"/>
  </r>
  <r>
    <x v="36"/>
    <x v="3"/>
    <n v="2200.5300000000002"/>
  </r>
  <r>
    <x v="37"/>
    <x v="1"/>
    <n v="4410.6099999999997"/>
  </r>
  <r>
    <x v="37"/>
    <x v="3"/>
    <n v="4752.4799999999996"/>
  </r>
  <r>
    <x v="38"/>
    <x v="2"/>
    <n v="3170.86"/>
  </r>
  <r>
    <x v="39"/>
    <x v="1"/>
    <n v="2539.84"/>
  </r>
  <r>
    <x v="40"/>
    <x v="0"/>
    <n v="2026.19"/>
  </r>
  <r>
    <x v="41"/>
    <x v="1"/>
    <n v="3367.39"/>
  </r>
  <r>
    <x v="41"/>
    <x v="2"/>
    <n v="494.38"/>
  </r>
  <r>
    <x v="42"/>
    <x v="3"/>
    <n v="4499.43"/>
  </r>
  <r>
    <x v="43"/>
    <x v="0"/>
    <n v="1723.54"/>
  </r>
  <r>
    <x v="44"/>
    <x v="2"/>
    <n v="3263.26"/>
  </r>
  <r>
    <x v="45"/>
    <x v="2"/>
    <n v="2859.62"/>
  </r>
  <r>
    <x v="46"/>
    <x v="3"/>
    <n v="2220.35"/>
  </r>
  <r>
    <x v="47"/>
    <x v="0"/>
    <n v="4272.3999999999996"/>
  </r>
  <r>
    <x v="47"/>
    <x v="3"/>
    <n v="2574.33"/>
  </r>
  <r>
    <x v="48"/>
    <x v="1"/>
    <n v="4151.47"/>
  </r>
  <r>
    <x v="48"/>
    <x v="3"/>
    <n v="5229.01"/>
  </r>
  <r>
    <x v="49"/>
    <x v="1"/>
    <n v="4213.6499999999996"/>
  </r>
  <r>
    <x v="50"/>
    <x v="3"/>
    <n v="1616.68"/>
  </r>
  <r>
    <x v="51"/>
    <x v="0"/>
    <n v="2320.8000000000002"/>
  </r>
  <r>
    <x v="52"/>
    <x v="1"/>
    <n v="3164.17"/>
  </r>
  <r>
    <x v="52"/>
    <x v="2"/>
    <n v="4672.2"/>
  </r>
  <r>
    <x v="53"/>
    <x v="2"/>
    <n v="3544.53"/>
  </r>
  <r>
    <x v="54"/>
    <x v="1"/>
    <n v="4532.2299999999996"/>
  </r>
  <r>
    <x v="55"/>
    <x v="0"/>
    <n v="2321.62"/>
  </r>
  <r>
    <x v="56"/>
    <x v="0"/>
    <n v="3939.16"/>
  </r>
  <r>
    <x v="57"/>
    <x v="1"/>
    <n v="2980.75"/>
  </r>
  <r>
    <x v="58"/>
    <x v="3"/>
    <n v="3062.21"/>
  </r>
  <r>
    <x v="59"/>
    <x v="3"/>
    <n v="6239.21"/>
  </r>
  <r>
    <x v="60"/>
    <x v="1"/>
    <n v="2906.82"/>
  </r>
  <r>
    <x v="61"/>
    <x v="3"/>
    <n v="5812.71"/>
  </r>
  <r>
    <x v="62"/>
    <x v="1"/>
    <n v="2248.7800000000002"/>
  </r>
  <r>
    <x v="62"/>
    <x v="1"/>
    <n v="4344.4399999999996"/>
  </r>
  <r>
    <x v="62"/>
    <x v="0"/>
    <n v="6139.01"/>
  </r>
  <r>
    <x v="63"/>
    <x v="2"/>
    <n v="4981.83"/>
  </r>
  <r>
    <x v="64"/>
    <x v="3"/>
    <n v="3066.47"/>
  </r>
  <r>
    <x v="64"/>
    <x v="1"/>
    <n v="2925.87"/>
  </r>
  <r>
    <x v="65"/>
    <x v="0"/>
    <n v="3360.52"/>
  </r>
  <r>
    <x v="66"/>
    <x v="2"/>
    <n v="3676.99"/>
  </r>
  <r>
    <x v="66"/>
    <x v="2"/>
    <n v="6476.19"/>
  </r>
  <r>
    <x v="66"/>
    <x v="1"/>
    <n v="6205.55"/>
  </r>
  <r>
    <x v="66"/>
    <x v="2"/>
    <n v="1381.72"/>
  </r>
  <r>
    <x v="67"/>
    <x v="1"/>
    <n v="1856.15"/>
  </r>
  <r>
    <x v="67"/>
    <x v="0"/>
    <n v="4677.09"/>
  </r>
  <r>
    <x v="68"/>
    <x v="1"/>
    <n v="6745.45"/>
  </r>
  <r>
    <x v="68"/>
    <x v="2"/>
    <n v="3620.88"/>
  </r>
  <r>
    <x v="68"/>
    <x v="3"/>
    <n v="2483.2399999999998"/>
  </r>
  <r>
    <x v="69"/>
    <x v="1"/>
    <n v="6701.15"/>
  </r>
  <r>
    <x v="70"/>
    <x v="3"/>
    <n v="3161.1"/>
  </r>
  <r>
    <x v="70"/>
    <x v="0"/>
    <n v="5294.68"/>
  </r>
  <r>
    <x v="71"/>
    <x v="1"/>
    <n v="1605.18"/>
  </r>
  <r>
    <x v="71"/>
    <x v="3"/>
    <n v="3641.61"/>
  </r>
  <r>
    <x v="71"/>
    <x v="2"/>
    <n v="6773.57"/>
  </r>
  <r>
    <x v="72"/>
    <x v="2"/>
    <n v="2727.85"/>
  </r>
  <r>
    <x v="73"/>
    <x v="2"/>
    <n v="5203.76"/>
  </r>
  <r>
    <x v="74"/>
    <x v="0"/>
    <n v="4230.25"/>
  </r>
  <r>
    <x v="75"/>
    <x v="1"/>
    <n v="4971.41"/>
  </r>
  <r>
    <x v="76"/>
    <x v="2"/>
    <n v="4893.76"/>
  </r>
  <r>
    <x v="77"/>
    <x v="2"/>
    <n v="4069.41"/>
  </r>
  <r>
    <x v="78"/>
    <x v="3"/>
    <n v="6304.83"/>
  </r>
  <r>
    <x v="78"/>
    <x v="0"/>
    <n v="1534.98"/>
  </r>
  <r>
    <x v="79"/>
    <x v="0"/>
    <n v="6195.64"/>
  </r>
  <r>
    <x v="80"/>
    <x v="3"/>
    <n v="3860.31"/>
  </r>
  <r>
    <x v="81"/>
    <x v="3"/>
    <n v="6436.11"/>
  </r>
  <r>
    <x v="81"/>
    <x v="3"/>
    <n v="2174.94"/>
  </r>
  <r>
    <x v="82"/>
    <x v="0"/>
    <n v="3183.81"/>
  </r>
  <r>
    <x v="83"/>
    <x v="0"/>
    <n v="4127.82"/>
  </r>
  <r>
    <x v="83"/>
    <x v="3"/>
    <n v="1335.64"/>
  </r>
  <r>
    <x v="84"/>
    <x v="3"/>
    <n v="6973.41"/>
  </r>
  <r>
    <x v="85"/>
    <x v="3"/>
    <n v="2386.48"/>
  </r>
  <r>
    <x v="86"/>
    <x v="2"/>
    <n v="1318.06"/>
  </r>
  <r>
    <x v="87"/>
    <x v="2"/>
    <n v="7224.19"/>
  </r>
  <r>
    <x v="88"/>
    <x v="3"/>
    <n v="4695.04"/>
  </r>
  <r>
    <x v="88"/>
    <x v="0"/>
    <n v="7674.41"/>
  </r>
  <r>
    <x v="89"/>
    <x v="2"/>
    <n v="5521.63"/>
  </r>
  <r>
    <x v="90"/>
    <x v="0"/>
    <n v="4431.01"/>
  </r>
  <r>
    <x v="91"/>
    <x v="2"/>
    <n v="6269.22"/>
  </r>
  <r>
    <x v="91"/>
    <x v="3"/>
    <n v="6099.11"/>
  </r>
  <r>
    <x v="91"/>
    <x v="2"/>
    <n v="6523.01"/>
  </r>
  <r>
    <x v="92"/>
    <x v="0"/>
    <n v="5528.17"/>
  </r>
  <r>
    <x v="92"/>
    <x v="0"/>
    <n v="4519.07"/>
  </r>
  <r>
    <x v="93"/>
    <x v="1"/>
    <n v="5209.62"/>
  </r>
  <r>
    <x v="93"/>
    <x v="1"/>
    <n v="7011.71"/>
  </r>
  <r>
    <x v="93"/>
    <x v="0"/>
    <n v="6647.08"/>
  </r>
  <r>
    <x v="94"/>
    <x v="2"/>
    <n v="3831.24"/>
  </r>
  <r>
    <x v="94"/>
    <x v="1"/>
    <n v="4555.79"/>
  </r>
  <r>
    <x v="94"/>
    <x v="1"/>
    <n v="4665.33"/>
  </r>
  <r>
    <x v="95"/>
    <x v="2"/>
    <n v="5006.4799999999996"/>
  </r>
  <r>
    <x v="96"/>
    <x v="0"/>
    <n v="6082.79"/>
  </r>
  <r>
    <x v="96"/>
    <x v="2"/>
    <n v="6344.04"/>
  </r>
  <r>
    <x v="97"/>
    <x v="1"/>
    <n v="4217.26"/>
  </r>
  <r>
    <x v="98"/>
    <x v="0"/>
    <n v="4197.76"/>
  </r>
  <r>
    <x v="98"/>
    <x v="3"/>
    <n v="7645.36"/>
  </r>
  <r>
    <x v="98"/>
    <x v="1"/>
    <n v="7361.51"/>
  </r>
  <r>
    <x v="99"/>
    <x v="2"/>
    <n v="7737.13"/>
  </r>
  <r>
    <x v="100"/>
    <x v="2"/>
    <n v="6948.28"/>
  </r>
  <r>
    <x v="101"/>
    <x v="3"/>
    <n v="5308"/>
  </r>
  <r>
    <x v="101"/>
    <x v="3"/>
    <n v="5534.7"/>
  </r>
  <r>
    <x v="101"/>
    <x v="1"/>
    <n v="5735.86"/>
  </r>
  <r>
    <x v="102"/>
    <x v="0"/>
    <n v="6854.52"/>
  </r>
  <r>
    <x v="102"/>
    <x v="0"/>
    <n v="5276.25"/>
  </r>
  <r>
    <x v="103"/>
    <x v="1"/>
    <n v="3835.19"/>
  </r>
  <r>
    <x v="103"/>
    <x v="2"/>
    <n v="4064.22"/>
  </r>
  <r>
    <x v="104"/>
    <x v="3"/>
    <n v="4163.5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x v="0"/>
    <s v="Jim"/>
    <n v="1645.01"/>
  </r>
  <r>
    <x v="1"/>
    <s v="Jim"/>
    <n v="4828.54"/>
  </r>
  <r>
    <x v="2"/>
    <s v="Chantel"/>
    <n v="3634.56"/>
  </r>
  <r>
    <x v="3"/>
    <s v="Chantel"/>
    <n v="2713.46"/>
  </r>
  <r>
    <x v="4"/>
    <s v="Jim"/>
    <n v="679.07"/>
  </r>
  <r>
    <x v="4"/>
    <s v="Tyrone"/>
    <n v="1526.73"/>
  </r>
  <r>
    <x v="5"/>
    <s v="Tyrone"/>
    <n v="3151.76"/>
  </r>
  <r>
    <x v="5"/>
    <s v="Jo"/>
    <n v="3554.02"/>
  </r>
  <r>
    <x v="5"/>
    <s v="Tyrone"/>
    <n v="3409.51"/>
  </r>
  <r>
    <x v="6"/>
    <s v="Chantel"/>
    <n v="3361.29"/>
  </r>
  <r>
    <x v="6"/>
    <s v="Jo"/>
    <n v="458.09"/>
  </r>
  <r>
    <x v="6"/>
    <s v="Chantel"/>
    <n v="2140.04"/>
  </r>
  <r>
    <x v="7"/>
    <s v="Jim"/>
    <n v="3882.28"/>
  </r>
  <r>
    <x v="8"/>
    <s v="Chantel"/>
    <n v="1608.7"/>
  </r>
  <r>
    <x v="8"/>
    <s v="Tyrone"/>
    <n v="3223.12"/>
  </r>
  <r>
    <x v="9"/>
    <s v="Tyrone"/>
    <n v="98.57"/>
  </r>
  <r>
    <x v="9"/>
    <s v="Jo"/>
    <n v="1616.32"/>
  </r>
  <r>
    <x v="10"/>
    <s v="Chantel"/>
    <n v="2907.42"/>
  </r>
  <r>
    <x v="11"/>
    <s v="Tyrone"/>
    <n v="2384.9699999999998"/>
  </r>
  <r>
    <x v="11"/>
    <s v="Jim"/>
    <n v="4326.08"/>
  </r>
  <r>
    <x v="11"/>
    <s v="Jim"/>
    <n v="554.62"/>
  </r>
  <r>
    <x v="12"/>
    <s v="Tyrone"/>
    <n v="1904.62"/>
  </r>
  <r>
    <x v="12"/>
    <s v="Jim"/>
    <n v="156.34"/>
  </r>
  <r>
    <x v="13"/>
    <s v="Chantel"/>
    <n v="883.34"/>
  </r>
  <r>
    <x v="14"/>
    <s v="Jo"/>
    <n v="3838.87"/>
  </r>
  <r>
    <x v="15"/>
    <s v="Chantel"/>
    <n v="787.87"/>
  </r>
  <r>
    <x v="15"/>
    <s v="Tyrone"/>
    <n v="3354.4"/>
  </r>
  <r>
    <x v="16"/>
    <s v="Jo"/>
    <n v="4467.0200000000004"/>
  </r>
  <r>
    <x v="16"/>
    <s v="Jim"/>
    <n v="4434.0600000000004"/>
  </r>
  <r>
    <x v="17"/>
    <s v="Jim"/>
    <n v="1970.14"/>
  </r>
  <r>
    <x v="17"/>
    <s v="Chantel"/>
    <n v="2066.4299999999998"/>
  </r>
  <r>
    <x v="18"/>
    <s v="Chantel"/>
    <n v="1797.46"/>
  </r>
  <r>
    <x v="18"/>
    <s v="Jim"/>
    <n v="1635.13"/>
  </r>
  <r>
    <x v="18"/>
    <s v="Chantel"/>
    <n v="3389.24"/>
  </r>
  <r>
    <x v="19"/>
    <s v="Jo"/>
    <n v="1775.61"/>
  </r>
  <r>
    <x v="20"/>
    <s v="Jim"/>
    <n v="67.38"/>
  </r>
  <r>
    <x v="20"/>
    <s v="Jo"/>
    <n v="1363.2"/>
  </r>
  <r>
    <x v="20"/>
    <s v="Tyrone"/>
    <n v="1854.64"/>
  </r>
  <r>
    <x v="21"/>
    <s v="Jo"/>
    <n v="1450.63"/>
  </r>
  <r>
    <x v="21"/>
    <s v="Chantel"/>
    <n v="1818.23"/>
  </r>
  <r>
    <x v="21"/>
    <s v="Chantel"/>
    <n v="4546.43"/>
  </r>
  <r>
    <x v="22"/>
    <s v="Tyrone"/>
    <n v="4710.5200000000004"/>
  </r>
  <r>
    <x v="23"/>
    <s v="Tyrone"/>
    <n v="1482.88"/>
  </r>
  <r>
    <x v="23"/>
    <s v="Jo"/>
    <n v="2322.23"/>
  </r>
  <r>
    <x v="24"/>
    <s v="Jo"/>
    <n v="1561.53"/>
  </r>
  <r>
    <x v="25"/>
    <s v="Tyrone"/>
    <n v="4510.13"/>
  </r>
  <r>
    <x v="25"/>
    <s v="Jo"/>
    <n v="1576.29"/>
  </r>
  <r>
    <x v="26"/>
    <s v="Jim"/>
    <n v="4297.68"/>
  </r>
  <r>
    <x v="27"/>
    <s v="Chantel"/>
    <n v="43.43"/>
  </r>
  <r>
    <x v="27"/>
    <s v="Jim"/>
    <n v="740.43"/>
  </r>
  <r>
    <x v="28"/>
    <s v="Jo"/>
    <n v="554.48"/>
  </r>
  <r>
    <x v="28"/>
    <s v="Chantel"/>
    <n v="3194.89"/>
  </r>
  <r>
    <x v="29"/>
    <s v="Jo"/>
    <n v="4063.91"/>
  </r>
  <r>
    <x v="30"/>
    <s v="Tyrone"/>
    <n v="697.75"/>
  </r>
  <r>
    <x v="31"/>
    <s v="Chantel"/>
    <n v="2938.14"/>
  </r>
  <r>
    <x v="31"/>
    <s v="Jo"/>
    <n v="2738.8"/>
  </r>
  <r>
    <x v="32"/>
    <s v="Tyrone"/>
    <n v="4690.49"/>
  </r>
  <r>
    <x v="33"/>
    <s v="Jim"/>
    <n v="1777.52"/>
  </r>
  <r>
    <x v="34"/>
    <s v="Tyrone"/>
    <n v="4294.17"/>
  </r>
  <r>
    <x v="35"/>
    <s v="Jim"/>
    <n v="3709.57"/>
  </r>
  <r>
    <x v="36"/>
    <s v="Jo"/>
    <n v="2200.5300000000002"/>
  </r>
  <r>
    <x v="37"/>
    <s v="Chantel"/>
    <n v="4410.6099999999997"/>
  </r>
  <r>
    <x v="37"/>
    <s v="Jo"/>
    <n v="4752.4799999999996"/>
  </r>
  <r>
    <x v="38"/>
    <s v="Tyrone"/>
    <n v="3170.86"/>
  </r>
  <r>
    <x v="39"/>
    <s v="Chantel"/>
    <n v="2539.84"/>
  </r>
  <r>
    <x v="40"/>
    <s v="Jim"/>
    <n v="2026.19"/>
  </r>
  <r>
    <x v="41"/>
    <s v="Chantel"/>
    <n v="3367.39"/>
  </r>
  <r>
    <x v="41"/>
    <s v="Tyrone"/>
    <n v="494.38"/>
  </r>
  <r>
    <x v="42"/>
    <s v="Jo"/>
    <n v="4499.43"/>
  </r>
  <r>
    <x v="43"/>
    <s v="Jim"/>
    <n v="1723.54"/>
  </r>
  <r>
    <x v="44"/>
    <s v="Tyrone"/>
    <n v="3263.26"/>
  </r>
  <r>
    <x v="45"/>
    <s v="Tyrone"/>
    <n v="2859.62"/>
  </r>
  <r>
    <x v="46"/>
    <s v="Jo"/>
    <n v="2220.35"/>
  </r>
  <r>
    <x v="47"/>
    <s v="Jim"/>
    <n v="4272.3999999999996"/>
  </r>
  <r>
    <x v="47"/>
    <s v="Jo"/>
    <n v="2574.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923888-4CD4-426E-BB75-8385DAE8194E}" name="PivotTable4" cacheId="0"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6">
  <location ref="F11:G15" firstHeaderRow="1" firstDataRow="1" firstDataCol="1"/>
  <pivotFields count="5">
    <pivotField compact="0" numFmtId="14" outline="0" showAll="0">
      <items count="1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m="1" x="94"/>
        <item m="1" x="81"/>
        <item m="1" x="65"/>
        <item m="1" x="52"/>
        <item m="1" x="79"/>
        <item m="1" x="64"/>
        <item m="1" x="50"/>
        <item m="1" x="92"/>
        <item m="1" x="63"/>
        <item m="1" x="62"/>
        <item m="1" x="49"/>
        <item m="1" x="91"/>
        <item m="1" x="78"/>
        <item m="1" x="61"/>
        <item m="1" x="48"/>
        <item m="1" x="76"/>
        <item m="1" x="90"/>
        <item m="1" x="103"/>
        <item m="1" x="88"/>
        <item m="1" x="74"/>
        <item m="1" x="77"/>
        <item m="1" x="60"/>
        <item m="1" x="104"/>
        <item m="1" x="89"/>
        <item m="1" x="75"/>
        <item m="1" x="59"/>
        <item m="1" x="102"/>
        <item m="1" x="101"/>
        <item m="1" x="87"/>
        <item m="1" x="85"/>
        <item m="1" x="72"/>
        <item m="1" x="56"/>
        <item m="1" x="99"/>
        <item m="1" x="83"/>
        <item m="1" x="70"/>
        <item m="1" x="54"/>
        <item m="1" x="97"/>
        <item m="1" x="82"/>
        <item m="1" x="68"/>
        <item m="1" x="58"/>
        <item m="1" x="100"/>
        <item m="1" x="86"/>
        <item m="1" x="73"/>
        <item m="1" x="57"/>
        <item m="1" x="84"/>
        <item m="1" x="71"/>
        <item m="1" x="55"/>
        <item m="1" x="98"/>
        <item m="1" x="69"/>
        <item m="1" x="96"/>
        <item m="1" x="67"/>
        <item m="1" x="53"/>
        <item m="1" x="95"/>
        <item m="1" x="66"/>
        <item m="1" x="80"/>
        <item m="1" x="51"/>
        <item m="1" x="93"/>
        <item t="default"/>
      </items>
    </pivotField>
    <pivotField compact="0" outline="0" subtotalTop="0" showAll="0"/>
    <pivotField dataField="1" compact="0" outline="0" subtotalTop="0" showAll="0"/>
    <pivotField compact="0" outline="0" showAll="0"/>
    <pivotField name="Month" axis="axisRow" compact="0" outline="0" showAll="0">
      <items count="15">
        <item x="0"/>
        <item x="1"/>
        <item x="2"/>
        <item x="3"/>
        <item x="4"/>
        <item x="5"/>
        <item x="6"/>
        <item x="7"/>
        <item x="8"/>
        <item x="9"/>
        <item x="10"/>
        <item x="11"/>
        <item x="12"/>
        <item x="13"/>
        <item t="default"/>
      </items>
    </pivotField>
  </pivotFields>
  <rowFields count="1">
    <field x="4"/>
  </rowFields>
  <rowItems count="4">
    <i>
      <x v="1"/>
    </i>
    <i>
      <x v="2"/>
    </i>
    <i>
      <x v="3"/>
    </i>
    <i t="grand">
      <x/>
    </i>
  </rowItems>
  <colItems count="1">
    <i/>
  </colItems>
  <dataFields count="1">
    <dataField name="Total Sales ($)" fld="2" baseField="0" baseItem="0" numFmtId="3"/>
  </dataFields>
  <chartFormats count="6">
    <chartFormat chart="0" format="2"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4" count="1" selected="0">
            <x v="5"/>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4" count="1" selected="0">
            <x v="5"/>
          </reference>
        </references>
      </pivotArea>
    </chartFormat>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8638CD-88C7-4C64-A3B1-E7F3B7AA84E6}" name="PivotTable4" cacheId="2"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6">
  <location ref="J6:K10" firstHeaderRow="1" firstDataRow="1" firstDataCol="1"/>
  <pivotFields count="5">
    <pivotField compact="0" numFmtId="14" outline="0"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compact="0" outline="0" subtotalTop="0" showAll="0"/>
    <pivotField dataField="1" compact="0" outline="0" subtotalTop="0" showAll="0"/>
    <pivotField compact="0" outline="0" showAll="0"/>
    <pivotField name="Month" axis="axisRow" compact="0" outline="0" showAll="0">
      <items count="15">
        <item x="0"/>
        <item x="1"/>
        <item x="2"/>
        <item x="3"/>
        <item x="4"/>
        <item x="5"/>
        <item x="6"/>
        <item x="7"/>
        <item x="8"/>
        <item x="9"/>
        <item x="10"/>
        <item x="11"/>
        <item x="12"/>
        <item x="13"/>
        <item t="default"/>
      </items>
    </pivotField>
  </pivotFields>
  <rowFields count="1">
    <field x="4"/>
  </rowFields>
  <rowItems count="4">
    <i>
      <x v="1"/>
    </i>
    <i>
      <x v="2"/>
    </i>
    <i>
      <x v="3"/>
    </i>
    <i t="grand">
      <x/>
    </i>
  </rowItems>
  <colItems count="1">
    <i/>
  </colItems>
  <dataFields count="1">
    <dataField name="Total Sales ($)" fld="2" baseField="0" baseItem="0" numFmtId="3"/>
  </dataFields>
  <chartFormats count="6">
    <chartFormat chart="0" format="2"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4" count="1" selected="0">
            <x v="5"/>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4" count="1" selected="0">
            <x v="5"/>
          </reference>
        </references>
      </pivotArea>
    </chartFormat>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120E3E-EB3F-41D5-80D6-507C6FE7A9AD}" name="PivotTable3" cacheId="1" applyNumberFormats="0" applyBorderFormats="0" applyFontFormats="0" applyPatternFormats="0" applyAlignmentFormats="0" applyWidthHeightFormats="1" dataCaption="Values" updatedVersion="8" minRefreshableVersion="3" itemPrintTitles="1" createdVersion="8" indent="0" compact="0" compactData="0" multipleFieldFilters="0">
  <location ref="F6:H35" firstHeaderRow="1" firstDataRow="1" firstDataCol="2"/>
  <pivotFields count="5">
    <pivotField compact="0" numFmtId="14" outline="0" showAll="0">
      <items count="1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90"/>
        <item x="91"/>
        <item x="92"/>
        <item x="93"/>
        <item x="94"/>
        <item x="96"/>
        <item x="97"/>
        <item x="98"/>
        <item x="100"/>
        <item x="101"/>
        <item x="102"/>
        <item x="103"/>
        <item x="104"/>
        <item x="87"/>
        <item x="89"/>
        <item x="88"/>
        <item x="95"/>
        <item x="99"/>
        <item t="default"/>
      </items>
    </pivotField>
    <pivotField axis="axisRow" compact="0" outline="0" subtotalTop="0" showAll="0">
      <items count="5">
        <item x="1"/>
        <item x="0"/>
        <item x="3"/>
        <item x="2"/>
        <item t="default"/>
      </items>
    </pivotField>
    <pivotField dataField="1" compact="0" outline="0" subtotalTop="0" showAll="0"/>
    <pivotField compact="0" outline="0" subtotalTop="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 name="Month" axis="axisRow" compact="0" outline="0" subtotalTop="0" showAll="0">
      <items count="15">
        <item x="0"/>
        <item x="1"/>
        <item x="2"/>
        <item x="3"/>
        <item x="4"/>
        <item x="5"/>
        <item x="6"/>
        <item x="7"/>
        <item x="8"/>
        <item x="9"/>
        <item x="10"/>
        <item x="11"/>
        <item x="12"/>
        <item x="13"/>
        <item t="default"/>
      </items>
    </pivotField>
  </pivotFields>
  <rowFields count="2">
    <field x="1"/>
    <field x="4"/>
  </rowFields>
  <rowItems count="29">
    <i>
      <x/>
      <x v="1"/>
    </i>
    <i r="1">
      <x v="2"/>
    </i>
    <i r="1">
      <x v="3"/>
    </i>
    <i r="1">
      <x v="4"/>
    </i>
    <i r="1">
      <x v="5"/>
    </i>
    <i r="1">
      <x v="6"/>
    </i>
    <i t="default">
      <x/>
    </i>
    <i>
      <x v="1"/>
      <x v="1"/>
    </i>
    <i r="1">
      <x v="2"/>
    </i>
    <i r="1">
      <x v="3"/>
    </i>
    <i r="1">
      <x v="4"/>
    </i>
    <i r="1">
      <x v="5"/>
    </i>
    <i r="1">
      <x v="6"/>
    </i>
    <i t="default">
      <x v="1"/>
    </i>
    <i>
      <x v="2"/>
      <x v="1"/>
    </i>
    <i r="1">
      <x v="2"/>
    </i>
    <i r="1">
      <x v="3"/>
    </i>
    <i r="1">
      <x v="4"/>
    </i>
    <i r="1">
      <x v="5"/>
    </i>
    <i r="1">
      <x v="6"/>
    </i>
    <i t="default">
      <x v="2"/>
    </i>
    <i>
      <x v="3"/>
      <x v="1"/>
    </i>
    <i r="1">
      <x v="2"/>
    </i>
    <i r="1">
      <x v="3"/>
    </i>
    <i r="1">
      <x v="4"/>
    </i>
    <i r="1">
      <x v="5"/>
    </i>
    <i r="1">
      <x v="6"/>
    </i>
    <i t="default">
      <x v="3"/>
    </i>
    <i t="grand">
      <x/>
    </i>
  </rowItems>
  <colItems count="1">
    <i/>
  </colItems>
  <dataFields count="1">
    <dataField name="Total Sales ($)" fld="2" baseField="0" baseItem="0" numFmtId="3"/>
  </dataFields>
  <conditionalFormats count="1">
    <conditionalFormat scope="field" type="all" priority="1">
      <pivotAreas count="1">
        <pivotArea outline="0" collapsedLevelsAreSubtotals="1" fieldPosition="0">
          <references count="2">
            <reference field="4294967294" count="1" selected="0">
              <x v="0"/>
            </reference>
            <reference field="4"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31C596-9770-44FD-990E-24F182B377AB}" name="fSalesDup025" displayName="fSalesDup025" ref="C26:E190" totalsRowShown="0" headerRowDxfId="15">
  <autoFilter ref="C26:E190" xr:uid="{6131C596-9770-44FD-990E-24F182B377AB}"/>
  <tableColumns count="3">
    <tableColumn id="1" xr3:uid="{3C48804D-5393-4137-B65D-DD9662465851}" name="Date" dataDxfId="14"/>
    <tableColumn id="2" xr3:uid="{BA670864-EEC9-49B9-A236-0FF7A784D0C2}" name="SalesRep"/>
    <tableColumn id="3" xr3:uid="{845FA925-1492-4D9B-9C7C-44A35FA30BF8}" name="Sales ($)"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8A3111-08CC-46BA-BB49-75ABD169177E}" name="fSales01" displayName="fSales01" ref="B4:D168" totalsRowShown="0" headerRowDxfId="12">
  <autoFilter ref="B4:D168" xr:uid="{F75C33D7-3323-48F9-A607-AADB1FC7BB5D}"/>
  <tableColumns count="3">
    <tableColumn id="1" xr3:uid="{8429B450-E08A-4DB3-ABE1-2EC8D5A95DC9}" name="Date" dataDxfId="11"/>
    <tableColumn id="2" xr3:uid="{DD339328-80E7-48E6-B4C0-0428EEF88DEF}" name="SalesRep"/>
    <tableColumn id="3" xr3:uid="{F37EB9B8-F097-448C-8A8B-CFDF5E7E1812}" name="Sales ($)"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997525-1A10-4FC9-AA79-102323B47A2B}" name="SurveyData" displayName="SurveyData" ref="B4:B163" totalsRowShown="0" headerRowDxfId="8">
  <autoFilter ref="B4:B163" xr:uid="{A2997525-1A10-4FC9-AA79-102323B47A2B}"/>
  <tableColumns count="1">
    <tableColumn id="1" xr3:uid="{D44B18B5-0DB0-4327-B6D3-8848C13892F4}" name="Survey Da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1.xml"/><Relationship Id="rId1" Type="http://schemas.openxmlformats.org/officeDocument/2006/relationships/pivotTable" Target="../pivotTables/pivotTable1.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57CFF-53A5-4AED-B00C-7A14BDD34F85}">
  <sheetPr codeName="Sheet1">
    <tabColor rgb="FF00B0F0"/>
  </sheetPr>
  <dimension ref="B2:L23"/>
  <sheetViews>
    <sheetView showGridLines="0" zoomScale="160" zoomScaleNormal="160" workbookViewId="0"/>
  </sheetViews>
  <sheetFormatPr defaultRowHeight="15" x14ac:dyDescent="0.25"/>
  <cols>
    <col min="2" max="2" width="6.42578125" customWidth="1"/>
    <col min="3" max="3" width="9.140625" customWidth="1"/>
    <col min="4" max="4" width="5.42578125" customWidth="1"/>
    <col min="5" max="6" width="14.140625" customWidth="1"/>
    <col min="8" max="8" width="7" customWidth="1"/>
    <col min="9" max="9" width="15" customWidth="1"/>
    <col min="10" max="10" width="14.140625" customWidth="1"/>
    <col min="12" max="12" width="68.85546875" bestFit="1" customWidth="1"/>
  </cols>
  <sheetData>
    <row r="2" spans="2:12" ht="9.75" customHeight="1" x14ac:dyDescent="0.25">
      <c r="B2" s="87" t="s">
        <v>130</v>
      </c>
      <c r="C2" s="87"/>
      <c r="D2" s="87"/>
      <c r="E2" s="87"/>
      <c r="F2" s="87"/>
      <c r="G2" s="87"/>
      <c r="H2" s="87"/>
      <c r="I2" s="87"/>
      <c r="J2" s="87"/>
    </row>
    <row r="3" spans="2:12" ht="46.5" customHeight="1" x14ac:dyDescent="0.25">
      <c r="B3" s="87"/>
      <c r="C3" s="87"/>
      <c r="D3" s="87"/>
      <c r="E3" s="87"/>
      <c r="F3" s="87"/>
      <c r="G3" s="87"/>
      <c r="H3" s="87"/>
      <c r="I3" s="87"/>
      <c r="J3" s="87"/>
    </row>
    <row r="4" spans="2:12" ht="15" customHeight="1" x14ac:dyDescent="0.25">
      <c r="B4" s="88"/>
      <c r="C4" s="88"/>
      <c r="D4" s="88"/>
      <c r="E4" s="88"/>
      <c r="F4" s="88"/>
    </row>
    <row r="5" spans="2:12" ht="15" customHeight="1" x14ac:dyDescent="0.25">
      <c r="B5" s="88"/>
      <c r="C5" s="88"/>
      <c r="D5" s="88"/>
      <c r="E5" s="88"/>
      <c r="F5" s="88"/>
    </row>
    <row r="6" spans="2:12" ht="15" customHeight="1" x14ac:dyDescent="0.25">
      <c r="B6" s="88"/>
      <c r="C6" s="88"/>
      <c r="D6" s="88"/>
      <c r="E6" s="88"/>
      <c r="F6" s="88"/>
    </row>
    <row r="7" spans="2:12" ht="28.5" customHeight="1" x14ac:dyDescent="0.25">
      <c r="B7" s="88"/>
      <c r="C7" s="88"/>
      <c r="D7" s="88"/>
      <c r="E7" s="88"/>
      <c r="F7" s="88"/>
    </row>
    <row r="8" spans="2:12" ht="28.5" customHeight="1" x14ac:dyDescent="0.25">
      <c r="B8" s="88"/>
      <c r="C8" s="88"/>
      <c r="D8" s="88"/>
      <c r="E8" s="88"/>
      <c r="F8" s="88"/>
    </row>
    <row r="9" spans="2:12" ht="15" customHeight="1" x14ac:dyDescent="0.25">
      <c r="B9" s="88"/>
      <c r="C9" s="88"/>
      <c r="D9" s="88"/>
      <c r="E9" s="88"/>
      <c r="F9" s="88"/>
    </row>
    <row r="10" spans="2:12" ht="15" customHeight="1" x14ac:dyDescent="0.25">
      <c r="B10" s="88"/>
      <c r="C10" s="88"/>
      <c r="D10" s="88"/>
      <c r="E10" s="88"/>
      <c r="F10" s="88"/>
    </row>
    <row r="11" spans="2:12" ht="56.25" customHeight="1" x14ac:dyDescent="0.25">
      <c r="B11" s="88"/>
      <c r="C11" s="88"/>
      <c r="D11" s="88"/>
      <c r="E11" s="88"/>
      <c r="F11" s="88"/>
    </row>
    <row r="12" spans="2:12" ht="4.5" customHeight="1" x14ac:dyDescent="0.25">
      <c r="B12" s="89" t="s">
        <v>150</v>
      </c>
      <c r="C12" s="89"/>
      <c r="D12" s="89"/>
      <c r="E12" s="89"/>
      <c r="F12" s="89"/>
      <c r="G12" s="89"/>
      <c r="H12" s="89"/>
      <c r="I12" s="89"/>
      <c r="J12" s="89"/>
      <c r="L12" s="40"/>
    </row>
    <row r="13" spans="2:12" ht="4.5" customHeight="1" x14ac:dyDescent="0.25">
      <c r="B13" s="89"/>
      <c r="C13" s="89"/>
      <c r="D13" s="89"/>
      <c r="E13" s="89"/>
      <c r="F13" s="89"/>
      <c r="G13" s="89"/>
      <c r="H13" s="89"/>
      <c r="I13" s="89"/>
      <c r="J13" s="89"/>
    </row>
    <row r="14" spans="2:12" ht="19.5" customHeight="1" x14ac:dyDescent="0.25">
      <c r="B14" s="89"/>
      <c r="C14" s="89"/>
      <c r="D14" s="89"/>
      <c r="E14" s="89"/>
      <c r="F14" s="89"/>
      <c r="G14" s="89"/>
      <c r="H14" s="89"/>
      <c r="I14" s="89"/>
      <c r="J14" s="89"/>
    </row>
    <row r="15" spans="2:12" ht="4.5" customHeight="1" x14ac:dyDescent="0.25">
      <c r="B15" s="89"/>
      <c r="C15" s="89"/>
      <c r="D15" s="89"/>
      <c r="E15" s="89"/>
      <c r="F15" s="89"/>
      <c r="G15" s="89"/>
      <c r="H15" s="89"/>
      <c r="I15" s="89"/>
      <c r="J15" s="89"/>
    </row>
    <row r="19" spans="3:12" ht="28.5" x14ac:dyDescent="0.45">
      <c r="C19">
        <f>LEN(C18)</f>
        <v>0</v>
      </c>
      <c r="L19" s="41"/>
    </row>
    <row r="23" spans="3:12" x14ac:dyDescent="0.25">
      <c r="H23" t="s">
        <v>104</v>
      </c>
    </row>
  </sheetData>
  <mergeCells count="3">
    <mergeCell ref="B2:J3"/>
    <mergeCell ref="B4:F11"/>
    <mergeCell ref="B12:J1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13C6D-1BDA-417D-AA25-766F43AC01A5}">
  <sheetPr codeName="Sheet2">
    <tabColor rgb="FF00B0F0"/>
  </sheetPr>
  <dimension ref="B2:L23"/>
  <sheetViews>
    <sheetView showGridLines="0" zoomScale="190" zoomScaleNormal="190" workbookViewId="0"/>
  </sheetViews>
  <sheetFormatPr defaultRowHeight="15" x14ac:dyDescent="0.25"/>
  <cols>
    <col min="2" max="2" width="6.42578125" customWidth="1"/>
    <col min="3" max="3" width="9.140625" customWidth="1"/>
    <col min="4" max="4" width="5.42578125" customWidth="1"/>
    <col min="5" max="6" width="14.140625" customWidth="1"/>
    <col min="8" max="8" width="7" customWidth="1"/>
    <col min="9" max="9" width="15" customWidth="1"/>
    <col min="10" max="10" width="14.140625" customWidth="1"/>
    <col min="12" max="12" width="68.85546875" bestFit="1" customWidth="1"/>
  </cols>
  <sheetData>
    <row r="2" spans="2:12" ht="9.75" customHeight="1" x14ac:dyDescent="0.25">
      <c r="B2" s="87" t="s">
        <v>130</v>
      </c>
      <c r="C2" s="87"/>
      <c r="D2" s="87"/>
      <c r="E2" s="87"/>
      <c r="F2" s="87"/>
      <c r="G2" s="87"/>
      <c r="H2" s="87"/>
      <c r="I2" s="87"/>
      <c r="J2" s="87"/>
    </row>
    <row r="3" spans="2:12" ht="46.5" customHeight="1" x14ac:dyDescent="0.25">
      <c r="B3" s="87"/>
      <c r="C3" s="87"/>
      <c r="D3" s="87"/>
      <c r="E3" s="87"/>
      <c r="F3" s="87"/>
      <c r="G3" s="87"/>
      <c r="H3" s="87"/>
      <c r="I3" s="87"/>
      <c r="J3" s="87"/>
    </row>
    <row r="4" spans="2:12" ht="15" customHeight="1" x14ac:dyDescent="0.25">
      <c r="B4" s="90" t="s">
        <v>195</v>
      </c>
      <c r="C4" s="90"/>
      <c r="D4" s="90"/>
      <c r="E4" s="90"/>
      <c r="F4" s="90"/>
      <c r="G4" s="90"/>
      <c r="H4" s="90"/>
      <c r="I4" s="90"/>
      <c r="J4" s="90"/>
    </row>
    <row r="5" spans="2:12" ht="15" customHeight="1" x14ac:dyDescent="0.25">
      <c r="B5" s="90"/>
      <c r="C5" s="90"/>
      <c r="D5" s="90"/>
      <c r="E5" s="90"/>
      <c r="F5" s="90"/>
      <c r="G5" s="90"/>
      <c r="H5" s="90"/>
      <c r="I5" s="90"/>
      <c r="J5" s="90"/>
    </row>
    <row r="6" spans="2:12" ht="15" customHeight="1" x14ac:dyDescent="0.25">
      <c r="B6" s="90"/>
      <c r="C6" s="90"/>
      <c r="D6" s="90"/>
      <c r="E6" s="90"/>
      <c r="F6" s="90"/>
      <c r="G6" s="90"/>
      <c r="H6" s="90"/>
      <c r="I6" s="90"/>
      <c r="J6" s="90"/>
    </row>
    <row r="7" spans="2:12" ht="28.5" customHeight="1" x14ac:dyDescent="0.25">
      <c r="B7" s="90"/>
      <c r="C7" s="90"/>
      <c r="D7" s="90"/>
      <c r="E7" s="90"/>
      <c r="F7" s="90"/>
      <c r="G7" s="90"/>
      <c r="H7" s="90"/>
      <c r="I7" s="90"/>
      <c r="J7" s="90"/>
    </row>
    <row r="8" spans="2:12" ht="28.5" customHeight="1" x14ac:dyDescent="0.25">
      <c r="B8" s="90"/>
      <c r="C8" s="90"/>
      <c r="D8" s="90"/>
      <c r="E8" s="90"/>
      <c r="F8" s="90"/>
      <c r="G8" s="90"/>
      <c r="H8" s="90"/>
      <c r="I8" s="90"/>
      <c r="J8" s="90"/>
    </row>
    <row r="9" spans="2:12" ht="15" customHeight="1" x14ac:dyDescent="0.25">
      <c r="B9" s="90"/>
      <c r="C9" s="90"/>
      <c r="D9" s="90"/>
      <c r="E9" s="90"/>
      <c r="F9" s="90"/>
      <c r="G9" s="90"/>
      <c r="H9" s="90"/>
      <c r="I9" s="90"/>
      <c r="J9" s="90"/>
    </row>
    <row r="10" spans="2:12" ht="15" customHeight="1" x14ac:dyDescent="0.25">
      <c r="B10" s="90"/>
      <c r="C10" s="90"/>
      <c r="D10" s="90"/>
      <c r="E10" s="90"/>
      <c r="F10" s="90"/>
      <c r="G10" s="90"/>
      <c r="H10" s="90"/>
      <c r="I10" s="90"/>
      <c r="J10" s="90"/>
    </row>
    <row r="11" spans="2:12" ht="56.25" customHeight="1" x14ac:dyDescent="0.25">
      <c r="B11" s="90"/>
      <c r="C11" s="90"/>
      <c r="D11" s="90"/>
      <c r="E11" s="90"/>
      <c r="F11" s="90"/>
      <c r="G11" s="90"/>
      <c r="H11" s="90"/>
      <c r="I11" s="90"/>
      <c r="J11" s="90"/>
    </row>
    <row r="12" spans="2:12" ht="4.5" customHeight="1" x14ac:dyDescent="0.25">
      <c r="B12" s="89" t="s">
        <v>150</v>
      </c>
      <c r="C12" s="89"/>
      <c r="D12" s="89"/>
      <c r="E12" s="89"/>
      <c r="F12" s="89"/>
      <c r="G12" s="89"/>
      <c r="H12" s="89"/>
      <c r="I12" s="89"/>
      <c r="J12" s="89"/>
      <c r="L12" s="40"/>
    </row>
    <row r="13" spans="2:12" ht="4.5" customHeight="1" x14ac:dyDescent="0.25">
      <c r="B13" s="89"/>
      <c r="C13" s="89"/>
      <c r="D13" s="89"/>
      <c r="E13" s="89"/>
      <c r="F13" s="89"/>
      <c r="G13" s="89"/>
      <c r="H13" s="89"/>
      <c r="I13" s="89"/>
      <c r="J13" s="89"/>
    </row>
    <row r="14" spans="2:12" ht="19.5" customHeight="1" x14ac:dyDescent="0.25">
      <c r="B14" s="89"/>
      <c r="C14" s="89"/>
      <c r="D14" s="89"/>
      <c r="E14" s="89"/>
      <c r="F14" s="89"/>
      <c r="G14" s="89"/>
      <c r="H14" s="89"/>
      <c r="I14" s="89"/>
      <c r="J14" s="89"/>
    </row>
    <row r="15" spans="2:12" ht="4.5" customHeight="1" x14ac:dyDescent="0.25">
      <c r="B15" s="89"/>
      <c r="C15" s="89"/>
      <c r="D15" s="89"/>
      <c r="E15" s="89"/>
      <c r="F15" s="89"/>
      <c r="G15" s="89"/>
      <c r="H15" s="89"/>
      <c r="I15" s="89"/>
      <c r="J15" s="89"/>
    </row>
    <row r="19" spans="3:12" ht="28.5" x14ac:dyDescent="0.45">
      <c r="C19">
        <f>LEN(C18)</f>
        <v>0</v>
      </c>
      <c r="L19" s="41"/>
    </row>
    <row r="23" spans="3:12" x14ac:dyDescent="0.25">
      <c r="H23" t="s">
        <v>104</v>
      </c>
    </row>
  </sheetData>
  <mergeCells count="3">
    <mergeCell ref="B2:J3"/>
    <mergeCell ref="B12:J15"/>
    <mergeCell ref="B4:J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28DD8-5C90-4FD5-9A67-D66421C14E28}">
  <sheetPr codeName="Sheet3"/>
  <dimension ref="G10:P34"/>
  <sheetViews>
    <sheetView showGridLines="0" topLeftCell="A4" workbookViewId="0">
      <selection activeCell="P32" sqref="P32:P34"/>
    </sheetView>
  </sheetViews>
  <sheetFormatPr defaultRowHeight="15" x14ac:dyDescent="0.25"/>
  <cols>
    <col min="7" max="11" width="20.5703125" customWidth="1"/>
  </cols>
  <sheetData>
    <row r="10" spans="7:11" ht="15.75" thickBot="1" x14ac:dyDescent="0.3"/>
    <row r="11" spans="7:11" ht="106.5" thickTop="1" x14ac:dyDescent="0.25">
      <c r="G11" s="91" t="s">
        <v>201</v>
      </c>
      <c r="H11" s="92"/>
      <c r="I11" s="92"/>
      <c r="J11" s="92"/>
      <c r="K11" s="93"/>
    </row>
    <row r="12" spans="7:11" ht="70.5" x14ac:dyDescent="0.25">
      <c r="G12" s="60">
        <v>365</v>
      </c>
      <c r="H12" s="59" t="s">
        <v>196</v>
      </c>
      <c r="I12" s="59" t="s">
        <v>197</v>
      </c>
      <c r="J12" s="59" t="s">
        <v>198</v>
      </c>
      <c r="K12" s="61" t="s">
        <v>199</v>
      </c>
    </row>
    <row r="13" spans="7:11" ht="57.75" x14ac:dyDescent="0.25">
      <c r="G13" s="94" t="s">
        <v>200</v>
      </c>
      <c r="H13" s="95"/>
      <c r="I13" s="95"/>
      <c r="J13" s="95"/>
      <c r="K13" s="96"/>
    </row>
    <row r="14" spans="7:11" ht="30" customHeight="1" x14ac:dyDescent="0.25">
      <c r="G14" s="62"/>
      <c r="K14" s="63"/>
    </row>
    <row r="15" spans="7:11" ht="30" customHeight="1" x14ac:dyDescent="0.25">
      <c r="G15" s="62"/>
      <c r="K15" s="63"/>
    </row>
    <row r="16" spans="7:11" ht="30" customHeight="1" x14ac:dyDescent="0.25">
      <c r="G16" s="62"/>
      <c r="K16" s="63"/>
    </row>
    <row r="17" spans="7:16" ht="30" customHeight="1" x14ac:dyDescent="0.25">
      <c r="G17" s="62"/>
      <c r="K17" s="63"/>
    </row>
    <row r="18" spans="7:16" x14ac:dyDescent="0.25">
      <c r="G18" s="62"/>
      <c r="K18" s="63"/>
    </row>
    <row r="19" spans="7:16" x14ac:dyDescent="0.25">
      <c r="G19" s="62"/>
      <c r="K19" s="63"/>
    </row>
    <row r="20" spans="7:16" x14ac:dyDescent="0.25">
      <c r="G20" s="62"/>
      <c r="K20" s="63"/>
    </row>
    <row r="21" spans="7:16" ht="15.75" thickBot="1" x14ac:dyDescent="0.3">
      <c r="G21" s="64"/>
      <c r="H21" s="65"/>
      <c r="I21" s="65"/>
      <c r="J21" s="65"/>
      <c r="K21" s="66"/>
    </row>
    <row r="22" spans="7:16" ht="15.75" thickTop="1" x14ac:dyDescent="0.25"/>
    <row r="32" spans="7:16" x14ac:dyDescent="0.25">
      <c r="P32">
        <v>83</v>
      </c>
    </row>
    <row r="33" spans="16:16" x14ac:dyDescent="0.25">
      <c r="P33">
        <v>5</v>
      </c>
    </row>
    <row r="34" spans="16:16" x14ac:dyDescent="0.25">
      <c r="P34">
        <f>P32/P33</f>
        <v>16.600000000000001</v>
      </c>
    </row>
  </sheetData>
  <mergeCells count="2">
    <mergeCell ref="G11:K11"/>
    <mergeCell ref="G13:K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A7BAA-E7DF-49E5-861A-93D1F671DA84}">
  <sheetPr codeName="Sheet4">
    <tabColor rgb="FFFF00FF"/>
  </sheetPr>
  <dimension ref="B2:L23"/>
  <sheetViews>
    <sheetView showGridLines="0" zoomScale="145" zoomScaleNormal="145" workbookViewId="0"/>
  </sheetViews>
  <sheetFormatPr defaultRowHeight="15" x14ac:dyDescent="0.25"/>
  <cols>
    <col min="2" max="2" width="6.42578125" customWidth="1"/>
    <col min="3" max="3" width="9.140625" customWidth="1"/>
    <col min="4" max="4" width="6.85546875" customWidth="1"/>
    <col min="5" max="6" width="14.140625" customWidth="1"/>
    <col min="8" max="8" width="5.5703125" customWidth="1"/>
    <col min="9" max="9" width="15.7109375" customWidth="1"/>
    <col min="10" max="10" width="14.140625" customWidth="1"/>
    <col min="12" max="12" width="68.85546875" bestFit="1" customWidth="1"/>
  </cols>
  <sheetData>
    <row r="2" spans="2:12" ht="9.75" customHeight="1" x14ac:dyDescent="0.25">
      <c r="B2" s="87" t="s">
        <v>130</v>
      </c>
      <c r="C2" s="87"/>
      <c r="D2" s="87"/>
      <c r="E2" s="87"/>
      <c r="F2" s="87"/>
      <c r="G2" s="87"/>
      <c r="H2" s="87"/>
      <c r="I2" s="87"/>
      <c r="J2" s="87"/>
    </row>
    <row r="3" spans="2:12" ht="46.5" customHeight="1" x14ac:dyDescent="0.25">
      <c r="B3" s="87"/>
      <c r="C3" s="87"/>
      <c r="D3" s="87"/>
      <c r="E3" s="87"/>
      <c r="F3" s="87"/>
      <c r="G3" s="87"/>
      <c r="H3" s="87"/>
      <c r="I3" s="87"/>
      <c r="J3" s="87"/>
    </row>
    <row r="4" spans="2:12" ht="15" customHeight="1" x14ac:dyDescent="0.25">
      <c r="B4" s="88" t="s">
        <v>194</v>
      </c>
      <c r="C4" s="88"/>
      <c r="D4" s="88"/>
      <c r="E4" s="88"/>
      <c r="F4" s="88"/>
    </row>
    <row r="5" spans="2:12" ht="15" customHeight="1" x14ac:dyDescent="0.25">
      <c r="B5" s="88"/>
      <c r="C5" s="88"/>
      <c r="D5" s="88"/>
      <c r="E5" s="88"/>
      <c r="F5" s="88"/>
    </row>
    <row r="6" spans="2:12" ht="15" customHeight="1" x14ac:dyDescent="0.25">
      <c r="B6" s="88"/>
      <c r="C6" s="88"/>
      <c r="D6" s="88"/>
      <c r="E6" s="88"/>
      <c r="F6" s="88"/>
    </row>
    <row r="7" spans="2:12" ht="28.5" customHeight="1" x14ac:dyDescent="0.25">
      <c r="B7" s="88"/>
      <c r="C7" s="88"/>
      <c r="D7" s="88"/>
      <c r="E7" s="88"/>
      <c r="F7" s="88"/>
    </row>
    <row r="8" spans="2:12" ht="28.5" customHeight="1" x14ac:dyDescent="0.25">
      <c r="B8" s="88"/>
      <c r="C8" s="88"/>
      <c r="D8" s="88"/>
      <c r="E8" s="88"/>
      <c r="F8" s="88"/>
    </row>
    <row r="9" spans="2:12" ht="15" customHeight="1" x14ac:dyDescent="0.25">
      <c r="B9" s="88"/>
      <c r="C9" s="88"/>
      <c r="D9" s="88"/>
      <c r="E9" s="88"/>
      <c r="F9" s="88"/>
    </row>
    <row r="10" spans="2:12" ht="15" customHeight="1" x14ac:dyDescent="0.25">
      <c r="B10" s="88"/>
      <c r="C10" s="88"/>
      <c r="D10" s="88"/>
      <c r="E10" s="88"/>
      <c r="F10" s="88"/>
    </row>
    <row r="11" spans="2:12" ht="56.25" customHeight="1" x14ac:dyDescent="0.25">
      <c r="B11" s="88"/>
      <c r="C11" s="88"/>
      <c r="D11" s="88"/>
      <c r="E11" s="88"/>
      <c r="F11" s="88"/>
    </row>
    <row r="12" spans="2:12" ht="4.5" customHeight="1" x14ac:dyDescent="0.25">
      <c r="B12" s="89" t="s">
        <v>105</v>
      </c>
      <c r="C12" s="89"/>
      <c r="D12" s="89"/>
      <c r="E12" s="89"/>
      <c r="F12" s="89"/>
      <c r="G12" s="89"/>
      <c r="H12" s="89"/>
      <c r="I12" s="89"/>
      <c r="J12" s="89"/>
      <c r="L12" s="40"/>
    </row>
    <row r="13" spans="2:12" ht="4.5" customHeight="1" x14ac:dyDescent="0.25">
      <c r="B13" s="89"/>
      <c r="C13" s="89"/>
      <c r="D13" s="89"/>
      <c r="E13" s="89"/>
      <c r="F13" s="89"/>
      <c r="G13" s="89"/>
      <c r="H13" s="89"/>
      <c r="I13" s="89"/>
      <c r="J13" s="89"/>
    </row>
    <row r="14" spans="2:12" ht="19.5" customHeight="1" x14ac:dyDescent="0.25">
      <c r="B14" s="89"/>
      <c r="C14" s="89"/>
      <c r="D14" s="89"/>
      <c r="E14" s="89"/>
      <c r="F14" s="89"/>
      <c r="G14" s="89"/>
      <c r="H14" s="89"/>
      <c r="I14" s="89"/>
      <c r="J14" s="89"/>
    </row>
    <row r="15" spans="2:12" ht="4.5" customHeight="1" x14ac:dyDescent="0.25">
      <c r="B15" s="89"/>
      <c r="C15" s="89"/>
      <c r="D15" s="89"/>
      <c r="E15" s="89"/>
      <c r="F15" s="89"/>
      <c r="G15" s="89"/>
      <c r="H15" s="89"/>
      <c r="I15" s="89"/>
      <c r="J15" s="89"/>
    </row>
    <row r="19" spans="3:12" ht="28.5" x14ac:dyDescent="0.45">
      <c r="C19">
        <f>LEN(C18)</f>
        <v>0</v>
      </c>
      <c r="L19" s="41"/>
    </row>
    <row r="23" spans="3:12" x14ac:dyDescent="0.25">
      <c r="H23" t="s">
        <v>104</v>
      </c>
    </row>
  </sheetData>
  <mergeCells count="3">
    <mergeCell ref="B12:J15"/>
    <mergeCell ref="B2:J3"/>
    <mergeCell ref="B4:F1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3831C-81F7-45F3-B38D-9D4D56E3FBCC}">
  <sheetPr codeName="Sheet5">
    <tabColor rgb="FFFFFF00"/>
  </sheetPr>
  <dimension ref="B2:U24"/>
  <sheetViews>
    <sheetView showGridLines="0" zoomScale="160" zoomScaleNormal="160" workbookViewId="0">
      <selection activeCell="B3" sqref="B3"/>
    </sheetView>
  </sheetViews>
  <sheetFormatPr defaultRowHeight="15" x14ac:dyDescent="0.25"/>
  <cols>
    <col min="1" max="1" width="23.5703125" customWidth="1"/>
    <col min="3" max="9" width="11.140625" customWidth="1"/>
    <col min="13" max="13" width="30.7109375" customWidth="1"/>
    <col min="14" max="14" width="3.7109375" customWidth="1"/>
  </cols>
  <sheetData>
    <row r="2" spans="2:21" x14ac:dyDescent="0.25">
      <c r="N2" s="42"/>
      <c r="O2" s="43" t="s">
        <v>131</v>
      </c>
      <c r="P2" s="42"/>
      <c r="Q2" s="42"/>
      <c r="R2" s="42"/>
      <c r="S2" s="42"/>
      <c r="T2" s="42"/>
      <c r="U2" s="42"/>
    </row>
    <row r="3" spans="2:21" x14ac:dyDescent="0.25">
      <c r="B3" s="42"/>
      <c r="C3" s="43" t="s">
        <v>131</v>
      </c>
      <c r="D3" s="42"/>
      <c r="E3" s="42"/>
      <c r="F3" s="42"/>
      <c r="G3" s="42"/>
      <c r="H3" s="42"/>
      <c r="I3" s="42"/>
      <c r="N3" s="51">
        <v>1</v>
      </c>
      <c r="O3" s="49" t="s">
        <v>132</v>
      </c>
      <c r="P3" s="49"/>
      <c r="Q3" s="49"/>
      <c r="R3" s="49"/>
      <c r="S3" s="49"/>
      <c r="T3" s="49"/>
      <c r="U3" s="50"/>
    </row>
    <row r="4" spans="2:21" x14ac:dyDescent="0.25">
      <c r="B4" s="51">
        <v>1</v>
      </c>
      <c r="C4" s="49" t="s">
        <v>132</v>
      </c>
      <c r="D4" s="49"/>
      <c r="E4" s="49"/>
      <c r="F4" s="49"/>
      <c r="G4" s="49"/>
      <c r="H4" s="49"/>
      <c r="I4" s="50"/>
      <c r="N4" s="51">
        <v>2</v>
      </c>
      <c r="O4" s="49" t="s">
        <v>133</v>
      </c>
      <c r="P4" s="49"/>
      <c r="Q4" s="49"/>
      <c r="R4" s="49"/>
      <c r="S4" s="49"/>
      <c r="T4" s="49"/>
      <c r="U4" s="50"/>
    </row>
    <row r="5" spans="2:21" x14ac:dyDescent="0.25">
      <c r="B5" s="51">
        <v>2</v>
      </c>
      <c r="C5" s="49" t="s">
        <v>133</v>
      </c>
      <c r="D5" s="49"/>
      <c r="E5" s="49"/>
      <c r="F5" s="49"/>
      <c r="G5" s="49"/>
      <c r="H5" s="49"/>
      <c r="I5" s="50"/>
      <c r="N5" s="51">
        <v>3</v>
      </c>
      <c r="O5" s="49" t="s">
        <v>151</v>
      </c>
      <c r="P5" s="49"/>
      <c r="Q5" s="49"/>
      <c r="R5" s="49"/>
      <c r="S5" s="49"/>
      <c r="T5" s="49"/>
      <c r="U5" s="50"/>
    </row>
    <row r="6" spans="2:21" x14ac:dyDescent="0.25">
      <c r="B6" s="51">
        <v>3</v>
      </c>
      <c r="C6" s="49" t="s">
        <v>154</v>
      </c>
      <c r="D6" s="49"/>
      <c r="E6" s="49"/>
      <c r="F6" s="49"/>
      <c r="G6" s="49"/>
      <c r="H6" s="49"/>
      <c r="I6" s="50"/>
      <c r="N6" s="51">
        <v>4</v>
      </c>
      <c r="O6" s="49" t="s">
        <v>152</v>
      </c>
      <c r="P6" s="49"/>
      <c r="Q6" s="49"/>
      <c r="R6" s="49"/>
      <c r="S6" s="49"/>
      <c r="T6" s="49"/>
      <c r="U6" s="50"/>
    </row>
    <row r="7" spans="2:21" x14ac:dyDescent="0.25">
      <c r="B7" s="51">
        <v>4</v>
      </c>
      <c r="C7" s="49" t="s">
        <v>158</v>
      </c>
      <c r="D7" s="49"/>
      <c r="E7" s="49"/>
      <c r="F7" s="49"/>
      <c r="G7" s="49"/>
      <c r="H7" s="49"/>
      <c r="I7" s="50"/>
      <c r="N7" s="51">
        <v>5</v>
      </c>
      <c r="O7" s="49" t="s">
        <v>138</v>
      </c>
      <c r="P7" s="49"/>
      <c r="Q7" s="49"/>
      <c r="R7" s="49"/>
      <c r="S7" s="49"/>
      <c r="T7" s="49"/>
      <c r="U7" s="50"/>
    </row>
    <row r="8" spans="2:21" x14ac:dyDescent="0.25">
      <c r="B8" s="51">
        <v>5</v>
      </c>
      <c r="C8" s="49" t="s">
        <v>138</v>
      </c>
      <c r="D8" s="49"/>
      <c r="E8" s="49"/>
      <c r="F8" s="49"/>
      <c r="G8" s="49"/>
      <c r="H8" s="49"/>
      <c r="I8" s="50"/>
      <c r="N8" s="51">
        <v>6</v>
      </c>
      <c r="O8" s="49" t="s">
        <v>147</v>
      </c>
      <c r="P8" s="49"/>
      <c r="Q8" s="49"/>
      <c r="R8" s="49"/>
      <c r="S8" s="49"/>
      <c r="T8" s="49"/>
      <c r="U8" s="50"/>
    </row>
    <row r="9" spans="2:21" x14ac:dyDescent="0.25">
      <c r="B9" s="51">
        <v>6</v>
      </c>
      <c r="C9" s="49" t="s">
        <v>155</v>
      </c>
      <c r="D9" s="49"/>
      <c r="E9" s="49"/>
      <c r="F9" s="49"/>
      <c r="G9" s="49"/>
      <c r="H9" s="49"/>
      <c r="I9" s="50"/>
      <c r="N9" s="51">
        <v>7</v>
      </c>
      <c r="O9" s="49" t="s">
        <v>137</v>
      </c>
      <c r="P9" s="49"/>
      <c r="Q9" s="49"/>
      <c r="R9" s="49"/>
      <c r="S9" s="49"/>
      <c r="T9" s="49"/>
      <c r="U9" s="50"/>
    </row>
    <row r="10" spans="2:21" x14ac:dyDescent="0.25">
      <c r="B10" s="51">
        <v>7</v>
      </c>
      <c r="C10" s="49" t="s">
        <v>137</v>
      </c>
      <c r="D10" s="49"/>
      <c r="E10" s="49"/>
      <c r="F10" s="49"/>
      <c r="G10" s="49"/>
      <c r="H10" s="49"/>
      <c r="I10" s="50"/>
      <c r="N10" s="51">
        <v>8</v>
      </c>
      <c r="O10" s="49" t="s">
        <v>136</v>
      </c>
      <c r="P10" s="49"/>
      <c r="Q10" s="49"/>
      <c r="R10" s="49"/>
      <c r="S10" s="49"/>
      <c r="T10" s="49"/>
      <c r="U10" s="50"/>
    </row>
    <row r="11" spans="2:21" x14ac:dyDescent="0.25">
      <c r="B11" s="51">
        <v>8</v>
      </c>
      <c r="C11" s="49" t="s">
        <v>136</v>
      </c>
      <c r="D11" s="49"/>
      <c r="E11" s="49"/>
      <c r="F11" s="49"/>
      <c r="G11" s="49"/>
      <c r="H11" s="49"/>
      <c r="I11" s="50"/>
      <c r="N11" s="51">
        <v>9</v>
      </c>
      <c r="O11" s="49" t="s">
        <v>139</v>
      </c>
      <c r="P11" s="49"/>
      <c r="Q11" s="49"/>
      <c r="R11" s="49"/>
      <c r="S11" s="49"/>
      <c r="T11" s="49"/>
      <c r="U11" s="50"/>
    </row>
    <row r="12" spans="2:21" x14ac:dyDescent="0.25">
      <c r="B12" s="51">
        <v>9</v>
      </c>
      <c r="C12" s="49" t="s">
        <v>143</v>
      </c>
      <c r="D12" s="49"/>
      <c r="E12" s="49"/>
      <c r="F12" s="49"/>
      <c r="G12" s="49"/>
      <c r="H12" s="49"/>
      <c r="I12" s="50"/>
      <c r="N12" s="51">
        <v>10</v>
      </c>
      <c r="O12" s="49" t="s">
        <v>142</v>
      </c>
      <c r="P12" s="49"/>
      <c r="Q12" s="49"/>
      <c r="R12" s="49"/>
      <c r="S12" s="49"/>
      <c r="T12" s="49"/>
      <c r="U12" s="50"/>
    </row>
    <row r="13" spans="2:21" x14ac:dyDescent="0.25">
      <c r="B13" s="51">
        <v>10</v>
      </c>
      <c r="C13" s="49" t="s">
        <v>144</v>
      </c>
      <c r="D13" s="49"/>
      <c r="E13" s="49"/>
      <c r="F13" s="49"/>
      <c r="G13" s="49"/>
      <c r="H13" s="49"/>
      <c r="I13" s="50"/>
      <c r="N13" s="51">
        <v>11</v>
      </c>
      <c r="O13" s="49" t="s">
        <v>135</v>
      </c>
      <c r="P13" s="49"/>
      <c r="Q13" s="49"/>
      <c r="R13" s="49"/>
      <c r="S13" s="49"/>
      <c r="T13" s="49"/>
      <c r="U13" s="50"/>
    </row>
    <row r="14" spans="2:21" x14ac:dyDescent="0.25">
      <c r="B14" s="51">
        <v>11</v>
      </c>
      <c r="C14" s="49" t="s">
        <v>156</v>
      </c>
      <c r="D14" s="49"/>
      <c r="E14" s="49"/>
      <c r="F14" s="49"/>
      <c r="G14" s="49"/>
      <c r="H14" s="49"/>
      <c r="I14" s="50"/>
      <c r="N14" s="51">
        <v>12</v>
      </c>
      <c r="O14" s="49" t="s">
        <v>140</v>
      </c>
      <c r="P14" s="49"/>
      <c r="Q14" s="49"/>
      <c r="R14" s="49"/>
      <c r="S14" s="49"/>
      <c r="T14" s="49"/>
      <c r="U14" s="50"/>
    </row>
    <row r="15" spans="2:21" x14ac:dyDescent="0.25">
      <c r="B15" s="51">
        <v>12</v>
      </c>
      <c r="C15" s="49" t="s">
        <v>142</v>
      </c>
      <c r="D15" s="49"/>
      <c r="E15" s="49"/>
      <c r="F15" s="49"/>
      <c r="G15" s="49"/>
      <c r="H15" s="49"/>
      <c r="I15" s="50"/>
      <c r="N15" s="51"/>
      <c r="O15" s="49"/>
      <c r="P15" s="49"/>
      <c r="Q15" s="49"/>
      <c r="R15" s="49"/>
      <c r="S15" s="49"/>
      <c r="T15" s="49"/>
      <c r="U15" s="50"/>
    </row>
    <row r="16" spans="2:21" x14ac:dyDescent="0.25">
      <c r="B16" s="51">
        <v>13</v>
      </c>
      <c r="C16" s="49" t="s">
        <v>268</v>
      </c>
      <c r="D16" s="49"/>
      <c r="E16" s="49"/>
      <c r="F16" s="49"/>
      <c r="G16" s="49"/>
      <c r="H16" s="49"/>
      <c r="I16" s="50"/>
      <c r="N16" s="51">
        <v>13</v>
      </c>
      <c r="O16" s="49" t="s">
        <v>141</v>
      </c>
      <c r="P16" s="49"/>
      <c r="Q16" s="49"/>
      <c r="R16" s="49"/>
      <c r="S16" s="49"/>
      <c r="T16" s="49"/>
      <c r="U16" s="50"/>
    </row>
    <row r="17" spans="2:21" x14ac:dyDescent="0.25">
      <c r="B17" s="51">
        <v>14</v>
      </c>
      <c r="C17" s="49" t="s">
        <v>135</v>
      </c>
      <c r="D17" s="49"/>
      <c r="E17" s="49"/>
      <c r="F17" s="49"/>
      <c r="G17" s="49"/>
      <c r="H17" s="49"/>
      <c r="I17" s="50"/>
      <c r="N17" s="51">
        <v>14</v>
      </c>
      <c r="O17" s="49" t="s">
        <v>148</v>
      </c>
      <c r="P17" s="49"/>
      <c r="Q17" s="49"/>
      <c r="R17" s="49"/>
      <c r="S17" s="49"/>
      <c r="T17" s="49"/>
      <c r="U17" s="50"/>
    </row>
    <row r="18" spans="2:21" x14ac:dyDescent="0.25">
      <c r="B18" s="51">
        <v>15</v>
      </c>
      <c r="C18" s="49" t="s">
        <v>140</v>
      </c>
      <c r="D18" s="49"/>
      <c r="E18" s="49"/>
      <c r="F18" s="49"/>
      <c r="G18" s="49"/>
      <c r="H18" s="49"/>
      <c r="I18" s="50"/>
      <c r="N18" s="51">
        <v>15</v>
      </c>
      <c r="O18" s="49" t="s">
        <v>149</v>
      </c>
      <c r="P18" s="49"/>
      <c r="Q18" s="49"/>
      <c r="R18" s="49"/>
      <c r="S18" s="49"/>
      <c r="T18" s="49"/>
      <c r="U18" s="50"/>
    </row>
    <row r="19" spans="2:21" x14ac:dyDescent="0.25">
      <c r="B19" s="51">
        <v>16</v>
      </c>
      <c r="C19" s="49" t="s">
        <v>149</v>
      </c>
      <c r="D19" s="49"/>
      <c r="E19" s="49"/>
      <c r="F19" s="49"/>
      <c r="G19" s="49"/>
      <c r="H19" s="49"/>
      <c r="I19" s="50"/>
      <c r="N19" s="51">
        <v>16</v>
      </c>
      <c r="O19" s="49" t="s">
        <v>143</v>
      </c>
      <c r="P19" s="49"/>
      <c r="Q19" s="49"/>
      <c r="R19" s="49"/>
      <c r="S19" s="49"/>
      <c r="T19" s="49"/>
      <c r="U19" s="50"/>
    </row>
    <row r="20" spans="2:21" x14ac:dyDescent="0.25">
      <c r="B20" s="51">
        <v>17</v>
      </c>
      <c r="C20" s="49" t="s">
        <v>157</v>
      </c>
      <c r="D20" s="49"/>
      <c r="E20" s="49"/>
      <c r="F20" s="49"/>
      <c r="G20" s="49"/>
      <c r="H20" s="49"/>
      <c r="I20" s="50"/>
      <c r="N20" s="51">
        <v>17</v>
      </c>
      <c r="O20" s="49" t="s">
        <v>144</v>
      </c>
      <c r="P20" s="49"/>
      <c r="Q20" s="49"/>
      <c r="R20" s="49"/>
      <c r="S20" s="49"/>
      <c r="T20" s="49"/>
      <c r="U20" s="50"/>
    </row>
    <row r="21" spans="2:21" x14ac:dyDescent="0.25">
      <c r="B21" s="51">
        <v>18</v>
      </c>
      <c r="C21" s="49" t="s">
        <v>153</v>
      </c>
      <c r="D21" s="49"/>
      <c r="E21" s="49"/>
      <c r="F21" s="49"/>
      <c r="G21" s="49"/>
      <c r="H21" s="49"/>
      <c r="I21" s="50"/>
      <c r="N21" s="51">
        <v>18</v>
      </c>
      <c r="O21" s="49" t="s">
        <v>134</v>
      </c>
      <c r="P21" s="49"/>
      <c r="Q21" s="49"/>
      <c r="R21" s="49"/>
      <c r="S21" s="49"/>
      <c r="T21" s="49"/>
      <c r="U21" s="50"/>
    </row>
    <row r="22" spans="2:21" x14ac:dyDescent="0.25">
      <c r="N22" s="51">
        <v>19</v>
      </c>
      <c r="O22" s="49" t="s">
        <v>145</v>
      </c>
      <c r="P22" s="49"/>
      <c r="Q22" s="49"/>
      <c r="R22" s="49"/>
      <c r="S22" s="49"/>
      <c r="T22" s="49"/>
      <c r="U22" s="50"/>
    </row>
    <row r="23" spans="2:21" x14ac:dyDescent="0.25">
      <c r="N23" s="51">
        <v>20</v>
      </c>
      <c r="O23" s="49" t="s">
        <v>146</v>
      </c>
      <c r="P23" s="49"/>
      <c r="Q23" s="49"/>
      <c r="R23" s="49"/>
      <c r="S23" s="49"/>
      <c r="T23" s="49"/>
      <c r="U23" s="50"/>
    </row>
    <row r="24" spans="2:21" x14ac:dyDescent="0.25">
      <c r="N24" s="51">
        <v>21</v>
      </c>
      <c r="O24" s="49" t="s">
        <v>153</v>
      </c>
      <c r="P24" s="49"/>
      <c r="Q24" s="49"/>
      <c r="R24" s="49"/>
      <c r="S24" s="49"/>
      <c r="T24" s="49"/>
      <c r="U24" s="5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6A517-9793-4E33-982E-802976764FF5}">
  <sheetPr codeName="Sheet6">
    <tabColor rgb="FFFFFF00"/>
  </sheetPr>
  <dimension ref="B2:I8"/>
  <sheetViews>
    <sheetView showGridLines="0" tabSelected="1" zoomScale="265" zoomScaleNormal="265" workbookViewId="0"/>
  </sheetViews>
  <sheetFormatPr defaultRowHeight="15" x14ac:dyDescent="0.25"/>
  <cols>
    <col min="1" max="1" width="2.28515625" customWidth="1"/>
    <col min="2" max="2" width="2.5703125" customWidth="1"/>
  </cols>
  <sheetData>
    <row r="2" spans="2:9" x14ac:dyDescent="0.25">
      <c r="B2" s="42"/>
      <c r="C2" s="43" t="s">
        <v>94</v>
      </c>
      <c r="D2" s="42"/>
      <c r="E2" s="42"/>
      <c r="F2" s="42"/>
      <c r="G2" s="42"/>
      <c r="H2" s="42"/>
      <c r="I2" s="42"/>
    </row>
    <row r="3" spans="2:9" x14ac:dyDescent="0.25">
      <c r="B3" s="44">
        <v>1</v>
      </c>
      <c r="C3" s="45" t="s">
        <v>95</v>
      </c>
      <c r="D3" s="45"/>
      <c r="E3" s="45"/>
      <c r="F3" s="45"/>
      <c r="G3" s="45"/>
      <c r="H3" s="45"/>
      <c r="I3" s="46"/>
    </row>
    <row r="4" spans="2:9" x14ac:dyDescent="0.25">
      <c r="B4" s="44">
        <v>2</v>
      </c>
      <c r="C4" s="45" t="s">
        <v>96</v>
      </c>
      <c r="D4" s="45"/>
      <c r="E4" s="45"/>
      <c r="F4" s="45"/>
      <c r="G4" s="45"/>
      <c r="H4" s="45"/>
      <c r="I4" s="46"/>
    </row>
    <row r="5" spans="2:9" x14ac:dyDescent="0.25">
      <c r="B5" s="44">
        <v>3</v>
      </c>
      <c r="C5" s="45" t="s">
        <v>98</v>
      </c>
      <c r="D5" s="45"/>
      <c r="E5" s="45"/>
      <c r="F5" s="45"/>
      <c r="G5" s="45"/>
      <c r="H5" s="45"/>
      <c r="I5" s="46"/>
    </row>
    <row r="6" spans="2:9" x14ac:dyDescent="0.25">
      <c r="B6" s="44">
        <v>4</v>
      </c>
      <c r="C6" s="45" t="s">
        <v>99</v>
      </c>
      <c r="D6" s="45"/>
      <c r="E6" s="45"/>
      <c r="F6" s="45"/>
      <c r="G6" s="45"/>
      <c r="H6" s="45"/>
      <c r="I6" s="46"/>
    </row>
    <row r="7" spans="2:9" x14ac:dyDescent="0.25">
      <c r="B7" s="44">
        <v>5</v>
      </c>
      <c r="C7" s="45" t="s">
        <v>97</v>
      </c>
      <c r="D7" s="45"/>
      <c r="E7" s="45"/>
      <c r="F7" s="45"/>
      <c r="G7" s="45"/>
      <c r="H7" s="45"/>
      <c r="I7" s="46"/>
    </row>
    <row r="8" spans="2:9" x14ac:dyDescent="0.25">
      <c r="B8" s="44">
        <v>6</v>
      </c>
      <c r="C8" s="45" t="s">
        <v>100</v>
      </c>
      <c r="D8" s="45"/>
      <c r="E8" s="45"/>
      <c r="F8" s="45"/>
      <c r="G8" s="45"/>
      <c r="H8" s="45"/>
      <c r="I8" s="4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C7A7B-EA98-458C-A415-BB47C1045AB8}">
  <sheetPr codeName="Sheet7">
    <tabColor rgb="FFFFFF00"/>
    <pageSetUpPr fitToPage="1"/>
  </sheetPr>
  <dimension ref="B1:I190"/>
  <sheetViews>
    <sheetView zoomScale="130" zoomScaleNormal="130" workbookViewId="0"/>
  </sheetViews>
  <sheetFormatPr defaultRowHeight="15" x14ac:dyDescent="0.25"/>
  <cols>
    <col min="1" max="1" width="1.7109375" customWidth="1"/>
    <col min="2" max="2" width="13.42578125" customWidth="1"/>
    <col min="3" max="3" width="15.42578125" customWidth="1"/>
    <col min="4" max="4" width="11.7109375" customWidth="1"/>
    <col min="5" max="5" width="15.140625" customWidth="1"/>
    <col min="6" max="6" width="1.7109375" customWidth="1"/>
    <col min="7" max="7" width="15.5703125" customWidth="1"/>
    <col min="8" max="8" width="1.7109375" customWidth="1"/>
    <col min="9" max="9" width="16.28515625" customWidth="1"/>
  </cols>
  <sheetData>
    <row r="1" spans="2:9" ht="5.25" customHeight="1" x14ac:dyDescent="0.25"/>
    <row r="2" spans="2:9" x14ac:dyDescent="0.25">
      <c r="B2" s="1" t="s">
        <v>0</v>
      </c>
    </row>
    <row r="4" spans="2:9" x14ac:dyDescent="0.25">
      <c r="C4" s="2" t="s">
        <v>1</v>
      </c>
      <c r="D4" s="2" t="s">
        <v>2</v>
      </c>
      <c r="E4" s="2" t="s">
        <v>3</v>
      </c>
      <c r="G4" s="3" t="s">
        <v>4</v>
      </c>
      <c r="I4" s="4" t="s">
        <v>4</v>
      </c>
    </row>
    <row r="5" spans="2:9" x14ac:dyDescent="0.25">
      <c r="C5" s="5" t="s">
        <v>5</v>
      </c>
      <c r="D5" s="6">
        <v>59697.09</v>
      </c>
      <c r="E5" s="34">
        <f>ROUND(D5*$G$5,2)</f>
        <v>1462.58</v>
      </c>
      <c r="G5" s="8">
        <v>2.4500000000000001E-2</v>
      </c>
      <c r="I5" s="8">
        <v>2.4500000000000001E-2</v>
      </c>
    </row>
    <row r="6" spans="2:9" x14ac:dyDescent="0.25">
      <c r="C6" s="5" t="s">
        <v>6</v>
      </c>
      <c r="D6" s="6">
        <v>84789.88</v>
      </c>
      <c r="E6" s="34">
        <f>ROUND(D6*$G$5,2)</f>
        <v>2077.35</v>
      </c>
    </row>
    <row r="7" spans="2:9" x14ac:dyDescent="0.25">
      <c r="C7" s="5" t="s">
        <v>7</v>
      </c>
      <c r="D7" s="6">
        <v>63051.45</v>
      </c>
      <c r="E7" s="34">
        <f>ROUND(D7*$G$5,2)</f>
        <v>1544.76</v>
      </c>
    </row>
    <row r="8" spans="2:9" x14ac:dyDescent="0.25">
      <c r="C8" s="5" t="s">
        <v>8</v>
      </c>
      <c r="D8" s="6">
        <v>95750.64</v>
      </c>
      <c r="E8" s="34">
        <f>ROUND(D8*$G$5,2)</f>
        <v>2345.89</v>
      </c>
    </row>
    <row r="9" spans="2:9" x14ac:dyDescent="0.25">
      <c r="C9" s="5" t="s">
        <v>9</v>
      </c>
      <c r="D9" s="6">
        <v>80943.42</v>
      </c>
      <c r="E9" s="34">
        <f>ROUND(D9*$G$5,2)</f>
        <v>1983.11</v>
      </c>
    </row>
    <row r="14" spans="2:9" x14ac:dyDescent="0.25">
      <c r="B14" s="1" t="s">
        <v>10</v>
      </c>
    </row>
    <row r="16" spans="2:9" x14ac:dyDescent="0.25">
      <c r="B16" s="9" t="s">
        <v>11</v>
      </c>
      <c r="C16" s="10"/>
      <c r="D16" s="10"/>
      <c r="E16" s="11"/>
    </row>
    <row r="17" spans="2:5" x14ac:dyDescent="0.25">
      <c r="B17" s="12" t="s">
        <v>12</v>
      </c>
      <c r="C17" s="13"/>
      <c r="D17" s="13"/>
      <c r="E17" s="14"/>
    </row>
    <row r="18" spans="2:5" x14ac:dyDescent="0.25">
      <c r="B18" s="3" t="s">
        <v>13</v>
      </c>
      <c r="C18" s="15"/>
      <c r="D18" s="15"/>
      <c r="E18" s="16"/>
    </row>
    <row r="19" spans="2:5" x14ac:dyDescent="0.25">
      <c r="B19" s="55" t="s">
        <v>177</v>
      </c>
      <c r="C19" s="56"/>
      <c r="D19" s="56"/>
      <c r="E19" s="57"/>
    </row>
    <row r="24" spans="2:5" x14ac:dyDescent="0.25">
      <c r="C24" s="1" t="s">
        <v>193</v>
      </c>
    </row>
    <row r="26" spans="2:5" x14ac:dyDescent="0.25">
      <c r="C26" s="1" t="s">
        <v>55</v>
      </c>
      <c r="D26" s="1" t="s">
        <v>162</v>
      </c>
      <c r="E26" s="1" t="s">
        <v>2</v>
      </c>
    </row>
    <row r="27" spans="2:5" x14ac:dyDescent="0.25">
      <c r="C27" s="52">
        <v>45056</v>
      </c>
      <c r="D27" t="s">
        <v>165</v>
      </c>
      <c r="E27" s="53">
        <v>1605.18</v>
      </c>
    </row>
    <row r="28" spans="2:5" x14ac:dyDescent="0.25">
      <c r="C28" s="52">
        <v>45045</v>
      </c>
      <c r="D28" t="s">
        <v>167</v>
      </c>
      <c r="E28" s="53">
        <v>3676.99</v>
      </c>
    </row>
    <row r="29" spans="2:5" x14ac:dyDescent="0.25">
      <c r="C29" s="52">
        <v>45014</v>
      </c>
      <c r="D29" t="s">
        <v>169</v>
      </c>
      <c r="E29" s="53">
        <v>4272.3999999999996</v>
      </c>
    </row>
    <row r="30" spans="2:5" x14ac:dyDescent="0.25">
      <c r="C30" s="52">
        <v>45097</v>
      </c>
      <c r="D30" t="s">
        <v>171</v>
      </c>
      <c r="E30" s="53">
        <v>5308</v>
      </c>
    </row>
    <row r="31" spans="2:5" x14ac:dyDescent="0.25">
      <c r="C31" s="52">
        <v>45049</v>
      </c>
      <c r="D31" t="s">
        <v>165</v>
      </c>
      <c r="E31" s="53">
        <v>6745.45</v>
      </c>
    </row>
    <row r="32" spans="2:5" x14ac:dyDescent="0.25">
      <c r="C32" s="52">
        <v>45024</v>
      </c>
      <c r="D32" t="s">
        <v>165</v>
      </c>
      <c r="E32" s="53">
        <v>4532.2299999999996</v>
      </c>
    </row>
    <row r="33" spans="3:5" x14ac:dyDescent="0.25">
      <c r="C33" s="52">
        <v>44940</v>
      </c>
      <c r="D33" t="s">
        <v>167</v>
      </c>
      <c r="E33" s="53">
        <v>3151.76</v>
      </c>
    </row>
    <row r="34" spans="3:5" x14ac:dyDescent="0.25">
      <c r="C34" s="52">
        <v>44947</v>
      </c>
      <c r="D34" t="s">
        <v>165</v>
      </c>
      <c r="E34" s="53">
        <v>1608.7</v>
      </c>
    </row>
    <row r="35" spans="3:5" x14ac:dyDescent="0.25">
      <c r="C35" s="52">
        <v>44939</v>
      </c>
      <c r="D35" t="s">
        <v>169</v>
      </c>
      <c r="E35" s="53">
        <v>679.07</v>
      </c>
    </row>
    <row r="36" spans="3:5" x14ac:dyDescent="0.25">
      <c r="C36" s="52">
        <v>44932</v>
      </c>
      <c r="D36" t="s">
        <v>169</v>
      </c>
      <c r="E36" s="53">
        <v>4828.54</v>
      </c>
    </row>
    <row r="37" spans="3:5" x14ac:dyDescent="0.25">
      <c r="C37" s="52">
        <v>45031</v>
      </c>
      <c r="D37" t="s">
        <v>165</v>
      </c>
      <c r="E37" s="53">
        <v>2980.75</v>
      </c>
    </row>
    <row r="38" spans="3:5" x14ac:dyDescent="0.25">
      <c r="C38" s="52">
        <v>45082</v>
      </c>
      <c r="D38" t="s">
        <v>167</v>
      </c>
      <c r="E38" s="53">
        <v>6269.22</v>
      </c>
    </row>
    <row r="39" spans="3:5" x14ac:dyDescent="0.25">
      <c r="C39" s="52">
        <v>45095</v>
      </c>
      <c r="D39" t="s">
        <v>167</v>
      </c>
      <c r="E39" s="53">
        <v>6948.28</v>
      </c>
    </row>
    <row r="40" spans="3:5" x14ac:dyDescent="0.25">
      <c r="C40" s="52">
        <v>45078</v>
      </c>
      <c r="D40" t="s">
        <v>167</v>
      </c>
      <c r="E40" s="53">
        <v>7224.19</v>
      </c>
    </row>
    <row r="41" spans="3:5" x14ac:dyDescent="0.25">
      <c r="C41" s="52">
        <v>45046</v>
      </c>
      <c r="D41" t="s">
        <v>165</v>
      </c>
      <c r="E41" s="53">
        <v>1856.15</v>
      </c>
    </row>
    <row r="42" spans="3:5" x14ac:dyDescent="0.25">
      <c r="C42" s="52">
        <v>45027</v>
      </c>
      <c r="D42" t="s">
        <v>169</v>
      </c>
      <c r="E42" s="53">
        <v>3939.16</v>
      </c>
    </row>
    <row r="43" spans="3:5" x14ac:dyDescent="0.25">
      <c r="C43" s="52">
        <v>45102</v>
      </c>
      <c r="D43" t="s">
        <v>165</v>
      </c>
      <c r="E43" s="53">
        <v>3835.19</v>
      </c>
    </row>
    <row r="44" spans="3:5" x14ac:dyDescent="0.25">
      <c r="C44" s="52">
        <v>44994</v>
      </c>
      <c r="D44" t="s">
        <v>171</v>
      </c>
      <c r="E44" s="53">
        <v>2200.5300000000002</v>
      </c>
    </row>
    <row r="45" spans="3:5" x14ac:dyDescent="0.25">
      <c r="C45" s="52">
        <v>45089</v>
      </c>
      <c r="D45" t="s">
        <v>169</v>
      </c>
      <c r="E45" s="53">
        <v>6082.79</v>
      </c>
    </row>
    <row r="46" spans="3:5" x14ac:dyDescent="0.25">
      <c r="C46" s="52">
        <v>44964</v>
      </c>
      <c r="D46" t="s">
        <v>169</v>
      </c>
      <c r="E46" s="53">
        <v>67.38</v>
      </c>
    </row>
    <row r="47" spans="3:5" x14ac:dyDescent="0.25">
      <c r="C47" s="52">
        <v>45045</v>
      </c>
      <c r="D47" t="s">
        <v>167</v>
      </c>
      <c r="E47" s="53">
        <v>6476.19</v>
      </c>
    </row>
    <row r="48" spans="3:5" x14ac:dyDescent="0.25">
      <c r="C48" s="52">
        <v>45012</v>
      </c>
      <c r="D48" t="s">
        <v>167</v>
      </c>
      <c r="E48" s="53">
        <v>2859.62</v>
      </c>
    </row>
    <row r="49" spans="3:5" x14ac:dyDescent="0.25">
      <c r="C49" s="52">
        <v>45069</v>
      </c>
      <c r="D49" t="s">
        <v>171</v>
      </c>
      <c r="E49" s="53">
        <v>6304.83</v>
      </c>
    </row>
    <row r="50" spans="3:5" x14ac:dyDescent="0.25">
      <c r="C50" s="52">
        <v>45049</v>
      </c>
      <c r="D50" t="s">
        <v>167</v>
      </c>
      <c r="E50" s="53">
        <v>3620.88</v>
      </c>
    </row>
    <row r="51" spans="3:5" x14ac:dyDescent="0.25">
      <c r="C51" s="52">
        <v>45089</v>
      </c>
      <c r="D51" t="s">
        <v>167</v>
      </c>
      <c r="E51" s="53">
        <v>6344.04</v>
      </c>
    </row>
    <row r="52" spans="3:5" x14ac:dyDescent="0.25">
      <c r="C52" s="52">
        <v>44960</v>
      </c>
      <c r="D52" t="s">
        <v>165</v>
      </c>
      <c r="E52" s="53">
        <v>1797.46</v>
      </c>
    </row>
    <row r="53" spans="3:5" x14ac:dyDescent="0.25">
      <c r="C53" s="52">
        <v>44951</v>
      </c>
      <c r="D53" t="s">
        <v>167</v>
      </c>
      <c r="E53" s="53">
        <v>2384.9699999999998</v>
      </c>
    </row>
    <row r="54" spans="3:5" x14ac:dyDescent="0.25">
      <c r="C54" s="52">
        <v>45025</v>
      </c>
      <c r="D54" t="s">
        <v>169</v>
      </c>
      <c r="E54" s="53">
        <v>2321.62</v>
      </c>
    </row>
    <row r="55" spans="3:5" x14ac:dyDescent="0.25">
      <c r="C55" s="52">
        <v>44987</v>
      </c>
      <c r="D55" t="s">
        <v>169</v>
      </c>
      <c r="E55" s="53">
        <v>1777.52</v>
      </c>
    </row>
    <row r="56" spans="3:5" x14ac:dyDescent="0.25">
      <c r="C56" s="52">
        <v>45055</v>
      </c>
      <c r="D56" t="s">
        <v>171</v>
      </c>
      <c r="E56" s="53">
        <v>3161.1</v>
      </c>
    </row>
    <row r="57" spans="3:5" x14ac:dyDescent="0.25">
      <c r="C57" s="52">
        <v>45019</v>
      </c>
      <c r="D57" t="s">
        <v>171</v>
      </c>
      <c r="E57" s="53">
        <v>1616.68</v>
      </c>
    </row>
    <row r="58" spans="3:5" x14ac:dyDescent="0.25">
      <c r="C58" s="52">
        <v>45064</v>
      </c>
      <c r="D58" t="s">
        <v>167</v>
      </c>
      <c r="E58" s="53">
        <v>4893.76</v>
      </c>
    </row>
    <row r="59" spans="3:5" x14ac:dyDescent="0.25">
      <c r="C59" s="52">
        <v>45068</v>
      </c>
      <c r="D59" t="s">
        <v>167</v>
      </c>
      <c r="E59" s="53">
        <v>4069.41</v>
      </c>
    </row>
    <row r="60" spans="3:5" x14ac:dyDescent="0.25">
      <c r="C60" s="52">
        <v>45020</v>
      </c>
      <c r="D60" t="s">
        <v>169</v>
      </c>
      <c r="E60" s="53">
        <v>2320.8000000000002</v>
      </c>
    </row>
    <row r="61" spans="3:5" x14ac:dyDescent="0.25">
      <c r="C61" s="52">
        <v>45097</v>
      </c>
      <c r="D61" t="s">
        <v>171</v>
      </c>
      <c r="E61" s="53">
        <v>5534.7</v>
      </c>
    </row>
    <row r="62" spans="3:5" x14ac:dyDescent="0.25">
      <c r="C62" s="52">
        <v>45073</v>
      </c>
      <c r="D62" t="s">
        <v>169</v>
      </c>
      <c r="E62" s="53">
        <v>3183.81</v>
      </c>
    </row>
    <row r="63" spans="3:5" x14ac:dyDescent="0.25">
      <c r="C63" s="52">
        <v>44948</v>
      </c>
      <c r="D63" t="s">
        <v>167</v>
      </c>
      <c r="E63" s="53">
        <v>98.57</v>
      </c>
    </row>
    <row r="64" spans="3:5" x14ac:dyDescent="0.25">
      <c r="C64" s="52">
        <v>45041</v>
      </c>
      <c r="D64" t="s">
        <v>171</v>
      </c>
      <c r="E64" s="53">
        <v>3066.47</v>
      </c>
    </row>
    <row r="65" spans="3:5" x14ac:dyDescent="0.25">
      <c r="C65" s="52">
        <v>45085</v>
      </c>
      <c r="D65" t="s">
        <v>165</v>
      </c>
      <c r="E65" s="53">
        <v>5209.62</v>
      </c>
    </row>
    <row r="66" spans="3:5" x14ac:dyDescent="0.25">
      <c r="C66" s="52">
        <v>44997</v>
      </c>
      <c r="D66" t="s">
        <v>165</v>
      </c>
      <c r="E66" s="53">
        <v>4410.6099999999997</v>
      </c>
    </row>
    <row r="67" spans="3:5" x14ac:dyDescent="0.25">
      <c r="C67" s="52">
        <v>44951</v>
      </c>
      <c r="D67" t="s">
        <v>169</v>
      </c>
      <c r="E67" s="53">
        <v>4326.08</v>
      </c>
    </row>
    <row r="68" spans="3:5" x14ac:dyDescent="0.25">
      <c r="C68" s="52">
        <v>44972</v>
      </c>
      <c r="D68" t="s">
        <v>169</v>
      </c>
      <c r="E68" s="53">
        <v>4297.68</v>
      </c>
    </row>
    <row r="69" spans="3:5" x14ac:dyDescent="0.25">
      <c r="C69" s="52">
        <v>45032</v>
      </c>
      <c r="D69" t="s">
        <v>171</v>
      </c>
      <c r="E69" s="53">
        <v>3062.21</v>
      </c>
    </row>
    <row r="70" spans="3:5" x14ac:dyDescent="0.25">
      <c r="C70" s="52">
        <v>44997</v>
      </c>
      <c r="D70" t="s">
        <v>171</v>
      </c>
      <c r="E70" s="53">
        <v>4752.4799999999996</v>
      </c>
    </row>
    <row r="71" spans="3:5" x14ac:dyDescent="0.25">
      <c r="C71" s="52">
        <v>45023</v>
      </c>
      <c r="D71" t="s">
        <v>167</v>
      </c>
      <c r="E71" s="53">
        <v>3544.53</v>
      </c>
    </row>
    <row r="72" spans="3:5" x14ac:dyDescent="0.25">
      <c r="C72" s="52">
        <v>44931</v>
      </c>
      <c r="D72" t="s">
        <v>169</v>
      </c>
      <c r="E72" s="53">
        <v>1645.01</v>
      </c>
    </row>
    <row r="73" spans="3:5" x14ac:dyDescent="0.25">
      <c r="C73" s="52">
        <v>44948</v>
      </c>
      <c r="D73" t="s">
        <v>171</v>
      </c>
      <c r="E73" s="53">
        <v>1616.32</v>
      </c>
    </row>
    <row r="74" spans="3:5" x14ac:dyDescent="0.25">
      <c r="C74" s="52">
        <v>44990</v>
      </c>
      <c r="D74" t="s">
        <v>167</v>
      </c>
      <c r="E74" s="53">
        <v>4294.17</v>
      </c>
    </row>
    <row r="75" spans="3:5" x14ac:dyDescent="0.25">
      <c r="C75" s="52">
        <v>44962</v>
      </c>
      <c r="D75" t="s">
        <v>171</v>
      </c>
      <c r="E75" s="53">
        <v>1775.61</v>
      </c>
    </row>
    <row r="76" spans="3:5" x14ac:dyDescent="0.25">
      <c r="C76" s="52">
        <v>44959</v>
      </c>
      <c r="D76" t="s">
        <v>169</v>
      </c>
      <c r="E76" s="53">
        <v>1970.14</v>
      </c>
    </row>
    <row r="77" spans="3:5" x14ac:dyDescent="0.25">
      <c r="C77" s="52">
        <v>44979</v>
      </c>
      <c r="D77" t="s">
        <v>171</v>
      </c>
      <c r="E77" s="53">
        <v>554.48</v>
      </c>
    </row>
    <row r="78" spans="3:5" x14ac:dyDescent="0.25">
      <c r="C78" s="52">
        <v>45000</v>
      </c>
      <c r="D78" t="s">
        <v>169</v>
      </c>
      <c r="E78" s="53">
        <v>2026.19</v>
      </c>
    </row>
    <row r="79" spans="3:5" x14ac:dyDescent="0.25">
      <c r="C79" s="52">
        <v>45086</v>
      </c>
      <c r="D79" t="s">
        <v>167</v>
      </c>
      <c r="E79" s="53">
        <v>3831.24</v>
      </c>
    </row>
    <row r="80" spans="3:5" x14ac:dyDescent="0.25">
      <c r="C80" s="52">
        <v>45034</v>
      </c>
      <c r="D80" t="s">
        <v>165</v>
      </c>
      <c r="E80" s="53">
        <v>2906.82</v>
      </c>
    </row>
    <row r="81" spans="3:5" x14ac:dyDescent="0.25">
      <c r="C81" s="52">
        <v>45074</v>
      </c>
      <c r="D81" t="s">
        <v>169</v>
      </c>
      <c r="E81" s="53">
        <v>4127.82</v>
      </c>
    </row>
    <row r="82" spans="3:5" x14ac:dyDescent="0.25">
      <c r="C82" s="52">
        <v>44951</v>
      </c>
      <c r="D82" t="s">
        <v>169</v>
      </c>
      <c r="E82" s="53">
        <v>554.62</v>
      </c>
    </row>
    <row r="83" spans="3:5" x14ac:dyDescent="0.25">
      <c r="C83" s="52">
        <v>44952</v>
      </c>
      <c r="D83" t="s">
        <v>167</v>
      </c>
      <c r="E83" s="53">
        <v>1904.62</v>
      </c>
    </row>
    <row r="84" spans="3:5" x14ac:dyDescent="0.25">
      <c r="C84" s="52">
        <v>45084</v>
      </c>
      <c r="D84" t="s">
        <v>169</v>
      </c>
      <c r="E84" s="53">
        <v>5528.17</v>
      </c>
    </row>
    <row r="85" spans="3:5" x14ac:dyDescent="0.25">
      <c r="C85" s="52">
        <v>45079</v>
      </c>
      <c r="D85" t="s">
        <v>171</v>
      </c>
      <c r="E85" s="53">
        <v>4695.04</v>
      </c>
    </row>
    <row r="86" spans="3:5" x14ac:dyDescent="0.25">
      <c r="C86" s="52">
        <v>44941</v>
      </c>
      <c r="D86" t="s">
        <v>165</v>
      </c>
      <c r="E86" s="53">
        <v>3361.29</v>
      </c>
    </row>
    <row r="87" spans="3:5" x14ac:dyDescent="0.25">
      <c r="C87" s="52">
        <v>45070</v>
      </c>
      <c r="D87" t="s">
        <v>169</v>
      </c>
      <c r="E87" s="53">
        <v>6195.64</v>
      </c>
    </row>
    <row r="88" spans="3:5" x14ac:dyDescent="0.25">
      <c r="C88" s="52">
        <v>45046</v>
      </c>
      <c r="D88" t="s">
        <v>169</v>
      </c>
      <c r="E88" s="53">
        <v>4677.09</v>
      </c>
    </row>
    <row r="89" spans="3:5" x14ac:dyDescent="0.25">
      <c r="C89" s="52">
        <v>44941</v>
      </c>
      <c r="D89" t="s">
        <v>171</v>
      </c>
      <c r="E89" s="53">
        <v>458.09</v>
      </c>
    </row>
    <row r="90" spans="3:5" x14ac:dyDescent="0.25">
      <c r="C90" s="52">
        <v>44964</v>
      </c>
      <c r="D90" t="s">
        <v>171</v>
      </c>
      <c r="E90" s="53">
        <v>1363.2</v>
      </c>
    </row>
    <row r="91" spans="3:5" x14ac:dyDescent="0.25">
      <c r="C91" s="52">
        <v>44956</v>
      </c>
      <c r="D91" t="s">
        <v>165</v>
      </c>
      <c r="E91" s="53">
        <v>787.87</v>
      </c>
    </row>
    <row r="92" spans="3:5" x14ac:dyDescent="0.25">
      <c r="C92" s="52">
        <v>45085</v>
      </c>
      <c r="D92" t="s">
        <v>165</v>
      </c>
      <c r="E92" s="53">
        <v>7011.71</v>
      </c>
    </row>
    <row r="93" spans="3:5" x14ac:dyDescent="0.25">
      <c r="C93" s="52">
        <v>45017</v>
      </c>
      <c r="D93" t="s">
        <v>165</v>
      </c>
      <c r="E93" s="53">
        <v>4151.47</v>
      </c>
    </row>
    <row r="94" spans="3:5" x14ac:dyDescent="0.25">
      <c r="C94" s="52">
        <v>44965</v>
      </c>
      <c r="D94" t="s">
        <v>171</v>
      </c>
      <c r="E94" s="53">
        <v>1450.63</v>
      </c>
    </row>
    <row r="95" spans="3:5" x14ac:dyDescent="0.25">
      <c r="C95" s="52">
        <v>44940</v>
      </c>
      <c r="D95" t="s">
        <v>171</v>
      </c>
      <c r="E95" s="53">
        <v>3554.02</v>
      </c>
    </row>
    <row r="96" spans="3:5" x14ac:dyDescent="0.25">
      <c r="C96" s="52">
        <v>45035</v>
      </c>
      <c r="D96" t="s">
        <v>171</v>
      </c>
      <c r="E96" s="53">
        <v>5812.71</v>
      </c>
    </row>
    <row r="97" spans="3:5" x14ac:dyDescent="0.25">
      <c r="C97" s="52">
        <v>45084</v>
      </c>
      <c r="D97" t="s">
        <v>169</v>
      </c>
      <c r="E97" s="53">
        <v>4519.07</v>
      </c>
    </row>
    <row r="98" spans="3:5" x14ac:dyDescent="0.25">
      <c r="C98" s="52">
        <v>45045</v>
      </c>
      <c r="D98" t="s">
        <v>165</v>
      </c>
      <c r="E98" s="53">
        <v>6205.55</v>
      </c>
    </row>
    <row r="99" spans="3:5" x14ac:dyDescent="0.25">
      <c r="C99" s="52">
        <v>44964</v>
      </c>
      <c r="D99" t="s">
        <v>167</v>
      </c>
      <c r="E99" s="53">
        <v>1854.64</v>
      </c>
    </row>
    <row r="100" spans="3:5" x14ac:dyDescent="0.25">
      <c r="C100" s="52">
        <v>45056</v>
      </c>
      <c r="D100" t="s">
        <v>171</v>
      </c>
      <c r="E100" s="53">
        <v>3641.61</v>
      </c>
    </row>
    <row r="101" spans="3:5" x14ac:dyDescent="0.25">
      <c r="C101" s="52">
        <v>45094</v>
      </c>
      <c r="D101" t="s">
        <v>167</v>
      </c>
      <c r="E101" s="53">
        <v>7737.13</v>
      </c>
    </row>
    <row r="102" spans="3:5" x14ac:dyDescent="0.25">
      <c r="C102" s="52">
        <v>45050</v>
      </c>
      <c r="D102" t="s">
        <v>165</v>
      </c>
      <c r="E102" s="53">
        <v>6701.15</v>
      </c>
    </row>
    <row r="103" spans="3:5" x14ac:dyDescent="0.25">
      <c r="C103" s="52">
        <v>44937</v>
      </c>
      <c r="D103" t="s">
        <v>165</v>
      </c>
      <c r="E103" s="53">
        <v>2713.46</v>
      </c>
    </row>
    <row r="104" spans="3:5" x14ac:dyDescent="0.25">
      <c r="C104" s="52">
        <v>45063</v>
      </c>
      <c r="D104" t="s">
        <v>165</v>
      </c>
      <c r="E104" s="53">
        <v>4971.41</v>
      </c>
    </row>
    <row r="105" spans="3:5" x14ac:dyDescent="0.25">
      <c r="C105" s="52">
        <v>45100</v>
      </c>
      <c r="D105" t="s">
        <v>169</v>
      </c>
      <c r="E105" s="53">
        <v>6854.52</v>
      </c>
    </row>
    <row r="106" spans="3:5" x14ac:dyDescent="0.25">
      <c r="C106" s="52">
        <v>44960</v>
      </c>
      <c r="D106" t="s">
        <v>169</v>
      </c>
      <c r="E106" s="53">
        <v>1635.13</v>
      </c>
    </row>
    <row r="107" spans="3:5" x14ac:dyDescent="0.25">
      <c r="C107" s="52">
        <v>44965</v>
      </c>
      <c r="D107" t="s">
        <v>165</v>
      </c>
      <c r="E107" s="53">
        <v>1818.23</v>
      </c>
    </row>
    <row r="108" spans="3:5" x14ac:dyDescent="0.25">
      <c r="C108" s="52">
        <v>45086</v>
      </c>
      <c r="D108" t="s">
        <v>165</v>
      </c>
      <c r="E108" s="53">
        <v>4555.79</v>
      </c>
    </row>
    <row r="109" spans="3:5" x14ac:dyDescent="0.25">
      <c r="C109" s="52">
        <v>45011</v>
      </c>
      <c r="D109" t="s">
        <v>167</v>
      </c>
      <c r="E109" s="53">
        <v>3263.26</v>
      </c>
    </row>
    <row r="110" spans="3:5" x14ac:dyDescent="0.25">
      <c r="C110" s="52">
        <v>44971</v>
      </c>
      <c r="D110" t="s">
        <v>167</v>
      </c>
      <c r="E110" s="53">
        <v>4510.13</v>
      </c>
    </row>
    <row r="111" spans="3:5" x14ac:dyDescent="0.25">
      <c r="C111" s="52">
        <v>44982</v>
      </c>
      <c r="D111" t="s">
        <v>165</v>
      </c>
      <c r="E111" s="53">
        <v>2938.14</v>
      </c>
    </row>
    <row r="112" spans="3:5" x14ac:dyDescent="0.25">
      <c r="C112" s="52">
        <v>45049</v>
      </c>
      <c r="D112" t="s">
        <v>171</v>
      </c>
      <c r="E112" s="53">
        <v>2483.2399999999998</v>
      </c>
    </row>
    <row r="113" spans="3:5" x14ac:dyDescent="0.25">
      <c r="C113" s="52">
        <v>45085</v>
      </c>
      <c r="D113" t="s">
        <v>169</v>
      </c>
      <c r="E113" s="53">
        <v>6647.08</v>
      </c>
    </row>
    <row r="114" spans="3:5" x14ac:dyDescent="0.25">
      <c r="C114" s="52">
        <v>45081</v>
      </c>
      <c r="D114" t="s">
        <v>169</v>
      </c>
      <c r="E114" s="53">
        <v>4431.01</v>
      </c>
    </row>
    <row r="115" spans="3:5" x14ac:dyDescent="0.25">
      <c r="C115" s="52">
        <v>44955</v>
      </c>
      <c r="D115" t="s">
        <v>171</v>
      </c>
      <c r="E115" s="53">
        <v>3838.87</v>
      </c>
    </row>
    <row r="116" spans="3:5" x14ac:dyDescent="0.25">
      <c r="C116" s="52">
        <v>45097</v>
      </c>
      <c r="D116" t="s">
        <v>165</v>
      </c>
      <c r="E116" s="53">
        <v>5735.86</v>
      </c>
    </row>
    <row r="117" spans="3:5" x14ac:dyDescent="0.25">
      <c r="C117" s="52">
        <v>45041</v>
      </c>
      <c r="D117" t="s">
        <v>165</v>
      </c>
      <c r="E117" s="53">
        <v>2925.87</v>
      </c>
    </row>
    <row r="118" spans="3:5" x14ac:dyDescent="0.25">
      <c r="C118" s="52">
        <v>45100</v>
      </c>
      <c r="D118" t="s">
        <v>169</v>
      </c>
      <c r="E118" s="53">
        <v>5276.25</v>
      </c>
    </row>
    <row r="119" spans="3:5" x14ac:dyDescent="0.25">
      <c r="C119" s="52">
        <v>44953</v>
      </c>
      <c r="D119" t="s">
        <v>165</v>
      </c>
      <c r="E119" s="53">
        <v>883.34</v>
      </c>
    </row>
    <row r="120" spans="3:5" x14ac:dyDescent="0.25">
      <c r="C120" s="52">
        <v>44993</v>
      </c>
      <c r="D120" t="s">
        <v>169</v>
      </c>
      <c r="E120" s="53">
        <v>3709.57</v>
      </c>
    </row>
    <row r="121" spans="3:5" x14ac:dyDescent="0.25">
      <c r="C121" s="52">
        <v>45013</v>
      </c>
      <c r="D121" t="s">
        <v>171</v>
      </c>
      <c r="E121" s="53">
        <v>2220.35</v>
      </c>
    </row>
    <row r="122" spans="3:5" x14ac:dyDescent="0.25">
      <c r="C122" s="52">
        <v>45091</v>
      </c>
      <c r="D122" t="s">
        <v>165</v>
      </c>
      <c r="E122" s="53">
        <v>4217.26</v>
      </c>
    </row>
    <row r="123" spans="3:5" x14ac:dyDescent="0.25">
      <c r="C123" s="52">
        <v>45072</v>
      </c>
      <c r="D123" t="s">
        <v>171</v>
      </c>
      <c r="E123" s="53">
        <v>6436.11</v>
      </c>
    </row>
    <row r="124" spans="3:5" x14ac:dyDescent="0.25">
      <c r="C124" s="52">
        <v>44956</v>
      </c>
      <c r="D124" t="s">
        <v>167</v>
      </c>
      <c r="E124" s="53">
        <v>3354.4</v>
      </c>
    </row>
    <row r="125" spans="3:5" x14ac:dyDescent="0.25">
      <c r="C125" s="52">
        <v>44958</v>
      </c>
      <c r="D125" t="s">
        <v>171</v>
      </c>
      <c r="E125" s="53">
        <v>4467.0200000000004</v>
      </c>
    </row>
    <row r="126" spans="3:5" x14ac:dyDescent="0.25">
      <c r="C126" s="52">
        <v>44970</v>
      </c>
      <c r="D126" t="s">
        <v>171</v>
      </c>
      <c r="E126" s="53">
        <v>1561.53</v>
      </c>
    </row>
    <row r="127" spans="3:5" x14ac:dyDescent="0.25">
      <c r="C127" s="52">
        <v>45086</v>
      </c>
      <c r="D127" t="s">
        <v>165</v>
      </c>
      <c r="E127" s="53">
        <v>4665.33</v>
      </c>
    </row>
    <row r="128" spans="3:5" x14ac:dyDescent="0.25">
      <c r="C128" s="52">
        <v>44971</v>
      </c>
      <c r="D128" t="s">
        <v>171</v>
      </c>
      <c r="E128" s="53">
        <v>1576.29</v>
      </c>
    </row>
    <row r="129" spans="3:5" x14ac:dyDescent="0.25">
      <c r="C129" s="52">
        <v>44943</v>
      </c>
      <c r="D129" t="s">
        <v>169</v>
      </c>
      <c r="E129" s="53">
        <v>3882.28</v>
      </c>
    </row>
    <row r="130" spans="3:5" x14ac:dyDescent="0.25">
      <c r="C130" s="52">
        <v>45036</v>
      </c>
      <c r="D130" t="s">
        <v>165</v>
      </c>
      <c r="E130" s="53">
        <v>2248.7800000000002</v>
      </c>
    </row>
    <row r="131" spans="3:5" x14ac:dyDescent="0.25">
      <c r="C131" s="52">
        <v>44965</v>
      </c>
      <c r="D131" t="s">
        <v>165</v>
      </c>
      <c r="E131" s="53">
        <v>4546.43</v>
      </c>
    </row>
    <row r="132" spans="3:5" x14ac:dyDescent="0.25">
      <c r="C132" s="52">
        <v>44980</v>
      </c>
      <c r="D132" t="s">
        <v>171</v>
      </c>
      <c r="E132" s="53">
        <v>4063.91</v>
      </c>
    </row>
    <row r="133" spans="3:5" x14ac:dyDescent="0.25">
      <c r="C133" s="52">
        <v>45080</v>
      </c>
      <c r="D133" t="s">
        <v>167</v>
      </c>
      <c r="E133" s="53">
        <v>5521.63</v>
      </c>
    </row>
    <row r="134" spans="3:5" x14ac:dyDescent="0.25">
      <c r="C134" s="52">
        <v>44952</v>
      </c>
      <c r="D134" t="s">
        <v>169</v>
      </c>
      <c r="E134" s="53">
        <v>156.34</v>
      </c>
    </row>
    <row r="135" spans="3:5" x14ac:dyDescent="0.25">
      <c r="C135" s="52">
        <v>45036</v>
      </c>
      <c r="D135" t="s">
        <v>165</v>
      </c>
      <c r="E135" s="53">
        <v>4344.4399999999996</v>
      </c>
    </row>
    <row r="136" spans="3:5" x14ac:dyDescent="0.25">
      <c r="C136" s="52">
        <v>44934</v>
      </c>
      <c r="D136" t="s">
        <v>165</v>
      </c>
      <c r="E136" s="53">
        <v>3634.56</v>
      </c>
    </row>
    <row r="137" spans="3:5" x14ac:dyDescent="0.25">
      <c r="C137" s="52">
        <v>45033</v>
      </c>
      <c r="D137" t="s">
        <v>171</v>
      </c>
      <c r="E137" s="53">
        <v>6239.21</v>
      </c>
    </row>
    <row r="138" spans="3:5" x14ac:dyDescent="0.25">
      <c r="C138" s="52">
        <v>45059</v>
      </c>
      <c r="D138" t="s">
        <v>169</v>
      </c>
      <c r="E138" s="53">
        <v>4230.25</v>
      </c>
    </row>
    <row r="139" spans="3:5" x14ac:dyDescent="0.25">
      <c r="C139" s="52">
        <v>45057</v>
      </c>
      <c r="D139" t="s">
        <v>167</v>
      </c>
      <c r="E139" s="53">
        <v>2727.85</v>
      </c>
    </row>
    <row r="140" spans="3:5" x14ac:dyDescent="0.25">
      <c r="C140" s="52">
        <v>45077</v>
      </c>
      <c r="D140" t="s">
        <v>167</v>
      </c>
      <c r="E140" s="53">
        <v>1318.06</v>
      </c>
    </row>
    <row r="141" spans="3:5" x14ac:dyDescent="0.25">
      <c r="C141" s="52">
        <v>44941</v>
      </c>
      <c r="D141" t="s">
        <v>165</v>
      </c>
      <c r="E141" s="53">
        <v>2140.04</v>
      </c>
    </row>
    <row r="142" spans="3:5" x14ac:dyDescent="0.25">
      <c r="C142" s="52">
        <v>45001</v>
      </c>
      <c r="D142" t="s">
        <v>165</v>
      </c>
      <c r="E142" s="53">
        <v>3367.39</v>
      </c>
    </row>
    <row r="143" spans="3:5" x14ac:dyDescent="0.25">
      <c r="C143" s="52">
        <v>44969</v>
      </c>
      <c r="D143" t="s">
        <v>167</v>
      </c>
      <c r="E143" s="53">
        <v>1482.88</v>
      </c>
    </row>
    <row r="144" spans="3:5" x14ac:dyDescent="0.25">
      <c r="C144" s="52">
        <v>44949</v>
      </c>
      <c r="D144" t="s">
        <v>165</v>
      </c>
      <c r="E144" s="53">
        <v>2907.42</v>
      </c>
    </row>
    <row r="145" spans="3:5" x14ac:dyDescent="0.25">
      <c r="C145" s="52">
        <v>44947</v>
      </c>
      <c r="D145" t="s">
        <v>167</v>
      </c>
      <c r="E145" s="53">
        <v>3223.12</v>
      </c>
    </row>
    <row r="146" spans="3:5" x14ac:dyDescent="0.25">
      <c r="C146" s="52">
        <v>45044</v>
      </c>
      <c r="D146" t="s">
        <v>169</v>
      </c>
      <c r="E146" s="53">
        <v>3360.52</v>
      </c>
    </row>
    <row r="147" spans="3:5" x14ac:dyDescent="0.25">
      <c r="C147" s="52">
        <v>45093</v>
      </c>
      <c r="D147" t="s">
        <v>169</v>
      </c>
      <c r="E147" s="53">
        <v>4197.76</v>
      </c>
    </row>
    <row r="148" spans="3:5" x14ac:dyDescent="0.25">
      <c r="C148" s="52">
        <v>45093</v>
      </c>
      <c r="D148" t="s">
        <v>171</v>
      </c>
      <c r="E148" s="53">
        <v>7645.36</v>
      </c>
    </row>
    <row r="149" spans="3:5" x14ac:dyDescent="0.25">
      <c r="C149" s="52">
        <v>45071</v>
      </c>
      <c r="D149" t="s">
        <v>171</v>
      </c>
      <c r="E149" s="53">
        <v>3860.31</v>
      </c>
    </row>
    <row r="150" spans="3:5" x14ac:dyDescent="0.25">
      <c r="C150" s="52">
        <v>44973</v>
      </c>
      <c r="D150" t="s">
        <v>165</v>
      </c>
      <c r="E150" s="53">
        <v>43.43</v>
      </c>
    </row>
    <row r="151" spans="3:5" x14ac:dyDescent="0.25">
      <c r="C151" s="52">
        <v>44958</v>
      </c>
      <c r="D151" t="s">
        <v>169</v>
      </c>
      <c r="E151" s="53">
        <v>4434.0600000000004</v>
      </c>
    </row>
    <row r="152" spans="3:5" x14ac:dyDescent="0.25">
      <c r="C152" s="52">
        <v>44986</v>
      </c>
      <c r="D152" t="s">
        <v>167</v>
      </c>
      <c r="E152" s="53">
        <v>4690.49</v>
      </c>
    </row>
    <row r="153" spans="3:5" x14ac:dyDescent="0.25">
      <c r="C153" s="52">
        <v>44982</v>
      </c>
      <c r="D153" t="s">
        <v>171</v>
      </c>
      <c r="E153" s="53">
        <v>2738.8</v>
      </c>
    </row>
    <row r="154" spans="3:5" x14ac:dyDescent="0.25">
      <c r="C154" s="52">
        <v>45056</v>
      </c>
      <c r="D154" t="s">
        <v>167</v>
      </c>
      <c r="E154" s="53">
        <v>6773.57</v>
      </c>
    </row>
    <row r="155" spans="3:5" x14ac:dyDescent="0.25">
      <c r="C155" s="52">
        <v>45036</v>
      </c>
      <c r="D155" t="s">
        <v>169</v>
      </c>
      <c r="E155" s="53">
        <v>6139.01</v>
      </c>
    </row>
    <row r="156" spans="3:5" x14ac:dyDescent="0.25">
      <c r="C156" s="52">
        <v>45045</v>
      </c>
      <c r="D156" t="s">
        <v>167</v>
      </c>
      <c r="E156" s="53">
        <v>1381.72</v>
      </c>
    </row>
    <row r="157" spans="3:5" x14ac:dyDescent="0.25">
      <c r="C157" s="52">
        <v>44940</v>
      </c>
      <c r="D157" t="s">
        <v>167</v>
      </c>
      <c r="E157" s="53">
        <v>3409.51</v>
      </c>
    </row>
    <row r="158" spans="3:5" x14ac:dyDescent="0.25">
      <c r="C158" s="52">
        <v>45074</v>
      </c>
      <c r="D158" t="s">
        <v>171</v>
      </c>
      <c r="E158" s="53">
        <v>1335.64</v>
      </c>
    </row>
    <row r="159" spans="3:5" x14ac:dyDescent="0.25">
      <c r="C159" s="52">
        <v>45079</v>
      </c>
      <c r="D159" t="s">
        <v>169</v>
      </c>
      <c r="E159" s="53">
        <v>7674.41</v>
      </c>
    </row>
    <row r="160" spans="3:5" x14ac:dyDescent="0.25">
      <c r="C160" s="52">
        <v>44981</v>
      </c>
      <c r="D160" t="s">
        <v>167</v>
      </c>
      <c r="E160" s="53">
        <v>697.75</v>
      </c>
    </row>
    <row r="161" spans="3:5" x14ac:dyDescent="0.25">
      <c r="C161" s="52">
        <v>45004</v>
      </c>
      <c r="D161" t="s">
        <v>171</v>
      </c>
      <c r="E161" s="53">
        <v>4499.43</v>
      </c>
    </row>
    <row r="162" spans="3:5" x14ac:dyDescent="0.25">
      <c r="C162" s="52">
        <v>44969</v>
      </c>
      <c r="D162" t="s">
        <v>171</v>
      </c>
      <c r="E162" s="53">
        <v>2322.23</v>
      </c>
    </row>
    <row r="163" spans="3:5" x14ac:dyDescent="0.25">
      <c r="C163" s="52">
        <v>44998</v>
      </c>
      <c r="D163" t="s">
        <v>167</v>
      </c>
      <c r="E163" s="53">
        <v>3170.86</v>
      </c>
    </row>
    <row r="164" spans="3:5" x14ac:dyDescent="0.25">
      <c r="C164" s="52">
        <v>45001</v>
      </c>
      <c r="D164" t="s">
        <v>167</v>
      </c>
      <c r="E164" s="53">
        <v>494.38</v>
      </c>
    </row>
    <row r="165" spans="3:5" x14ac:dyDescent="0.25">
      <c r="C165" s="52">
        <v>45093</v>
      </c>
      <c r="D165" t="s">
        <v>165</v>
      </c>
      <c r="E165" s="53">
        <v>7361.51</v>
      </c>
    </row>
    <row r="166" spans="3:5" x14ac:dyDescent="0.25">
      <c r="C166" s="52">
        <v>45038</v>
      </c>
      <c r="D166" t="s">
        <v>167</v>
      </c>
      <c r="E166" s="53">
        <v>4981.83</v>
      </c>
    </row>
    <row r="167" spans="3:5" x14ac:dyDescent="0.25">
      <c r="C167" s="52">
        <v>44999</v>
      </c>
      <c r="D167" t="s">
        <v>165</v>
      </c>
      <c r="E167" s="53">
        <v>2539.84</v>
      </c>
    </row>
    <row r="168" spans="3:5" x14ac:dyDescent="0.25">
      <c r="C168" s="52">
        <v>45022</v>
      </c>
      <c r="D168" t="s">
        <v>165</v>
      </c>
      <c r="E168" s="53">
        <v>3164.17</v>
      </c>
    </row>
    <row r="169" spans="3:5" x14ac:dyDescent="0.25">
      <c r="C169" s="52">
        <v>44966</v>
      </c>
      <c r="D169" t="s">
        <v>167</v>
      </c>
      <c r="E169" s="53">
        <v>4710.5200000000004</v>
      </c>
    </row>
    <row r="170" spans="3:5" x14ac:dyDescent="0.25">
      <c r="C170" s="52">
        <v>45017</v>
      </c>
      <c r="D170" t="s">
        <v>171</v>
      </c>
      <c r="E170" s="53">
        <v>5229.01</v>
      </c>
    </row>
    <row r="171" spans="3:5" x14ac:dyDescent="0.25">
      <c r="C171" s="52">
        <v>45102</v>
      </c>
      <c r="D171" t="s">
        <v>167</v>
      </c>
      <c r="E171" s="53">
        <v>4064.22</v>
      </c>
    </row>
    <row r="172" spans="3:5" x14ac:dyDescent="0.25">
      <c r="C172" s="52">
        <v>45075</v>
      </c>
      <c r="D172" t="s">
        <v>171</v>
      </c>
      <c r="E172" s="53">
        <v>6973.41</v>
      </c>
    </row>
    <row r="173" spans="3:5" x14ac:dyDescent="0.25">
      <c r="C173" s="52">
        <v>45014</v>
      </c>
      <c r="D173" t="s">
        <v>171</v>
      </c>
      <c r="E173" s="53">
        <v>2574.33</v>
      </c>
    </row>
    <row r="174" spans="3:5" x14ac:dyDescent="0.25">
      <c r="C174" s="52">
        <v>45055</v>
      </c>
      <c r="D174" t="s">
        <v>169</v>
      </c>
      <c r="E174" s="53">
        <v>5294.68</v>
      </c>
    </row>
    <row r="175" spans="3:5" x14ac:dyDescent="0.25">
      <c r="C175" s="52">
        <v>45018</v>
      </c>
      <c r="D175" t="s">
        <v>165</v>
      </c>
      <c r="E175" s="53">
        <v>4213.6499999999996</v>
      </c>
    </row>
    <row r="176" spans="3:5" x14ac:dyDescent="0.25">
      <c r="C176" s="52">
        <v>44939</v>
      </c>
      <c r="D176" t="s">
        <v>167</v>
      </c>
      <c r="E176" s="53">
        <v>1526.73</v>
      </c>
    </row>
    <row r="177" spans="3:5" x14ac:dyDescent="0.25">
      <c r="C177" s="52">
        <v>45076</v>
      </c>
      <c r="D177" t="s">
        <v>171</v>
      </c>
      <c r="E177" s="53">
        <v>2386.48</v>
      </c>
    </row>
    <row r="178" spans="3:5" x14ac:dyDescent="0.25">
      <c r="C178" s="52">
        <v>45022</v>
      </c>
      <c r="D178" t="s">
        <v>167</v>
      </c>
      <c r="E178" s="53">
        <v>4672.2</v>
      </c>
    </row>
    <row r="179" spans="3:5" x14ac:dyDescent="0.25">
      <c r="C179" s="52">
        <v>44973</v>
      </c>
      <c r="D179" t="s">
        <v>169</v>
      </c>
      <c r="E179" s="53">
        <v>740.43</v>
      </c>
    </row>
    <row r="180" spans="3:5" x14ac:dyDescent="0.25">
      <c r="C180" s="52">
        <v>45009</v>
      </c>
      <c r="D180" t="s">
        <v>169</v>
      </c>
      <c r="E180" s="53">
        <v>1723.54</v>
      </c>
    </row>
    <row r="181" spans="3:5" x14ac:dyDescent="0.25">
      <c r="C181" s="52">
        <v>45082</v>
      </c>
      <c r="D181" t="s">
        <v>171</v>
      </c>
      <c r="E181" s="53">
        <v>6099.11</v>
      </c>
    </row>
    <row r="182" spans="3:5" x14ac:dyDescent="0.25">
      <c r="C182" s="52">
        <v>45103</v>
      </c>
      <c r="D182" t="s">
        <v>171</v>
      </c>
      <c r="E182" s="53">
        <v>4163.58</v>
      </c>
    </row>
    <row r="183" spans="3:5" x14ac:dyDescent="0.25">
      <c r="C183" s="52">
        <v>45082</v>
      </c>
      <c r="D183" t="s">
        <v>167</v>
      </c>
      <c r="E183" s="53">
        <v>6523.01</v>
      </c>
    </row>
    <row r="184" spans="3:5" x14ac:dyDescent="0.25">
      <c r="C184" s="52">
        <v>44959</v>
      </c>
      <c r="D184" t="s">
        <v>165</v>
      </c>
      <c r="E184" s="53">
        <v>2066.4299999999998</v>
      </c>
    </row>
    <row r="185" spans="3:5" x14ac:dyDescent="0.25">
      <c r="C185" s="52">
        <v>45087</v>
      </c>
      <c r="D185" t="s">
        <v>167</v>
      </c>
      <c r="E185" s="53">
        <v>5006.4799999999996</v>
      </c>
    </row>
    <row r="186" spans="3:5" x14ac:dyDescent="0.25">
      <c r="C186" s="52">
        <v>45072</v>
      </c>
      <c r="D186" t="s">
        <v>171</v>
      </c>
      <c r="E186" s="53">
        <v>2174.94</v>
      </c>
    </row>
    <row r="187" spans="3:5" x14ac:dyDescent="0.25">
      <c r="C187" s="52">
        <v>44979</v>
      </c>
      <c r="D187" t="s">
        <v>165</v>
      </c>
      <c r="E187" s="53">
        <v>3194.89</v>
      </c>
    </row>
    <row r="188" spans="3:5" x14ac:dyDescent="0.25">
      <c r="C188" s="52">
        <v>44960</v>
      </c>
      <c r="D188" t="s">
        <v>165</v>
      </c>
      <c r="E188" s="53">
        <v>3389.24</v>
      </c>
    </row>
    <row r="189" spans="3:5" x14ac:dyDescent="0.25">
      <c r="C189" s="52">
        <v>45069</v>
      </c>
      <c r="D189" t="s">
        <v>169</v>
      </c>
      <c r="E189" s="53">
        <v>1534.98</v>
      </c>
    </row>
    <row r="190" spans="3:5" x14ac:dyDescent="0.25">
      <c r="C190" s="52">
        <v>45058</v>
      </c>
      <c r="D190" t="s">
        <v>167</v>
      </c>
      <c r="E190" s="53">
        <v>5203.76</v>
      </c>
    </row>
  </sheetData>
  <printOptions headings="1"/>
  <pageMargins left="0.3" right="0.3" top="0.3" bottom="0.5" header="0.3" footer="0.3"/>
  <pageSetup orientation="landscape" r:id="rId1"/>
  <headerFooter>
    <oddFooter>&amp;L&amp;F - &amp;A&amp;RPage &amp;P of &amp;N</oddFooter>
  </headerFooter>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AFDE8-DDE2-4D2D-8F2C-FBDA09482812}">
  <sheetPr codeName="Sheet8">
    <tabColor rgb="FFFFFF00"/>
    <pageSetUpPr fitToPage="1"/>
  </sheetPr>
  <dimension ref="A1:P36"/>
  <sheetViews>
    <sheetView zoomScale="110" zoomScaleNormal="110" workbookViewId="0"/>
  </sheetViews>
  <sheetFormatPr defaultRowHeight="15" x14ac:dyDescent="0.25"/>
  <cols>
    <col min="1" max="1" width="2" customWidth="1"/>
    <col min="2" max="2" width="72.7109375" customWidth="1"/>
    <col min="3" max="5" width="8.140625" customWidth="1"/>
    <col min="6" max="6" width="13.140625" bestFit="1" customWidth="1"/>
  </cols>
  <sheetData>
    <row r="1" spans="2:4" x14ac:dyDescent="0.25">
      <c r="D1" s="17"/>
    </row>
    <row r="2" spans="2:4" x14ac:dyDescent="0.25">
      <c r="B2" s="2" t="s">
        <v>14</v>
      </c>
      <c r="D2" s="17"/>
    </row>
    <row r="3" spans="2:4" x14ac:dyDescent="0.25">
      <c r="B3" s="5" t="s">
        <v>182</v>
      </c>
      <c r="D3" s="17"/>
    </row>
    <row r="4" spans="2:4" x14ac:dyDescent="0.25">
      <c r="B4" s="5" t="s">
        <v>183</v>
      </c>
      <c r="D4" s="17"/>
    </row>
    <row r="5" spans="2:4" ht="30" x14ac:dyDescent="0.25">
      <c r="B5" s="23" t="s">
        <v>184</v>
      </c>
      <c r="D5" s="17"/>
    </row>
    <row r="6" spans="2:4" x14ac:dyDescent="0.25">
      <c r="B6" s="5" t="s">
        <v>15</v>
      </c>
      <c r="D6" s="17"/>
    </row>
    <row r="7" spans="2:4" x14ac:dyDescent="0.25">
      <c r="B7" s="5" t="s">
        <v>16</v>
      </c>
      <c r="D7" s="17"/>
    </row>
    <row r="8" spans="2:4" x14ac:dyDescent="0.25">
      <c r="B8" s="5" t="s">
        <v>178</v>
      </c>
      <c r="D8" s="17"/>
    </row>
    <row r="9" spans="2:4" x14ac:dyDescent="0.25">
      <c r="B9" s="5" t="s">
        <v>17</v>
      </c>
      <c r="D9" s="17"/>
    </row>
    <row r="10" spans="2:4" ht="45" x14ac:dyDescent="0.25">
      <c r="B10" s="23" t="s">
        <v>188</v>
      </c>
      <c r="D10" s="17"/>
    </row>
    <row r="11" spans="2:4" x14ac:dyDescent="0.25">
      <c r="B11" s="5" t="s">
        <v>18</v>
      </c>
      <c r="D11" s="17"/>
    </row>
    <row r="12" spans="2:4" ht="30" x14ac:dyDescent="0.25">
      <c r="B12" s="23" t="s">
        <v>185</v>
      </c>
      <c r="D12" s="17"/>
    </row>
    <row r="13" spans="2:4" x14ac:dyDescent="0.25">
      <c r="B13" s="5" t="s">
        <v>179</v>
      </c>
      <c r="D13" s="17"/>
    </row>
    <row r="14" spans="2:4" ht="30" x14ac:dyDescent="0.25">
      <c r="B14" s="23" t="s">
        <v>186</v>
      </c>
      <c r="D14" s="17"/>
    </row>
    <row r="15" spans="2:4" x14ac:dyDescent="0.25">
      <c r="B15" s="5" t="s">
        <v>180</v>
      </c>
      <c r="D15" s="17"/>
    </row>
    <row r="16" spans="2:4" x14ac:dyDescent="0.25">
      <c r="B16" s="18" t="s">
        <v>19</v>
      </c>
      <c r="D16" s="17"/>
    </row>
    <row r="17" spans="1:16" x14ac:dyDescent="0.25">
      <c r="B17" s="18" t="s">
        <v>181</v>
      </c>
      <c r="D17" s="17"/>
    </row>
    <row r="18" spans="1:16" x14ac:dyDescent="0.25">
      <c r="B18" s="19"/>
      <c r="D18" s="17"/>
    </row>
    <row r="19" spans="1:16" x14ac:dyDescent="0.25">
      <c r="D19" s="17"/>
    </row>
    <row r="20" spans="1:16" x14ac:dyDescent="0.25">
      <c r="A20" s="20"/>
      <c r="B20" s="20"/>
      <c r="C20" s="20"/>
      <c r="D20" s="21"/>
      <c r="E20" s="20"/>
      <c r="F20" s="20"/>
      <c r="G20" s="20"/>
      <c r="H20" s="20"/>
      <c r="I20" s="20"/>
      <c r="J20" s="20"/>
      <c r="K20" s="20"/>
      <c r="L20" s="20"/>
      <c r="M20" s="20"/>
      <c r="N20" s="20"/>
      <c r="O20" s="20"/>
      <c r="P20" s="20"/>
    </row>
    <row r="21" spans="1:16" x14ac:dyDescent="0.25">
      <c r="D21" s="17"/>
    </row>
    <row r="22" spans="1:16" x14ac:dyDescent="0.25">
      <c r="B22" s="2" t="s">
        <v>20</v>
      </c>
      <c r="D22" s="17"/>
    </row>
    <row r="23" spans="1:16" x14ac:dyDescent="0.25">
      <c r="B23" s="5" t="s">
        <v>21</v>
      </c>
      <c r="D23" s="17"/>
    </row>
    <row r="24" spans="1:16" ht="30" x14ac:dyDescent="0.25">
      <c r="B24" s="23" t="s">
        <v>187</v>
      </c>
      <c r="D24" s="17"/>
    </row>
    <row r="25" spans="1:16" x14ac:dyDescent="0.25">
      <c r="B25" s="5" t="s">
        <v>22</v>
      </c>
      <c r="D25" s="17"/>
    </row>
    <row r="26" spans="1:16" x14ac:dyDescent="0.25">
      <c r="B26" s="5" t="s">
        <v>23</v>
      </c>
      <c r="D26" s="17"/>
    </row>
    <row r="27" spans="1:16" x14ac:dyDescent="0.25">
      <c r="B27" s="22" t="s">
        <v>24</v>
      </c>
      <c r="D27" s="17"/>
    </row>
    <row r="28" spans="1:16" x14ac:dyDescent="0.25">
      <c r="D28" s="17"/>
    </row>
    <row r="29" spans="1:16" x14ac:dyDescent="0.25">
      <c r="D29" s="17"/>
    </row>
    <row r="30" spans="1:16" x14ac:dyDescent="0.25">
      <c r="D30" s="17"/>
    </row>
    <row r="31" spans="1:16" x14ac:dyDescent="0.25">
      <c r="D31" s="17"/>
    </row>
    <row r="32" spans="1:16" x14ac:dyDescent="0.25">
      <c r="D32" s="17"/>
    </row>
    <row r="33" spans="2:4" x14ac:dyDescent="0.25">
      <c r="D33" s="17"/>
    </row>
    <row r="36" spans="2:4" x14ac:dyDescent="0.25">
      <c r="B36" t="s">
        <v>189</v>
      </c>
    </row>
  </sheetData>
  <pageMargins left="0.3" right="0.3" top="0.3" bottom="0.5" header="0.3" footer="0.3"/>
  <pageSetup orientation="portrait" r:id="rId1"/>
  <headerFooter>
    <oddFooter>&amp;L&amp;F - &amp;A&amp;RPage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6886E-516B-4BE1-94F6-3A957B5FC8BD}">
  <sheetPr codeName="Sheet11">
    <tabColor rgb="FF0000FF"/>
  </sheetPr>
  <dimension ref="B35:L235"/>
  <sheetViews>
    <sheetView zoomScale="85" zoomScaleNormal="85" workbookViewId="0"/>
  </sheetViews>
  <sheetFormatPr defaultRowHeight="15" x14ac:dyDescent="0.25"/>
  <cols>
    <col min="2" max="2" width="13.5703125" customWidth="1"/>
    <col min="4" max="4" width="13.85546875" customWidth="1"/>
    <col min="6" max="6" width="105.28515625" customWidth="1"/>
  </cols>
  <sheetData>
    <row r="35" spans="2:6" ht="15.75" x14ac:dyDescent="0.25">
      <c r="B35" s="29" t="s">
        <v>66</v>
      </c>
      <c r="D35" s="29" t="s">
        <v>51</v>
      </c>
      <c r="F35" s="67" t="s">
        <v>235</v>
      </c>
    </row>
    <row r="36" spans="2:6" x14ac:dyDescent="0.25">
      <c r="B36" s="5">
        <v>1145.19</v>
      </c>
      <c r="D36" s="31"/>
      <c r="F36" s="68" t="s">
        <v>67</v>
      </c>
    </row>
    <row r="37" spans="2:6" x14ac:dyDescent="0.25">
      <c r="B37" s="5">
        <v>19.95</v>
      </c>
      <c r="F37" s="5" t="s">
        <v>68</v>
      </c>
    </row>
    <row r="38" spans="2:6" x14ac:dyDescent="0.25">
      <c r="B38" s="5">
        <v>21.95</v>
      </c>
      <c r="F38" s="5" t="s">
        <v>69</v>
      </c>
    </row>
    <row r="39" spans="2:6" x14ac:dyDescent="0.25">
      <c r="B39" s="5">
        <v>1219.95</v>
      </c>
      <c r="F39" s="5" t="s">
        <v>70</v>
      </c>
    </row>
    <row r="40" spans="2:6" x14ac:dyDescent="0.25">
      <c r="B40" s="5">
        <v>79.8</v>
      </c>
      <c r="F40" s="5" t="s">
        <v>71</v>
      </c>
    </row>
    <row r="41" spans="2:6" x14ac:dyDescent="0.25">
      <c r="B41" s="5">
        <v>79.8</v>
      </c>
      <c r="F41" s="5" t="s">
        <v>72</v>
      </c>
    </row>
    <row r="42" spans="2:6" x14ac:dyDescent="0.25">
      <c r="B42" s="5">
        <v>59.849999999999994</v>
      </c>
      <c r="F42" s="67" t="s">
        <v>73</v>
      </c>
    </row>
    <row r="43" spans="2:6" ht="30" x14ac:dyDescent="0.25">
      <c r="B43" s="5">
        <v>139.65</v>
      </c>
      <c r="F43" s="69" t="s">
        <v>202</v>
      </c>
    </row>
    <row r="44" spans="2:6" ht="30" x14ac:dyDescent="0.25">
      <c r="B44" s="5">
        <v>119.69999999999999</v>
      </c>
      <c r="F44" s="23" t="s">
        <v>203</v>
      </c>
    </row>
    <row r="45" spans="2:6" ht="45" x14ac:dyDescent="0.25">
      <c r="B45" s="5">
        <v>1743.9</v>
      </c>
      <c r="F45" s="23" t="s">
        <v>204</v>
      </c>
    </row>
    <row r="46" spans="2:6" ht="45" x14ac:dyDescent="0.25">
      <c r="B46" s="5">
        <v>43.9</v>
      </c>
      <c r="F46" s="23" t="s">
        <v>205</v>
      </c>
    </row>
    <row r="47" spans="2:6" ht="45" x14ac:dyDescent="0.25">
      <c r="B47" s="5">
        <v>99.75</v>
      </c>
      <c r="F47" s="23" t="s">
        <v>206</v>
      </c>
    </row>
    <row r="48" spans="2:6" x14ac:dyDescent="0.25">
      <c r="B48" s="5">
        <v>114.75</v>
      </c>
      <c r="F48" s="67" t="s">
        <v>74</v>
      </c>
    </row>
    <row r="49" spans="2:6" ht="45" x14ac:dyDescent="0.25">
      <c r="B49" s="5">
        <v>91.8</v>
      </c>
      <c r="F49" s="69" t="s">
        <v>207</v>
      </c>
    </row>
    <row r="50" spans="2:6" ht="45" x14ac:dyDescent="0.25">
      <c r="B50" s="5">
        <v>114.75</v>
      </c>
      <c r="F50" s="23" t="s">
        <v>208</v>
      </c>
    </row>
    <row r="51" spans="2:6" ht="45" x14ac:dyDescent="0.25">
      <c r="B51" s="5">
        <v>22.95</v>
      </c>
      <c r="F51" s="23" t="s">
        <v>209</v>
      </c>
    </row>
    <row r="52" spans="2:6" x14ac:dyDescent="0.25">
      <c r="B52" s="5">
        <v>124.75</v>
      </c>
      <c r="F52" s="67" t="s">
        <v>75</v>
      </c>
    </row>
    <row r="53" spans="2:6" ht="30" x14ac:dyDescent="0.25">
      <c r="B53" s="5">
        <v>19.95</v>
      </c>
      <c r="F53" s="69" t="s">
        <v>210</v>
      </c>
    </row>
    <row r="54" spans="2:6" ht="30" x14ac:dyDescent="0.25">
      <c r="B54" s="5">
        <v>87.8</v>
      </c>
      <c r="F54" s="23" t="s">
        <v>211</v>
      </c>
    </row>
    <row r="55" spans="2:6" ht="30" x14ac:dyDescent="0.25">
      <c r="B55" s="5">
        <v>22.95</v>
      </c>
      <c r="F55" s="23" t="s">
        <v>212</v>
      </c>
    </row>
    <row r="56" spans="2:6" ht="30" x14ac:dyDescent="0.25">
      <c r="B56" s="5">
        <v>299.5</v>
      </c>
      <c r="F56" s="23" t="s">
        <v>213</v>
      </c>
    </row>
    <row r="57" spans="2:6" ht="45" x14ac:dyDescent="0.25">
      <c r="B57" s="5">
        <v>19.95</v>
      </c>
      <c r="F57" s="23" t="s">
        <v>214</v>
      </c>
    </row>
    <row r="58" spans="2:6" x14ac:dyDescent="0.25">
      <c r="B58" s="5">
        <v>99.75</v>
      </c>
      <c r="F58" s="67" t="s">
        <v>76</v>
      </c>
    </row>
    <row r="59" spans="2:6" x14ac:dyDescent="0.25">
      <c r="B59" s="5">
        <v>39.9</v>
      </c>
      <c r="F59" s="70" t="s">
        <v>215</v>
      </c>
    </row>
    <row r="60" spans="2:6" x14ac:dyDescent="0.25">
      <c r="B60" s="5">
        <v>65.849999999999994</v>
      </c>
      <c r="F60" s="30" t="s">
        <v>240</v>
      </c>
    </row>
    <row r="61" spans="2:6" x14ac:dyDescent="0.25">
      <c r="B61" s="5">
        <v>24.95</v>
      </c>
      <c r="F61" s="30" t="s">
        <v>217</v>
      </c>
    </row>
    <row r="62" spans="2:6" x14ac:dyDescent="0.25">
      <c r="B62" s="5">
        <v>21.95</v>
      </c>
      <c r="F62" s="30" t="s">
        <v>218</v>
      </c>
    </row>
    <row r="63" spans="2:6" x14ac:dyDescent="0.25">
      <c r="B63" s="5">
        <v>19.95</v>
      </c>
      <c r="F63" s="30" t="s">
        <v>219</v>
      </c>
    </row>
    <row r="64" spans="2:6" x14ac:dyDescent="0.25">
      <c r="B64" s="5">
        <v>91.8</v>
      </c>
      <c r="F64" s="30" t="s">
        <v>220</v>
      </c>
    </row>
    <row r="65" spans="2:6" x14ac:dyDescent="0.25">
      <c r="B65" s="5">
        <v>65.849999999999994</v>
      </c>
      <c r="F65" s="30" t="s">
        <v>221</v>
      </c>
    </row>
    <row r="66" spans="2:6" x14ac:dyDescent="0.25">
      <c r="B66" s="5">
        <v>39.9</v>
      </c>
      <c r="F66" s="30" t="s">
        <v>222</v>
      </c>
    </row>
    <row r="67" spans="2:6" x14ac:dyDescent="0.25">
      <c r="B67" s="5">
        <v>43.9</v>
      </c>
      <c r="F67" s="30" t="s">
        <v>223</v>
      </c>
    </row>
    <row r="68" spans="2:6" x14ac:dyDescent="0.25">
      <c r="B68" s="5">
        <v>65.849999999999994</v>
      </c>
      <c r="F68" s="30" t="s">
        <v>224</v>
      </c>
    </row>
    <row r="69" spans="2:6" x14ac:dyDescent="0.25">
      <c r="B69" s="5">
        <v>43.9</v>
      </c>
      <c r="F69" s="30" t="s">
        <v>225</v>
      </c>
    </row>
    <row r="70" spans="2:6" x14ac:dyDescent="0.25">
      <c r="B70" s="5">
        <v>99.75</v>
      </c>
      <c r="F70" s="30" t="s">
        <v>226</v>
      </c>
    </row>
    <row r="71" spans="2:6" x14ac:dyDescent="0.25">
      <c r="B71" s="5">
        <v>29.95</v>
      </c>
      <c r="F71" s="30" t="s">
        <v>227</v>
      </c>
    </row>
    <row r="72" spans="2:6" x14ac:dyDescent="0.25">
      <c r="B72" s="5">
        <v>65.849999999999994</v>
      </c>
      <c r="F72" s="30" t="s">
        <v>228</v>
      </c>
    </row>
    <row r="73" spans="2:6" x14ac:dyDescent="0.25">
      <c r="B73" s="5">
        <v>22.95</v>
      </c>
      <c r="F73" s="30" t="s">
        <v>229</v>
      </c>
    </row>
    <row r="74" spans="2:6" x14ac:dyDescent="0.25">
      <c r="B74" s="5">
        <v>19.95</v>
      </c>
      <c r="F74" s="30" t="s">
        <v>230</v>
      </c>
    </row>
    <row r="75" spans="2:6" x14ac:dyDescent="0.25">
      <c r="B75" s="5">
        <v>99.75</v>
      </c>
      <c r="F75" s="30" t="s">
        <v>231</v>
      </c>
    </row>
    <row r="76" spans="2:6" x14ac:dyDescent="0.25">
      <c r="B76" s="5">
        <v>124.75</v>
      </c>
      <c r="F76" s="30" t="s">
        <v>232</v>
      </c>
    </row>
    <row r="77" spans="2:6" x14ac:dyDescent="0.25">
      <c r="B77" s="5">
        <v>21.95</v>
      </c>
      <c r="F77" s="5" t="s">
        <v>233</v>
      </c>
    </row>
    <row r="78" spans="2:6" x14ac:dyDescent="0.25">
      <c r="B78" s="5">
        <v>174.65</v>
      </c>
      <c r="F78" s="67" t="s">
        <v>236</v>
      </c>
    </row>
    <row r="79" spans="2:6" x14ac:dyDescent="0.25">
      <c r="B79" s="5">
        <v>29.95</v>
      </c>
      <c r="F79" s="30" t="s">
        <v>234</v>
      </c>
    </row>
    <row r="80" spans="2:6" ht="30" x14ac:dyDescent="0.25">
      <c r="B80" s="5">
        <v>149.75</v>
      </c>
      <c r="F80" s="23" t="s">
        <v>237</v>
      </c>
    </row>
    <row r="81" spans="2:6" x14ac:dyDescent="0.25">
      <c r="B81" s="5">
        <v>29.95</v>
      </c>
      <c r="F81" s="67" t="s">
        <v>239</v>
      </c>
    </row>
    <row r="82" spans="2:6" x14ac:dyDescent="0.25">
      <c r="B82" s="5">
        <v>45.9</v>
      </c>
      <c r="F82" s="30" t="s">
        <v>241</v>
      </c>
    </row>
    <row r="83" spans="2:6" x14ac:dyDescent="0.25">
      <c r="B83" s="5">
        <v>160.65</v>
      </c>
      <c r="F83" s="30" t="s">
        <v>252</v>
      </c>
    </row>
    <row r="84" spans="2:6" x14ac:dyDescent="0.25">
      <c r="B84" s="5">
        <v>160.65</v>
      </c>
      <c r="F84" s="30" t="s">
        <v>261</v>
      </c>
    </row>
    <row r="85" spans="2:6" x14ac:dyDescent="0.25">
      <c r="B85" s="5">
        <v>119.69999999999999</v>
      </c>
      <c r="F85" s="30" t="s">
        <v>256</v>
      </c>
    </row>
    <row r="86" spans="2:6" x14ac:dyDescent="0.25">
      <c r="B86" s="5">
        <v>43.9</v>
      </c>
      <c r="F86" s="30" t="s">
        <v>242</v>
      </c>
    </row>
    <row r="87" spans="2:6" x14ac:dyDescent="0.25">
      <c r="B87" s="5">
        <v>119.69999999999999</v>
      </c>
      <c r="F87" s="30" t="s">
        <v>243</v>
      </c>
    </row>
    <row r="88" spans="2:6" x14ac:dyDescent="0.25">
      <c r="B88" s="5">
        <v>65.849999999999994</v>
      </c>
      <c r="F88" s="30" t="s">
        <v>253</v>
      </c>
    </row>
    <row r="89" spans="2:6" x14ac:dyDescent="0.25">
      <c r="B89" s="5">
        <v>22.95</v>
      </c>
      <c r="F89" s="72" t="s">
        <v>259</v>
      </c>
    </row>
    <row r="90" spans="2:6" x14ac:dyDescent="0.25">
      <c r="B90" s="5">
        <v>65.849999999999994</v>
      </c>
      <c r="F90" s="72" t="s">
        <v>267</v>
      </c>
    </row>
    <row r="91" spans="2:6" x14ac:dyDescent="0.25">
      <c r="B91" s="5">
        <v>109.75</v>
      </c>
      <c r="F91" s="30" t="s">
        <v>244</v>
      </c>
    </row>
    <row r="92" spans="2:6" x14ac:dyDescent="0.25">
      <c r="B92" s="5">
        <v>114.75</v>
      </c>
      <c r="F92" s="30" t="s">
        <v>257</v>
      </c>
    </row>
    <row r="93" spans="2:6" x14ac:dyDescent="0.25">
      <c r="B93" s="5">
        <v>249.5</v>
      </c>
      <c r="F93" s="30" t="s">
        <v>266</v>
      </c>
    </row>
    <row r="94" spans="2:6" x14ac:dyDescent="0.25">
      <c r="B94" s="5">
        <v>109.75</v>
      </c>
      <c r="F94" s="30" t="s">
        <v>245</v>
      </c>
    </row>
    <row r="95" spans="2:6" x14ac:dyDescent="0.25">
      <c r="B95" s="5">
        <v>114.75</v>
      </c>
      <c r="F95" s="30" t="s">
        <v>246</v>
      </c>
    </row>
    <row r="96" spans="2:6" x14ac:dyDescent="0.25">
      <c r="B96" s="5">
        <v>114.75</v>
      </c>
      <c r="F96" s="30" t="s">
        <v>217</v>
      </c>
    </row>
    <row r="97" spans="2:12" x14ac:dyDescent="0.25">
      <c r="B97" s="5">
        <v>119.8</v>
      </c>
      <c r="F97" s="30" t="s">
        <v>248</v>
      </c>
    </row>
    <row r="98" spans="2:12" x14ac:dyDescent="0.25">
      <c r="B98" s="5">
        <v>29.95</v>
      </c>
      <c r="F98" s="30" t="s">
        <v>247</v>
      </c>
    </row>
    <row r="99" spans="2:12" x14ac:dyDescent="0.25">
      <c r="B99" s="5">
        <v>114.75</v>
      </c>
      <c r="F99" s="30" t="s">
        <v>251</v>
      </c>
      <c r="L99" s="1"/>
    </row>
    <row r="100" spans="2:12" x14ac:dyDescent="0.25">
      <c r="B100" s="5">
        <v>209.65</v>
      </c>
      <c r="F100" s="23" t="s">
        <v>249</v>
      </c>
    </row>
    <row r="101" spans="2:12" x14ac:dyDescent="0.25">
      <c r="B101" s="5">
        <v>114.75</v>
      </c>
      <c r="F101" s="23" t="s">
        <v>258</v>
      </c>
    </row>
    <row r="102" spans="2:12" x14ac:dyDescent="0.25">
      <c r="B102" s="5">
        <v>59.849999999999994</v>
      </c>
      <c r="F102" s="23" t="s">
        <v>254</v>
      </c>
    </row>
    <row r="103" spans="2:12" ht="30" x14ac:dyDescent="0.25">
      <c r="B103" s="5">
        <v>124.75</v>
      </c>
      <c r="F103" s="23" t="s">
        <v>255</v>
      </c>
    </row>
    <row r="104" spans="2:12" x14ac:dyDescent="0.25">
      <c r="B104" s="5">
        <v>39.9</v>
      </c>
      <c r="F104" s="30" t="s">
        <v>250</v>
      </c>
    </row>
    <row r="105" spans="2:12" x14ac:dyDescent="0.25">
      <c r="B105" s="5">
        <v>124.75</v>
      </c>
      <c r="F105" s="30" t="s">
        <v>260</v>
      </c>
    </row>
    <row r="106" spans="2:12" x14ac:dyDescent="0.25">
      <c r="B106" s="5">
        <v>24.95</v>
      </c>
      <c r="F106" s="30" t="s">
        <v>264</v>
      </c>
    </row>
    <row r="107" spans="2:12" x14ac:dyDescent="0.25">
      <c r="B107" s="5">
        <v>22.95</v>
      </c>
      <c r="F107" s="30" t="s">
        <v>263</v>
      </c>
    </row>
    <row r="108" spans="2:12" x14ac:dyDescent="0.25">
      <c r="B108" s="5">
        <v>249.5</v>
      </c>
      <c r="F108" s="71" t="s">
        <v>262</v>
      </c>
    </row>
    <row r="109" spans="2:12" x14ac:dyDescent="0.25">
      <c r="B109" s="5">
        <v>59.849999999999994</v>
      </c>
      <c r="F109" s="30" t="s">
        <v>265</v>
      </c>
    </row>
    <row r="110" spans="2:12" x14ac:dyDescent="0.25">
      <c r="B110" s="5">
        <v>43.9</v>
      </c>
    </row>
    <row r="111" spans="2:12" x14ac:dyDescent="0.25">
      <c r="B111" s="5">
        <v>19.95</v>
      </c>
    </row>
    <row r="112" spans="2:12" x14ac:dyDescent="0.25">
      <c r="B112" s="5">
        <v>29.95</v>
      </c>
    </row>
    <row r="113" spans="2:2" x14ac:dyDescent="0.25">
      <c r="B113" s="5">
        <v>19.95</v>
      </c>
    </row>
    <row r="114" spans="2:2" x14ac:dyDescent="0.25">
      <c r="B114" s="5">
        <v>65.849999999999994</v>
      </c>
    </row>
    <row r="115" spans="2:2" x14ac:dyDescent="0.25">
      <c r="B115" s="5">
        <v>22.95</v>
      </c>
    </row>
    <row r="116" spans="2:2" x14ac:dyDescent="0.25">
      <c r="B116" s="5">
        <v>79.8</v>
      </c>
    </row>
    <row r="117" spans="2:2" x14ac:dyDescent="0.25">
      <c r="B117" s="5">
        <v>79.8</v>
      </c>
    </row>
    <row r="118" spans="2:2" x14ac:dyDescent="0.25">
      <c r="B118" s="5">
        <v>114.75</v>
      </c>
    </row>
    <row r="119" spans="2:2" x14ac:dyDescent="0.25">
      <c r="B119" s="5">
        <v>22.95</v>
      </c>
    </row>
    <row r="120" spans="2:2" x14ac:dyDescent="0.25">
      <c r="B120" s="5">
        <v>19.95</v>
      </c>
    </row>
    <row r="121" spans="2:2" x14ac:dyDescent="0.25">
      <c r="B121" s="5">
        <v>109.75</v>
      </c>
    </row>
    <row r="122" spans="2:2" x14ac:dyDescent="0.25">
      <c r="B122" s="5">
        <v>59.9</v>
      </c>
    </row>
    <row r="123" spans="2:2" x14ac:dyDescent="0.25">
      <c r="B123" s="5">
        <v>43.9</v>
      </c>
    </row>
    <row r="124" spans="2:2" x14ac:dyDescent="0.25">
      <c r="B124" s="5">
        <v>39.9</v>
      </c>
    </row>
    <row r="125" spans="2:2" x14ac:dyDescent="0.25">
      <c r="B125" s="5">
        <v>209.65</v>
      </c>
    </row>
    <row r="126" spans="2:2" x14ac:dyDescent="0.25">
      <c r="B126" s="5">
        <v>19.95</v>
      </c>
    </row>
    <row r="127" spans="2:2" x14ac:dyDescent="0.25">
      <c r="B127" s="5">
        <v>79.8</v>
      </c>
    </row>
    <row r="128" spans="2:2" x14ac:dyDescent="0.25">
      <c r="B128" s="5">
        <v>124.75</v>
      </c>
    </row>
    <row r="129" spans="2:2" x14ac:dyDescent="0.25">
      <c r="B129" s="5">
        <v>24.95</v>
      </c>
    </row>
    <row r="130" spans="2:2" x14ac:dyDescent="0.25">
      <c r="B130" s="5">
        <v>160.65</v>
      </c>
    </row>
    <row r="131" spans="2:2" x14ac:dyDescent="0.25">
      <c r="B131" s="5">
        <v>65.849999999999994</v>
      </c>
    </row>
    <row r="132" spans="2:2" x14ac:dyDescent="0.25">
      <c r="B132" s="5">
        <v>137.69999999999999</v>
      </c>
    </row>
    <row r="133" spans="2:2" x14ac:dyDescent="0.25">
      <c r="B133" s="5">
        <v>29.95</v>
      </c>
    </row>
    <row r="134" spans="2:2" x14ac:dyDescent="0.25">
      <c r="B134" s="5">
        <v>119.69999999999999</v>
      </c>
    </row>
    <row r="135" spans="2:2" x14ac:dyDescent="0.25">
      <c r="B135" s="5">
        <v>19.95</v>
      </c>
    </row>
    <row r="136" spans="2:2" x14ac:dyDescent="0.25">
      <c r="B136" s="5">
        <v>39.9</v>
      </c>
    </row>
    <row r="137" spans="2:2" x14ac:dyDescent="0.25">
      <c r="B137" s="5">
        <v>114.75</v>
      </c>
    </row>
    <row r="138" spans="2:2" x14ac:dyDescent="0.25">
      <c r="B138" s="5">
        <v>21.95</v>
      </c>
    </row>
    <row r="139" spans="2:2" x14ac:dyDescent="0.25">
      <c r="B139" s="5">
        <v>179.7</v>
      </c>
    </row>
    <row r="140" spans="2:2" x14ac:dyDescent="0.25">
      <c r="B140" s="5">
        <v>39.9</v>
      </c>
    </row>
    <row r="141" spans="2:2" x14ac:dyDescent="0.25">
      <c r="B141" s="5">
        <v>24.95</v>
      </c>
    </row>
    <row r="142" spans="2:2" x14ac:dyDescent="0.25">
      <c r="B142" s="5">
        <v>99.8</v>
      </c>
    </row>
    <row r="143" spans="2:2" x14ac:dyDescent="0.25">
      <c r="B143" s="5">
        <v>87.8</v>
      </c>
    </row>
    <row r="144" spans="2:2" x14ac:dyDescent="0.25">
      <c r="B144" s="5">
        <v>39.9</v>
      </c>
    </row>
    <row r="145" spans="2:2" x14ac:dyDescent="0.25">
      <c r="B145" s="5">
        <v>65.849999999999994</v>
      </c>
    </row>
    <row r="146" spans="2:2" x14ac:dyDescent="0.25">
      <c r="B146" s="5">
        <v>199.5</v>
      </c>
    </row>
    <row r="147" spans="2:2" x14ac:dyDescent="0.25">
      <c r="B147" s="5">
        <v>21.95</v>
      </c>
    </row>
    <row r="148" spans="2:2" x14ac:dyDescent="0.25">
      <c r="B148" s="5">
        <v>124.75</v>
      </c>
    </row>
    <row r="149" spans="2:2" x14ac:dyDescent="0.25">
      <c r="B149" s="5">
        <v>29.95</v>
      </c>
    </row>
    <row r="150" spans="2:2" x14ac:dyDescent="0.25">
      <c r="B150" s="5">
        <v>21.95</v>
      </c>
    </row>
    <row r="151" spans="2:2" x14ac:dyDescent="0.25">
      <c r="B151" s="5">
        <v>119.8</v>
      </c>
    </row>
    <row r="152" spans="2:2" x14ac:dyDescent="0.25">
      <c r="B152" s="5">
        <v>89.85</v>
      </c>
    </row>
    <row r="153" spans="2:2" x14ac:dyDescent="0.25">
      <c r="B153" s="5">
        <v>65.849999999999994</v>
      </c>
    </row>
    <row r="154" spans="2:2" x14ac:dyDescent="0.25">
      <c r="B154" s="5">
        <v>91.8</v>
      </c>
    </row>
    <row r="155" spans="2:2" x14ac:dyDescent="0.25">
      <c r="B155" s="5">
        <v>149.69999999999999</v>
      </c>
    </row>
    <row r="156" spans="2:2" x14ac:dyDescent="0.25">
      <c r="B156" s="5">
        <v>59.849999999999994</v>
      </c>
    </row>
    <row r="157" spans="2:2" x14ac:dyDescent="0.25">
      <c r="B157" s="5">
        <v>131.69999999999999</v>
      </c>
    </row>
    <row r="158" spans="2:2" x14ac:dyDescent="0.25">
      <c r="B158" s="5">
        <v>49.9</v>
      </c>
    </row>
    <row r="159" spans="2:2" x14ac:dyDescent="0.25">
      <c r="B159" s="5">
        <v>43.9</v>
      </c>
    </row>
    <row r="160" spans="2:2" x14ac:dyDescent="0.25">
      <c r="B160" s="5">
        <v>19.95</v>
      </c>
    </row>
    <row r="161" spans="2:2" x14ac:dyDescent="0.25">
      <c r="B161" s="5">
        <v>21.95</v>
      </c>
    </row>
    <row r="162" spans="2:2" x14ac:dyDescent="0.25">
      <c r="B162" s="5">
        <v>24.95</v>
      </c>
    </row>
    <row r="163" spans="2:2" x14ac:dyDescent="0.25">
      <c r="B163" s="5">
        <v>39.9</v>
      </c>
    </row>
    <row r="164" spans="2:2" x14ac:dyDescent="0.25">
      <c r="B164" s="5">
        <v>24.95</v>
      </c>
    </row>
    <row r="165" spans="2:2" x14ac:dyDescent="0.25">
      <c r="B165" s="5">
        <v>114.75</v>
      </c>
    </row>
    <row r="166" spans="2:2" x14ac:dyDescent="0.25">
      <c r="B166" s="5">
        <v>119.69999999999999</v>
      </c>
    </row>
    <row r="167" spans="2:2" x14ac:dyDescent="0.25">
      <c r="B167" s="5">
        <v>43.9</v>
      </c>
    </row>
    <row r="168" spans="2:2" x14ac:dyDescent="0.25">
      <c r="B168" s="5">
        <v>24.95</v>
      </c>
    </row>
    <row r="169" spans="2:2" x14ac:dyDescent="0.25">
      <c r="B169" s="5">
        <v>174.65</v>
      </c>
    </row>
    <row r="170" spans="2:2" x14ac:dyDescent="0.25">
      <c r="B170" s="5">
        <v>24.95</v>
      </c>
    </row>
    <row r="171" spans="2:2" x14ac:dyDescent="0.25">
      <c r="B171" s="5">
        <v>49.9</v>
      </c>
    </row>
    <row r="172" spans="2:2" x14ac:dyDescent="0.25">
      <c r="B172" s="5">
        <v>19.95</v>
      </c>
    </row>
    <row r="173" spans="2:2" x14ac:dyDescent="0.25">
      <c r="B173" s="5">
        <v>39.9</v>
      </c>
    </row>
    <row r="174" spans="2:2" x14ac:dyDescent="0.25">
      <c r="B174" s="5">
        <v>45.9</v>
      </c>
    </row>
    <row r="175" spans="2:2" x14ac:dyDescent="0.25">
      <c r="B175" s="5">
        <v>179.7</v>
      </c>
    </row>
    <row r="176" spans="2:2" x14ac:dyDescent="0.25">
      <c r="B176" s="5">
        <v>160.65</v>
      </c>
    </row>
    <row r="177" spans="2:2" x14ac:dyDescent="0.25">
      <c r="B177" s="5">
        <v>21.95</v>
      </c>
    </row>
    <row r="178" spans="2:2" x14ac:dyDescent="0.25">
      <c r="B178" s="5">
        <v>124.75</v>
      </c>
    </row>
    <row r="179" spans="2:2" x14ac:dyDescent="0.25">
      <c r="B179" s="5">
        <v>89.85</v>
      </c>
    </row>
    <row r="180" spans="2:2" x14ac:dyDescent="0.25">
      <c r="B180" s="5">
        <v>49.9</v>
      </c>
    </row>
    <row r="181" spans="2:2" x14ac:dyDescent="0.25">
      <c r="B181" s="5">
        <v>22.95</v>
      </c>
    </row>
    <row r="182" spans="2:2" x14ac:dyDescent="0.25">
      <c r="B182" s="5">
        <v>19.95</v>
      </c>
    </row>
    <row r="183" spans="2:2" x14ac:dyDescent="0.25">
      <c r="B183" s="5">
        <v>99.75</v>
      </c>
    </row>
    <row r="184" spans="2:2" x14ac:dyDescent="0.25">
      <c r="B184" s="5">
        <v>91.8</v>
      </c>
    </row>
    <row r="185" spans="2:2" x14ac:dyDescent="0.25">
      <c r="B185" s="5">
        <v>49.9</v>
      </c>
    </row>
    <row r="186" spans="2:2" x14ac:dyDescent="0.25">
      <c r="B186" s="5">
        <v>21.95</v>
      </c>
    </row>
    <row r="187" spans="2:2" x14ac:dyDescent="0.25">
      <c r="B187" s="5">
        <v>45.9</v>
      </c>
    </row>
    <row r="188" spans="2:2" x14ac:dyDescent="0.25">
      <c r="B188" s="5">
        <v>22.95</v>
      </c>
    </row>
    <row r="189" spans="2:2" x14ac:dyDescent="0.25">
      <c r="B189" s="5">
        <v>45.9</v>
      </c>
    </row>
    <row r="190" spans="2:2" x14ac:dyDescent="0.25">
      <c r="B190" s="5">
        <v>24.95</v>
      </c>
    </row>
    <row r="191" spans="2:2" x14ac:dyDescent="0.25">
      <c r="B191" s="5">
        <v>39.9</v>
      </c>
    </row>
    <row r="192" spans="2:2" x14ac:dyDescent="0.25">
      <c r="B192" s="5">
        <v>179.7</v>
      </c>
    </row>
    <row r="193" spans="2:2" x14ac:dyDescent="0.25">
      <c r="B193" s="5">
        <v>21.95</v>
      </c>
    </row>
    <row r="194" spans="2:2" x14ac:dyDescent="0.25">
      <c r="B194" s="5">
        <v>24.95</v>
      </c>
    </row>
    <row r="195" spans="2:2" x14ac:dyDescent="0.25">
      <c r="B195" s="5">
        <v>74.849999999999994</v>
      </c>
    </row>
    <row r="196" spans="2:2" x14ac:dyDescent="0.25">
      <c r="B196" s="5">
        <v>79.8</v>
      </c>
    </row>
    <row r="197" spans="2:2" x14ac:dyDescent="0.25">
      <c r="B197" s="5">
        <v>19.95</v>
      </c>
    </row>
    <row r="198" spans="2:2" x14ac:dyDescent="0.25">
      <c r="B198" s="5">
        <v>22.95</v>
      </c>
    </row>
    <row r="199" spans="2:2" x14ac:dyDescent="0.25">
      <c r="B199" s="5">
        <v>45.9</v>
      </c>
    </row>
    <row r="200" spans="2:2" x14ac:dyDescent="0.25">
      <c r="B200" s="5">
        <v>65.849999999999994</v>
      </c>
    </row>
    <row r="201" spans="2:2" x14ac:dyDescent="0.25">
      <c r="B201" s="5">
        <v>139.65</v>
      </c>
    </row>
    <row r="202" spans="2:2" x14ac:dyDescent="0.25">
      <c r="B202" s="5">
        <v>22.95</v>
      </c>
    </row>
    <row r="203" spans="2:2" x14ac:dyDescent="0.25">
      <c r="B203" s="5">
        <v>39.9</v>
      </c>
    </row>
    <row r="204" spans="2:2" x14ac:dyDescent="0.25">
      <c r="B204" s="5">
        <v>109.75</v>
      </c>
    </row>
    <row r="205" spans="2:2" x14ac:dyDescent="0.25">
      <c r="B205" s="5">
        <v>160.65</v>
      </c>
    </row>
    <row r="206" spans="2:2" x14ac:dyDescent="0.25">
      <c r="B206" s="5">
        <v>49.9</v>
      </c>
    </row>
    <row r="207" spans="2:2" x14ac:dyDescent="0.25">
      <c r="B207" s="5">
        <v>22.95</v>
      </c>
    </row>
    <row r="208" spans="2:2" x14ac:dyDescent="0.25">
      <c r="B208" s="5">
        <v>45.9</v>
      </c>
    </row>
    <row r="209" spans="2:2" x14ac:dyDescent="0.25">
      <c r="B209" s="5">
        <v>68.849999999999994</v>
      </c>
    </row>
    <row r="210" spans="2:2" x14ac:dyDescent="0.25">
      <c r="B210" s="5">
        <v>229.5</v>
      </c>
    </row>
    <row r="211" spans="2:2" x14ac:dyDescent="0.25">
      <c r="B211" s="5">
        <v>29.95</v>
      </c>
    </row>
    <row r="212" spans="2:2" x14ac:dyDescent="0.25">
      <c r="B212" s="5">
        <v>39.9</v>
      </c>
    </row>
    <row r="213" spans="2:2" x14ac:dyDescent="0.25">
      <c r="B213" s="5">
        <v>43.9</v>
      </c>
    </row>
    <row r="214" spans="2:2" x14ac:dyDescent="0.25">
      <c r="B214" s="5">
        <v>19.95</v>
      </c>
    </row>
    <row r="215" spans="2:2" x14ac:dyDescent="0.25">
      <c r="B215" s="5">
        <v>59.9</v>
      </c>
    </row>
    <row r="216" spans="2:2" x14ac:dyDescent="0.25">
      <c r="B216" s="5">
        <v>99.75</v>
      </c>
    </row>
    <row r="217" spans="2:2" x14ac:dyDescent="0.25">
      <c r="B217" s="5">
        <v>174.65</v>
      </c>
    </row>
    <row r="218" spans="2:2" x14ac:dyDescent="0.25">
      <c r="B218" s="5">
        <v>65.849999999999994</v>
      </c>
    </row>
    <row r="219" spans="2:2" x14ac:dyDescent="0.25">
      <c r="B219" s="5">
        <v>124.75</v>
      </c>
    </row>
    <row r="220" spans="2:2" x14ac:dyDescent="0.25">
      <c r="B220" s="5">
        <v>87.8</v>
      </c>
    </row>
    <row r="221" spans="2:2" x14ac:dyDescent="0.25">
      <c r="B221" s="5">
        <v>229.5</v>
      </c>
    </row>
    <row r="222" spans="2:2" x14ac:dyDescent="0.25">
      <c r="B222" s="5">
        <v>99.75</v>
      </c>
    </row>
    <row r="223" spans="2:2" x14ac:dyDescent="0.25">
      <c r="B223" s="5">
        <v>19.95</v>
      </c>
    </row>
    <row r="224" spans="2:2" x14ac:dyDescent="0.25">
      <c r="B224" s="5">
        <v>19.95</v>
      </c>
    </row>
    <row r="225" spans="2:2" x14ac:dyDescent="0.25">
      <c r="B225" s="5">
        <v>99.8</v>
      </c>
    </row>
    <row r="226" spans="2:2" x14ac:dyDescent="0.25">
      <c r="B226" s="5">
        <v>24.95</v>
      </c>
    </row>
    <row r="227" spans="2:2" x14ac:dyDescent="0.25">
      <c r="B227" s="5">
        <v>114.75</v>
      </c>
    </row>
    <row r="228" spans="2:2" x14ac:dyDescent="0.25">
      <c r="B228" s="5">
        <v>59.849999999999994</v>
      </c>
    </row>
    <row r="229" spans="2:2" x14ac:dyDescent="0.25">
      <c r="B229" s="5">
        <v>43.9</v>
      </c>
    </row>
    <row r="230" spans="2:2" x14ac:dyDescent="0.25">
      <c r="B230" s="5">
        <v>74.849999999999994</v>
      </c>
    </row>
    <row r="231" spans="2:2" x14ac:dyDescent="0.25">
      <c r="B231" s="5">
        <v>19.95</v>
      </c>
    </row>
    <row r="232" spans="2:2" x14ac:dyDescent="0.25">
      <c r="B232" s="5">
        <v>22.95</v>
      </c>
    </row>
    <row r="233" spans="2:2" x14ac:dyDescent="0.25">
      <c r="B233" s="5">
        <v>153.65</v>
      </c>
    </row>
    <row r="234" spans="2:2" x14ac:dyDescent="0.25">
      <c r="B234" s="5">
        <v>39.9</v>
      </c>
    </row>
    <row r="235" spans="2:2" x14ac:dyDescent="0.25">
      <c r="B235" s="5">
        <v>131.69999999999999</v>
      </c>
    </row>
  </sheetData>
  <phoneticPr fontId="20" type="noConversion"/>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88E76-0CD0-480E-8E36-371FC3C24EF4}">
  <sheetPr codeName="Sheet24">
    <tabColor rgb="FFFF0000"/>
    <pageSetUpPr fitToPage="1"/>
  </sheetPr>
  <dimension ref="B35:F235"/>
  <sheetViews>
    <sheetView showGridLines="0" zoomScale="70" zoomScaleNormal="70" workbookViewId="0"/>
  </sheetViews>
  <sheetFormatPr defaultRowHeight="15" x14ac:dyDescent="0.25"/>
  <cols>
    <col min="2" max="2" width="13.5703125" customWidth="1"/>
    <col min="4" max="4" width="13.85546875" customWidth="1"/>
    <col min="6" max="6" width="97.140625" customWidth="1"/>
  </cols>
  <sheetData>
    <row r="35" spans="2:6" ht="15.75" x14ac:dyDescent="0.25">
      <c r="B35" s="29" t="s">
        <v>66</v>
      </c>
      <c r="D35" s="29" t="s">
        <v>51</v>
      </c>
      <c r="F35" s="67" t="s">
        <v>235</v>
      </c>
    </row>
    <row r="36" spans="2:6" x14ac:dyDescent="0.25">
      <c r="B36" s="6">
        <v>1145.19</v>
      </c>
      <c r="D36" s="31">
        <f>SUM(B36:B235)</f>
        <v>19010.840000000029</v>
      </c>
      <c r="F36" s="68" t="s">
        <v>67</v>
      </c>
    </row>
    <row r="37" spans="2:6" x14ac:dyDescent="0.25">
      <c r="B37" s="6">
        <v>19.95</v>
      </c>
      <c r="F37" s="5" t="s">
        <v>68</v>
      </c>
    </row>
    <row r="38" spans="2:6" x14ac:dyDescent="0.25">
      <c r="B38" s="6">
        <v>21.95</v>
      </c>
      <c r="F38" s="5" t="s">
        <v>69</v>
      </c>
    </row>
    <row r="39" spans="2:6" x14ac:dyDescent="0.25">
      <c r="B39" s="6">
        <v>1219.95</v>
      </c>
      <c r="F39" s="5" t="s">
        <v>70</v>
      </c>
    </row>
    <row r="40" spans="2:6" x14ac:dyDescent="0.25">
      <c r="B40" s="6">
        <v>79.8</v>
      </c>
      <c r="F40" s="5" t="s">
        <v>71</v>
      </c>
    </row>
    <row r="41" spans="2:6" x14ac:dyDescent="0.25">
      <c r="B41" s="6">
        <v>79.8</v>
      </c>
      <c r="F41" s="5" t="s">
        <v>72</v>
      </c>
    </row>
    <row r="42" spans="2:6" x14ac:dyDescent="0.25">
      <c r="B42" s="6">
        <v>59.849999999999994</v>
      </c>
      <c r="F42" s="67" t="s">
        <v>73</v>
      </c>
    </row>
    <row r="43" spans="2:6" ht="30" x14ac:dyDescent="0.25">
      <c r="B43" s="6">
        <v>139.65</v>
      </c>
      <c r="F43" s="69" t="s">
        <v>202</v>
      </c>
    </row>
    <row r="44" spans="2:6" ht="30" x14ac:dyDescent="0.25">
      <c r="B44" s="6">
        <v>119.69999999999999</v>
      </c>
      <c r="F44" s="23" t="s">
        <v>203</v>
      </c>
    </row>
    <row r="45" spans="2:6" ht="45" x14ac:dyDescent="0.25">
      <c r="B45" s="6">
        <v>1743.9</v>
      </c>
      <c r="F45" s="23" t="s">
        <v>204</v>
      </c>
    </row>
    <row r="46" spans="2:6" ht="30" customHeight="1" x14ac:dyDescent="0.25">
      <c r="B46" s="6">
        <v>43.9</v>
      </c>
      <c r="F46" s="23" t="s">
        <v>205</v>
      </c>
    </row>
    <row r="47" spans="2:6" ht="45" x14ac:dyDescent="0.25">
      <c r="B47" s="6">
        <v>99.75</v>
      </c>
      <c r="F47" s="23" t="s">
        <v>206</v>
      </c>
    </row>
    <row r="48" spans="2:6" x14ac:dyDescent="0.25">
      <c r="B48" s="6">
        <v>114.75</v>
      </c>
      <c r="F48" s="67" t="s">
        <v>74</v>
      </c>
    </row>
    <row r="49" spans="2:6" ht="60" x14ac:dyDescent="0.25">
      <c r="B49" s="6">
        <v>91.8</v>
      </c>
      <c r="F49" s="69" t="s">
        <v>207</v>
      </c>
    </row>
    <row r="50" spans="2:6" ht="60" x14ac:dyDescent="0.25">
      <c r="B50" s="6">
        <v>114.75</v>
      </c>
      <c r="F50" s="23" t="s">
        <v>208</v>
      </c>
    </row>
    <row r="51" spans="2:6" ht="60" x14ac:dyDescent="0.25">
      <c r="B51" s="6">
        <v>22.95</v>
      </c>
      <c r="F51" s="23" t="s">
        <v>209</v>
      </c>
    </row>
    <row r="52" spans="2:6" x14ac:dyDescent="0.25">
      <c r="B52" s="6">
        <v>124.75</v>
      </c>
      <c r="F52" s="67" t="s">
        <v>75</v>
      </c>
    </row>
    <row r="53" spans="2:6" ht="30" x14ac:dyDescent="0.25">
      <c r="B53" s="6">
        <v>19.95</v>
      </c>
      <c r="F53" s="69" t="s">
        <v>210</v>
      </c>
    </row>
    <row r="54" spans="2:6" ht="30" x14ac:dyDescent="0.25">
      <c r="B54" s="6">
        <v>87.8</v>
      </c>
      <c r="F54" s="23" t="s">
        <v>211</v>
      </c>
    </row>
    <row r="55" spans="2:6" ht="45" x14ac:dyDescent="0.25">
      <c r="B55" s="6">
        <v>22.95</v>
      </c>
      <c r="F55" s="23" t="s">
        <v>212</v>
      </c>
    </row>
    <row r="56" spans="2:6" ht="45" x14ac:dyDescent="0.25">
      <c r="B56" s="6">
        <v>299.5</v>
      </c>
      <c r="F56" s="23" t="s">
        <v>213</v>
      </c>
    </row>
    <row r="57" spans="2:6" ht="45" x14ac:dyDescent="0.25">
      <c r="B57" s="6">
        <v>19.95</v>
      </c>
      <c r="F57" s="23" t="s">
        <v>214</v>
      </c>
    </row>
    <row r="58" spans="2:6" x14ac:dyDescent="0.25">
      <c r="B58" s="6">
        <v>99.75</v>
      </c>
      <c r="F58" s="67" t="s">
        <v>76</v>
      </c>
    </row>
    <row r="59" spans="2:6" x14ac:dyDescent="0.25">
      <c r="B59" s="6">
        <v>39.9</v>
      </c>
      <c r="F59" s="70" t="s">
        <v>215</v>
      </c>
    </row>
    <row r="60" spans="2:6" x14ac:dyDescent="0.25">
      <c r="B60" s="6">
        <v>65.849999999999994</v>
      </c>
      <c r="F60" s="30" t="s">
        <v>216</v>
      </c>
    </row>
    <row r="61" spans="2:6" x14ac:dyDescent="0.25">
      <c r="B61" s="6">
        <v>24.95</v>
      </c>
      <c r="F61" s="30" t="s">
        <v>217</v>
      </c>
    </row>
    <row r="62" spans="2:6" x14ac:dyDescent="0.25">
      <c r="B62" s="6">
        <v>21.95</v>
      </c>
      <c r="F62" s="30" t="s">
        <v>218</v>
      </c>
    </row>
    <row r="63" spans="2:6" x14ac:dyDescent="0.25">
      <c r="B63" s="6">
        <v>19.95</v>
      </c>
      <c r="F63" s="30" t="s">
        <v>219</v>
      </c>
    </row>
    <row r="64" spans="2:6" x14ac:dyDescent="0.25">
      <c r="B64" s="6">
        <v>91.8</v>
      </c>
      <c r="F64" s="30" t="s">
        <v>220</v>
      </c>
    </row>
    <row r="65" spans="2:6" x14ac:dyDescent="0.25">
      <c r="B65" s="6">
        <v>65.849999999999994</v>
      </c>
      <c r="F65" s="30" t="s">
        <v>221</v>
      </c>
    </row>
    <row r="66" spans="2:6" x14ac:dyDescent="0.25">
      <c r="B66" s="6">
        <v>39.9</v>
      </c>
      <c r="F66" s="30" t="s">
        <v>222</v>
      </c>
    </row>
    <row r="67" spans="2:6" x14ac:dyDescent="0.25">
      <c r="B67" s="6">
        <v>43.9</v>
      </c>
      <c r="F67" s="30" t="s">
        <v>223</v>
      </c>
    </row>
    <row r="68" spans="2:6" x14ac:dyDescent="0.25">
      <c r="B68" s="6">
        <v>65.849999999999994</v>
      </c>
      <c r="F68" s="30" t="s">
        <v>224</v>
      </c>
    </row>
    <row r="69" spans="2:6" x14ac:dyDescent="0.25">
      <c r="B69" s="6">
        <v>43.9</v>
      </c>
      <c r="F69" s="30" t="s">
        <v>225</v>
      </c>
    </row>
    <row r="70" spans="2:6" x14ac:dyDescent="0.25">
      <c r="B70" s="6">
        <v>99.75</v>
      </c>
      <c r="F70" s="30" t="s">
        <v>226</v>
      </c>
    </row>
    <row r="71" spans="2:6" x14ac:dyDescent="0.25">
      <c r="B71" s="6">
        <v>29.95</v>
      </c>
      <c r="F71" s="30" t="s">
        <v>227</v>
      </c>
    </row>
    <row r="72" spans="2:6" x14ac:dyDescent="0.25">
      <c r="B72" s="6">
        <v>65.849999999999994</v>
      </c>
      <c r="F72" s="30" t="s">
        <v>228</v>
      </c>
    </row>
    <row r="73" spans="2:6" x14ac:dyDescent="0.25">
      <c r="B73" s="6">
        <v>22.95</v>
      </c>
      <c r="F73" s="30" t="s">
        <v>229</v>
      </c>
    </row>
    <row r="74" spans="2:6" x14ac:dyDescent="0.25">
      <c r="B74" s="6">
        <v>19.95</v>
      </c>
      <c r="F74" s="30" t="s">
        <v>230</v>
      </c>
    </row>
    <row r="75" spans="2:6" x14ac:dyDescent="0.25">
      <c r="B75" s="6">
        <v>99.75</v>
      </c>
      <c r="F75" s="30" t="s">
        <v>231</v>
      </c>
    </row>
    <row r="76" spans="2:6" x14ac:dyDescent="0.25">
      <c r="B76" s="6">
        <v>124.75</v>
      </c>
      <c r="F76" s="30" t="s">
        <v>232</v>
      </c>
    </row>
    <row r="77" spans="2:6" x14ac:dyDescent="0.25">
      <c r="B77" s="6">
        <v>21.95</v>
      </c>
      <c r="F77" s="5" t="s">
        <v>233</v>
      </c>
    </row>
    <row r="78" spans="2:6" x14ac:dyDescent="0.25">
      <c r="B78" s="6">
        <v>174.65</v>
      </c>
      <c r="F78" s="67" t="s">
        <v>236</v>
      </c>
    </row>
    <row r="79" spans="2:6" x14ac:dyDescent="0.25">
      <c r="B79" s="6">
        <v>29.95</v>
      </c>
      <c r="F79" s="30" t="s">
        <v>234</v>
      </c>
    </row>
    <row r="80" spans="2:6" ht="15" customHeight="1" x14ac:dyDescent="0.25">
      <c r="B80" s="6">
        <v>149.75</v>
      </c>
      <c r="F80" s="23" t="s">
        <v>237</v>
      </c>
    </row>
    <row r="81" spans="2:6" x14ac:dyDescent="0.25">
      <c r="B81" s="6">
        <v>29.95</v>
      </c>
      <c r="F81" s="67" t="s">
        <v>239</v>
      </c>
    </row>
    <row r="82" spans="2:6" x14ac:dyDescent="0.25">
      <c r="B82" s="6">
        <v>45.9</v>
      </c>
      <c r="F82" s="30" t="s">
        <v>241</v>
      </c>
    </row>
    <row r="83" spans="2:6" x14ac:dyDescent="0.25">
      <c r="B83" s="6">
        <v>160.65</v>
      </c>
      <c r="F83" s="30" t="s">
        <v>252</v>
      </c>
    </row>
    <row r="84" spans="2:6" x14ac:dyDescent="0.25">
      <c r="B84" s="6">
        <v>160.65</v>
      </c>
      <c r="F84" s="30" t="s">
        <v>261</v>
      </c>
    </row>
    <row r="85" spans="2:6" x14ac:dyDescent="0.25">
      <c r="B85" s="6">
        <v>119.69999999999999</v>
      </c>
      <c r="F85" s="30" t="s">
        <v>256</v>
      </c>
    </row>
    <row r="86" spans="2:6" x14ac:dyDescent="0.25">
      <c r="B86" s="6">
        <v>43.9</v>
      </c>
      <c r="F86" s="30" t="s">
        <v>242</v>
      </c>
    </row>
    <row r="87" spans="2:6" x14ac:dyDescent="0.25">
      <c r="B87" s="6">
        <v>119.69999999999999</v>
      </c>
      <c r="F87" s="30" t="s">
        <v>243</v>
      </c>
    </row>
    <row r="88" spans="2:6" x14ac:dyDescent="0.25">
      <c r="B88" s="6">
        <v>65.849999999999994</v>
      </c>
      <c r="F88" s="30" t="s">
        <v>253</v>
      </c>
    </row>
    <row r="89" spans="2:6" x14ac:dyDescent="0.25">
      <c r="B89" s="6">
        <v>22.95</v>
      </c>
      <c r="F89" s="72" t="s">
        <v>259</v>
      </c>
    </row>
    <row r="90" spans="2:6" x14ac:dyDescent="0.25">
      <c r="B90" s="6">
        <v>65.849999999999994</v>
      </c>
      <c r="F90" s="72" t="s">
        <v>267</v>
      </c>
    </row>
    <row r="91" spans="2:6" x14ac:dyDescent="0.25">
      <c r="B91" s="6">
        <v>109.75</v>
      </c>
      <c r="F91" s="30" t="s">
        <v>244</v>
      </c>
    </row>
    <row r="92" spans="2:6" x14ac:dyDescent="0.25">
      <c r="B92" s="6">
        <v>114.75</v>
      </c>
      <c r="F92" s="30" t="s">
        <v>257</v>
      </c>
    </row>
    <row r="93" spans="2:6" x14ac:dyDescent="0.25">
      <c r="B93" s="6">
        <v>249.5</v>
      </c>
      <c r="F93" s="30" t="s">
        <v>266</v>
      </c>
    </row>
    <row r="94" spans="2:6" x14ac:dyDescent="0.25">
      <c r="B94" s="6">
        <v>109.75</v>
      </c>
      <c r="F94" s="30" t="s">
        <v>245</v>
      </c>
    </row>
    <row r="95" spans="2:6" x14ac:dyDescent="0.25">
      <c r="B95" s="6">
        <v>114.75</v>
      </c>
      <c r="F95" s="30" t="s">
        <v>246</v>
      </c>
    </row>
    <row r="96" spans="2:6" x14ac:dyDescent="0.25">
      <c r="B96" s="6">
        <v>114.75</v>
      </c>
      <c r="F96" s="30" t="s">
        <v>217</v>
      </c>
    </row>
    <row r="97" spans="2:6" x14ac:dyDescent="0.25">
      <c r="B97" s="6">
        <v>119.8</v>
      </c>
      <c r="F97" s="30" t="s">
        <v>248</v>
      </c>
    </row>
    <row r="98" spans="2:6" x14ac:dyDescent="0.25">
      <c r="B98" s="6">
        <v>29.95</v>
      </c>
      <c r="F98" s="30" t="s">
        <v>247</v>
      </c>
    </row>
    <row r="99" spans="2:6" x14ac:dyDescent="0.25">
      <c r="B99" s="6">
        <v>114.75</v>
      </c>
      <c r="F99" s="30" t="s">
        <v>251</v>
      </c>
    </row>
    <row r="100" spans="2:6" x14ac:dyDescent="0.25">
      <c r="B100" s="6">
        <v>209.65</v>
      </c>
      <c r="F100" s="23" t="s">
        <v>249</v>
      </c>
    </row>
    <row r="101" spans="2:6" x14ac:dyDescent="0.25">
      <c r="B101" s="6">
        <v>114.75</v>
      </c>
      <c r="F101" s="23" t="s">
        <v>258</v>
      </c>
    </row>
    <row r="102" spans="2:6" x14ac:dyDescent="0.25">
      <c r="B102" s="6">
        <v>59.849999999999994</v>
      </c>
      <c r="F102" s="23" t="s">
        <v>254</v>
      </c>
    </row>
    <row r="103" spans="2:6" ht="30" x14ac:dyDescent="0.25">
      <c r="B103" s="6">
        <v>124.75</v>
      </c>
      <c r="F103" s="23" t="s">
        <v>255</v>
      </c>
    </row>
    <row r="104" spans="2:6" x14ac:dyDescent="0.25">
      <c r="B104" s="6">
        <v>39.9</v>
      </c>
      <c r="F104" s="30" t="s">
        <v>250</v>
      </c>
    </row>
    <row r="105" spans="2:6" x14ac:dyDescent="0.25">
      <c r="B105" s="6">
        <v>124.75</v>
      </c>
      <c r="F105" s="30" t="s">
        <v>260</v>
      </c>
    </row>
    <row r="106" spans="2:6" x14ac:dyDescent="0.25">
      <c r="B106" s="6">
        <v>24.95</v>
      </c>
      <c r="F106" s="30" t="s">
        <v>264</v>
      </c>
    </row>
    <row r="107" spans="2:6" x14ac:dyDescent="0.25">
      <c r="B107" s="6">
        <v>22.95</v>
      </c>
      <c r="F107" s="30" t="s">
        <v>263</v>
      </c>
    </row>
    <row r="108" spans="2:6" x14ac:dyDescent="0.25">
      <c r="B108" s="6">
        <v>249.5</v>
      </c>
      <c r="F108" s="71" t="s">
        <v>262</v>
      </c>
    </row>
    <row r="109" spans="2:6" x14ac:dyDescent="0.25">
      <c r="B109" s="6">
        <v>59.849999999999994</v>
      </c>
      <c r="F109" s="30" t="s">
        <v>265</v>
      </c>
    </row>
    <row r="110" spans="2:6" x14ac:dyDescent="0.25">
      <c r="B110" s="6">
        <v>43.9</v>
      </c>
    </row>
    <row r="111" spans="2:6" x14ac:dyDescent="0.25">
      <c r="B111" s="6">
        <v>19.95</v>
      </c>
    </row>
    <row r="112" spans="2:6" x14ac:dyDescent="0.25">
      <c r="B112" s="6">
        <v>29.95</v>
      </c>
    </row>
    <row r="113" spans="2:2" x14ac:dyDescent="0.25">
      <c r="B113" s="6">
        <v>19.95</v>
      </c>
    </row>
    <row r="114" spans="2:2" x14ac:dyDescent="0.25">
      <c r="B114" s="6">
        <v>65.849999999999994</v>
      </c>
    </row>
    <row r="115" spans="2:2" x14ac:dyDescent="0.25">
      <c r="B115" s="6">
        <v>22.95</v>
      </c>
    </row>
    <row r="116" spans="2:2" x14ac:dyDescent="0.25">
      <c r="B116" s="6">
        <v>79.8</v>
      </c>
    </row>
    <row r="117" spans="2:2" x14ac:dyDescent="0.25">
      <c r="B117" s="6">
        <v>79.8</v>
      </c>
    </row>
    <row r="118" spans="2:2" x14ac:dyDescent="0.25">
      <c r="B118" s="6">
        <v>114.75</v>
      </c>
    </row>
    <row r="119" spans="2:2" x14ac:dyDescent="0.25">
      <c r="B119" s="6">
        <v>22.95</v>
      </c>
    </row>
    <row r="120" spans="2:2" x14ac:dyDescent="0.25">
      <c r="B120" s="6">
        <v>19.95</v>
      </c>
    </row>
    <row r="121" spans="2:2" x14ac:dyDescent="0.25">
      <c r="B121" s="6">
        <v>109.75</v>
      </c>
    </row>
    <row r="122" spans="2:2" x14ac:dyDescent="0.25">
      <c r="B122" s="6">
        <v>59.9</v>
      </c>
    </row>
    <row r="123" spans="2:2" x14ac:dyDescent="0.25">
      <c r="B123" s="6">
        <v>43.9</v>
      </c>
    </row>
    <row r="124" spans="2:2" x14ac:dyDescent="0.25">
      <c r="B124" s="6">
        <v>39.9</v>
      </c>
    </row>
    <row r="125" spans="2:2" x14ac:dyDescent="0.25">
      <c r="B125" s="6">
        <v>209.65</v>
      </c>
    </row>
    <row r="126" spans="2:2" x14ac:dyDescent="0.25">
      <c r="B126" s="6">
        <v>19.95</v>
      </c>
    </row>
    <row r="127" spans="2:2" x14ac:dyDescent="0.25">
      <c r="B127" s="6">
        <v>79.8</v>
      </c>
    </row>
    <row r="128" spans="2:2" x14ac:dyDescent="0.25">
      <c r="B128" s="6">
        <v>124.75</v>
      </c>
    </row>
    <row r="129" spans="2:2" x14ac:dyDescent="0.25">
      <c r="B129" s="6">
        <v>24.95</v>
      </c>
    </row>
    <row r="130" spans="2:2" x14ac:dyDescent="0.25">
      <c r="B130" s="6">
        <v>160.65</v>
      </c>
    </row>
    <row r="131" spans="2:2" x14ac:dyDescent="0.25">
      <c r="B131" s="6">
        <v>65.849999999999994</v>
      </c>
    </row>
    <row r="132" spans="2:2" x14ac:dyDescent="0.25">
      <c r="B132" s="6">
        <v>137.69999999999999</v>
      </c>
    </row>
    <row r="133" spans="2:2" x14ac:dyDescent="0.25">
      <c r="B133" s="6">
        <v>29.95</v>
      </c>
    </row>
    <row r="134" spans="2:2" x14ac:dyDescent="0.25">
      <c r="B134" s="6">
        <v>119.69999999999999</v>
      </c>
    </row>
    <row r="135" spans="2:2" x14ac:dyDescent="0.25">
      <c r="B135" s="6">
        <v>19.95</v>
      </c>
    </row>
    <row r="136" spans="2:2" x14ac:dyDescent="0.25">
      <c r="B136" s="6">
        <v>39.9</v>
      </c>
    </row>
    <row r="137" spans="2:2" x14ac:dyDescent="0.25">
      <c r="B137" s="6">
        <v>114.75</v>
      </c>
    </row>
    <row r="138" spans="2:2" x14ac:dyDescent="0.25">
      <c r="B138" s="6">
        <v>21.95</v>
      </c>
    </row>
    <row r="139" spans="2:2" x14ac:dyDescent="0.25">
      <c r="B139" s="6">
        <v>179.7</v>
      </c>
    </row>
    <row r="140" spans="2:2" x14ac:dyDescent="0.25">
      <c r="B140" s="6">
        <v>39.9</v>
      </c>
    </row>
    <row r="141" spans="2:2" x14ac:dyDescent="0.25">
      <c r="B141" s="6">
        <v>24.95</v>
      </c>
    </row>
    <row r="142" spans="2:2" x14ac:dyDescent="0.25">
      <c r="B142" s="6">
        <v>99.8</v>
      </c>
    </row>
    <row r="143" spans="2:2" x14ac:dyDescent="0.25">
      <c r="B143" s="6">
        <v>87.8</v>
      </c>
    </row>
    <row r="144" spans="2:2" x14ac:dyDescent="0.25">
      <c r="B144" s="6">
        <v>39.9</v>
      </c>
    </row>
    <row r="145" spans="2:2" x14ac:dyDescent="0.25">
      <c r="B145" s="6">
        <v>65.849999999999994</v>
      </c>
    </row>
    <row r="146" spans="2:2" x14ac:dyDescent="0.25">
      <c r="B146" s="6">
        <v>199.5</v>
      </c>
    </row>
    <row r="147" spans="2:2" x14ac:dyDescent="0.25">
      <c r="B147" s="6">
        <v>21.95</v>
      </c>
    </row>
    <row r="148" spans="2:2" x14ac:dyDescent="0.25">
      <c r="B148" s="6">
        <v>124.75</v>
      </c>
    </row>
    <row r="149" spans="2:2" x14ac:dyDescent="0.25">
      <c r="B149" s="6">
        <v>29.95</v>
      </c>
    </row>
    <row r="150" spans="2:2" x14ac:dyDescent="0.25">
      <c r="B150" s="6">
        <v>21.95</v>
      </c>
    </row>
    <row r="151" spans="2:2" x14ac:dyDescent="0.25">
      <c r="B151" s="6">
        <v>119.8</v>
      </c>
    </row>
    <row r="152" spans="2:2" x14ac:dyDescent="0.25">
      <c r="B152" s="6">
        <v>89.85</v>
      </c>
    </row>
    <row r="153" spans="2:2" x14ac:dyDescent="0.25">
      <c r="B153" s="6">
        <v>65.849999999999994</v>
      </c>
    </row>
    <row r="154" spans="2:2" x14ac:dyDescent="0.25">
      <c r="B154" s="6">
        <v>91.8</v>
      </c>
    </row>
    <row r="155" spans="2:2" x14ac:dyDescent="0.25">
      <c r="B155" s="6">
        <v>149.69999999999999</v>
      </c>
    </row>
    <row r="156" spans="2:2" x14ac:dyDescent="0.25">
      <c r="B156" s="6">
        <v>59.849999999999994</v>
      </c>
    </row>
    <row r="157" spans="2:2" x14ac:dyDescent="0.25">
      <c r="B157" s="6">
        <v>131.69999999999999</v>
      </c>
    </row>
    <row r="158" spans="2:2" x14ac:dyDescent="0.25">
      <c r="B158" s="6">
        <v>49.9</v>
      </c>
    </row>
    <row r="159" spans="2:2" x14ac:dyDescent="0.25">
      <c r="B159" s="6">
        <v>43.9</v>
      </c>
    </row>
    <row r="160" spans="2:2" x14ac:dyDescent="0.25">
      <c r="B160" s="6">
        <v>19.95</v>
      </c>
    </row>
    <row r="161" spans="2:2" x14ac:dyDescent="0.25">
      <c r="B161" s="6">
        <v>21.95</v>
      </c>
    </row>
    <row r="162" spans="2:2" x14ac:dyDescent="0.25">
      <c r="B162" s="6">
        <v>24.95</v>
      </c>
    </row>
    <row r="163" spans="2:2" x14ac:dyDescent="0.25">
      <c r="B163" s="6">
        <v>39.9</v>
      </c>
    </row>
    <row r="164" spans="2:2" x14ac:dyDescent="0.25">
      <c r="B164" s="6">
        <v>24.95</v>
      </c>
    </row>
    <row r="165" spans="2:2" x14ac:dyDescent="0.25">
      <c r="B165" s="6">
        <v>114.75</v>
      </c>
    </row>
    <row r="166" spans="2:2" x14ac:dyDescent="0.25">
      <c r="B166" s="6">
        <v>119.69999999999999</v>
      </c>
    </row>
    <row r="167" spans="2:2" x14ac:dyDescent="0.25">
      <c r="B167" s="6">
        <v>43.9</v>
      </c>
    </row>
    <row r="168" spans="2:2" x14ac:dyDescent="0.25">
      <c r="B168" s="6">
        <v>24.95</v>
      </c>
    </row>
    <row r="169" spans="2:2" x14ac:dyDescent="0.25">
      <c r="B169" s="6">
        <v>174.65</v>
      </c>
    </row>
    <row r="170" spans="2:2" x14ac:dyDescent="0.25">
      <c r="B170" s="6">
        <v>24.95</v>
      </c>
    </row>
    <row r="171" spans="2:2" x14ac:dyDescent="0.25">
      <c r="B171" s="6">
        <v>49.9</v>
      </c>
    </row>
    <row r="172" spans="2:2" x14ac:dyDescent="0.25">
      <c r="B172" s="6">
        <v>19.95</v>
      </c>
    </row>
    <row r="173" spans="2:2" x14ac:dyDescent="0.25">
      <c r="B173" s="6">
        <v>39.9</v>
      </c>
    </row>
    <row r="174" spans="2:2" x14ac:dyDescent="0.25">
      <c r="B174" s="6">
        <v>45.9</v>
      </c>
    </row>
    <row r="175" spans="2:2" x14ac:dyDescent="0.25">
      <c r="B175" s="6">
        <v>179.7</v>
      </c>
    </row>
    <row r="176" spans="2:2" x14ac:dyDescent="0.25">
      <c r="B176" s="6">
        <v>160.65</v>
      </c>
    </row>
    <row r="177" spans="2:2" x14ac:dyDescent="0.25">
      <c r="B177" s="6">
        <v>21.95</v>
      </c>
    </row>
    <row r="178" spans="2:2" x14ac:dyDescent="0.25">
      <c r="B178" s="6">
        <v>124.75</v>
      </c>
    </row>
    <row r="179" spans="2:2" x14ac:dyDescent="0.25">
      <c r="B179" s="6">
        <v>89.85</v>
      </c>
    </row>
    <row r="180" spans="2:2" x14ac:dyDescent="0.25">
      <c r="B180" s="6">
        <v>49.9</v>
      </c>
    </row>
    <row r="181" spans="2:2" x14ac:dyDescent="0.25">
      <c r="B181" s="6">
        <v>22.95</v>
      </c>
    </row>
    <row r="182" spans="2:2" x14ac:dyDescent="0.25">
      <c r="B182" s="6">
        <v>19.95</v>
      </c>
    </row>
    <row r="183" spans="2:2" x14ac:dyDescent="0.25">
      <c r="B183" s="6">
        <v>99.75</v>
      </c>
    </row>
    <row r="184" spans="2:2" x14ac:dyDescent="0.25">
      <c r="B184" s="6">
        <v>91.8</v>
      </c>
    </row>
    <row r="185" spans="2:2" x14ac:dyDescent="0.25">
      <c r="B185" s="6">
        <v>49.9</v>
      </c>
    </row>
    <row r="186" spans="2:2" x14ac:dyDescent="0.25">
      <c r="B186" s="6">
        <v>21.95</v>
      </c>
    </row>
    <row r="187" spans="2:2" x14ac:dyDescent="0.25">
      <c r="B187" s="6">
        <v>45.9</v>
      </c>
    </row>
    <row r="188" spans="2:2" x14ac:dyDescent="0.25">
      <c r="B188" s="6">
        <v>22.95</v>
      </c>
    </row>
    <row r="189" spans="2:2" x14ac:dyDescent="0.25">
      <c r="B189" s="6">
        <v>45.9</v>
      </c>
    </row>
    <row r="190" spans="2:2" x14ac:dyDescent="0.25">
      <c r="B190" s="6">
        <v>24.95</v>
      </c>
    </row>
    <row r="191" spans="2:2" x14ac:dyDescent="0.25">
      <c r="B191" s="6">
        <v>39.9</v>
      </c>
    </row>
    <row r="192" spans="2:2" x14ac:dyDescent="0.25">
      <c r="B192" s="6">
        <v>179.7</v>
      </c>
    </row>
    <row r="193" spans="2:2" x14ac:dyDescent="0.25">
      <c r="B193" s="6">
        <v>21.95</v>
      </c>
    </row>
    <row r="194" spans="2:2" x14ac:dyDescent="0.25">
      <c r="B194" s="6">
        <v>24.95</v>
      </c>
    </row>
    <row r="195" spans="2:2" x14ac:dyDescent="0.25">
      <c r="B195" s="6">
        <v>74.849999999999994</v>
      </c>
    </row>
    <row r="196" spans="2:2" x14ac:dyDescent="0.25">
      <c r="B196" s="6">
        <v>79.8</v>
      </c>
    </row>
    <row r="197" spans="2:2" x14ac:dyDescent="0.25">
      <c r="B197" s="6">
        <v>19.95</v>
      </c>
    </row>
    <row r="198" spans="2:2" x14ac:dyDescent="0.25">
      <c r="B198" s="6">
        <v>22.95</v>
      </c>
    </row>
    <row r="199" spans="2:2" x14ac:dyDescent="0.25">
      <c r="B199" s="6">
        <v>45.9</v>
      </c>
    </row>
    <row r="200" spans="2:2" x14ac:dyDescent="0.25">
      <c r="B200" s="6">
        <v>65.849999999999994</v>
      </c>
    </row>
    <row r="201" spans="2:2" x14ac:dyDescent="0.25">
      <c r="B201" s="6">
        <v>139.65</v>
      </c>
    </row>
    <row r="202" spans="2:2" x14ac:dyDescent="0.25">
      <c r="B202" s="6">
        <v>22.95</v>
      </c>
    </row>
    <row r="203" spans="2:2" x14ac:dyDescent="0.25">
      <c r="B203" s="6">
        <v>39.9</v>
      </c>
    </row>
    <row r="204" spans="2:2" x14ac:dyDescent="0.25">
      <c r="B204" s="6">
        <v>109.75</v>
      </c>
    </row>
    <row r="205" spans="2:2" x14ac:dyDescent="0.25">
      <c r="B205" s="6">
        <v>160.65</v>
      </c>
    </row>
    <row r="206" spans="2:2" x14ac:dyDescent="0.25">
      <c r="B206" s="6">
        <v>49.9</v>
      </c>
    </row>
    <row r="207" spans="2:2" x14ac:dyDescent="0.25">
      <c r="B207" s="6">
        <v>22.95</v>
      </c>
    </row>
    <row r="208" spans="2:2" x14ac:dyDescent="0.25">
      <c r="B208" s="6">
        <v>45.9</v>
      </c>
    </row>
    <row r="209" spans="2:2" x14ac:dyDescent="0.25">
      <c r="B209" s="6">
        <v>68.849999999999994</v>
      </c>
    </row>
    <row r="210" spans="2:2" x14ac:dyDescent="0.25">
      <c r="B210" s="6">
        <v>229.5</v>
      </c>
    </row>
    <row r="211" spans="2:2" x14ac:dyDescent="0.25">
      <c r="B211" s="6">
        <v>29.95</v>
      </c>
    </row>
    <row r="212" spans="2:2" x14ac:dyDescent="0.25">
      <c r="B212" s="6">
        <v>39.9</v>
      </c>
    </row>
    <row r="213" spans="2:2" x14ac:dyDescent="0.25">
      <c r="B213" s="6">
        <v>43.9</v>
      </c>
    </row>
    <row r="214" spans="2:2" x14ac:dyDescent="0.25">
      <c r="B214" s="6">
        <v>19.95</v>
      </c>
    </row>
    <row r="215" spans="2:2" x14ac:dyDescent="0.25">
      <c r="B215" s="6">
        <v>59.9</v>
      </c>
    </row>
    <row r="216" spans="2:2" x14ac:dyDescent="0.25">
      <c r="B216" s="6">
        <v>99.75</v>
      </c>
    </row>
    <row r="217" spans="2:2" x14ac:dyDescent="0.25">
      <c r="B217" s="6">
        <v>174.65</v>
      </c>
    </row>
    <row r="218" spans="2:2" x14ac:dyDescent="0.25">
      <c r="B218" s="6">
        <v>65.849999999999994</v>
      </c>
    </row>
    <row r="219" spans="2:2" x14ac:dyDescent="0.25">
      <c r="B219" s="6">
        <v>124.75</v>
      </c>
    </row>
    <row r="220" spans="2:2" x14ac:dyDescent="0.25">
      <c r="B220" s="6">
        <v>87.8</v>
      </c>
    </row>
    <row r="221" spans="2:2" x14ac:dyDescent="0.25">
      <c r="B221" s="6">
        <v>229.5</v>
      </c>
    </row>
    <row r="222" spans="2:2" x14ac:dyDescent="0.25">
      <c r="B222" s="6">
        <v>99.75</v>
      </c>
    </row>
    <row r="223" spans="2:2" x14ac:dyDescent="0.25">
      <c r="B223" s="6">
        <v>19.95</v>
      </c>
    </row>
    <row r="224" spans="2:2" x14ac:dyDescent="0.25">
      <c r="B224" s="6">
        <v>19.95</v>
      </c>
    </row>
    <row r="225" spans="2:2" x14ac:dyDescent="0.25">
      <c r="B225" s="6">
        <v>99.8</v>
      </c>
    </row>
    <row r="226" spans="2:2" x14ac:dyDescent="0.25">
      <c r="B226" s="6">
        <v>24.95</v>
      </c>
    </row>
    <row r="227" spans="2:2" x14ac:dyDescent="0.25">
      <c r="B227" s="6">
        <v>114.75</v>
      </c>
    </row>
    <row r="228" spans="2:2" x14ac:dyDescent="0.25">
      <c r="B228" s="6">
        <v>59.849999999999994</v>
      </c>
    </row>
    <row r="229" spans="2:2" x14ac:dyDescent="0.25">
      <c r="B229" s="6">
        <v>43.9</v>
      </c>
    </row>
    <row r="230" spans="2:2" x14ac:dyDescent="0.25">
      <c r="B230" s="6">
        <v>74.849999999999994</v>
      </c>
    </row>
    <row r="231" spans="2:2" x14ac:dyDescent="0.25">
      <c r="B231" s="6">
        <v>19.95</v>
      </c>
    </row>
    <row r="232" spans="2:2" x14ac:dyDescent="0.25">
      <c r="B232" s="6">
        <v>22.95</v>
      </c>
    </row>
    <row r="233" spans="2:2" x14ac:dyDescent="0.25">
      <c r="B233" s="6">
        <v>153.65</v>
      </c>
    </row>
    <row r="234" spans="2:2" x14ac:dyDescent="0.25">
      <c r="B234" s="6">
        <v>39.9</v>
      </c>
    </row>
    <row r="235" spans="2:2" x14ac:dyDescent="0.25">
      <c r="B235" s="6">
        <v>131.69999999999999</v>
      </c>
    </row>
  </sheetData>
  <pageMargins left="0.3" right="0.3" top="0.3" bottom="0.5" header="0.3" footer="0.3"/>
  <pageSetup scale="76" orientation="landscape" r:id="rId1"/>
  <headerFooter>
    <oddFooter>&amp;L&amp;F - &amp;A&amp;RPage &amp;P of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26A5A-15CB-4E64-BF61-9963396E90A6}">
  <sheetPr codeName="Sheet12">
    <tabColor rgb="FFFFFF00"/>
  </sheetPr>
  <dimension ref="A1"/>
  <sheetViews>
    <sheetView showGridLines="0" zoomScale="130" zoomScaleNormal="130" workbookViewId="0"/>
  </sheetViews>
  <sheetFormatPr defaultRowHeight="15" x14ac:dyDescent="0.25"/>
  <sheetData/>
  <pageMargins left="0.3" right="0.3" top="0.3" bottom="0.5" header="0.3" footer="0.3"/>
  <pageSetup scale="140" orientation="portrait" r:id="rId1"/>
  <headerFooter>
    <oddFooter>&amp;L&amp;F - &amp;A&amp;RPage &amp;P of &amp;N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F7B0D-F2F6-478C-8500-40B70710C8F3}">
  <sheetPr codeName="Sheet23">
    <tabColor rgb="FF0000FF"/>
  </sheetPr>
  <dimension ref="B1:H39"/>
  <sheetViews>
    <sheetView zoomScaleNormal="100" workbookViewId="0"/>
  </sheetViews>
  <sheetFormatPr defaultRowHeight="15" x14ac:dyDescent="0.25"/>
  <cols>
    <col min="1" max="1" width="2.140625" customWidth="1"/>
    <col min="2" max="2" width="18.5703125" customWidth="1"/>
    <col min="3" max="3" width="19.42578125" customWidth="1"/>
    <col min="4" max="5" width="12.7109375" customWidth="1"/>
    <col min="6" max="6" width="9.42578125" customWidth="1"/>
    <col min="7" max="7" width="15.5703125" customWidth="1"/>
    <col min="8" max="8" width="10.28515625" customWidth="1"/>
    <col min="9" max="9" width="9.140625" customWidth="1"/>
  </cols>
  <sheetData>
    <row r="1" spans="2:8" ht="8.25" customHeight="1" x14ac:dyDescent="0.25"/>
    <row r="2" spans="2:8" x14ac:dyDescent="0.25">
      <c r="B2" s="2" t="s">
        <v>25</v>
      </c>
      <c r="C2" s="2" t="s">
        <v>26</v>
      </c>
      <c r="D2" s="2" t="s">
        <v>27</v>
      </c>
      <c r="E2" s="2" t="s">
        <v>28</v>
      </c>
      <c r="G2" t="s">
        <v>238</v>
      </c>
    </row>
    <row r="3" spans="2:8" x14ac:dyDescent="0.25">
      <c r="B3" s="5" t="s">
        <v>29</v>
      </c>
      <c r="C3" s="5" t="s">
        <v>30</v>
      </c>
      <c r="D3" s="5"/>
      <c r="E3" s="5"/>
      <c r="G3" s="52"/>
      <c r="H3" s="58"/>
    </row>
    <row r="4" spans="2:8" x14ac:dyDescent="0.25">
      <c r="B4" s="5" t="s">
        <v>31</v>
      </c>
      <c r="C4" s="5" t="s">
        <v>32</v>
      </c>
      <c r="D4" s="5"/>
      <c r="E4" s="5"/>
      <c r="G4" s="52"/>
      <c r="H4" s="58"/>
    </row>
    <row r="5" spans="2:8" ht="30" x14ac:dyDescent="0.25">
      <c r="B5" s="23" t="s">
        <v>33</v>
      </c>
      <c r="C5" s="5" t="s">
        <v>34</v>
      </c>
      <c r="D5" s="5"/>
      <c r="E5" s="5"/>
    </row>
    <row r="6" spans="2:8" x14ac:dyDescent="0.25">
      <c r="B6" s="5" t="s">
        <v>35</v>
      </c>
      <c r="C6" s="5" t="s">
        <v>36</v>
      </c>
      <c r="D6" s="7"/>
      <c r="E6" s="7"/>
    </row>
    <row r="7" spans="2:8" x14ac:dyDescent="0.25">
      <c r="B7" s="5" t="s">
        <v>37</v>
      </c>
      <c r="C7" s="5"/>
      <c r="D7" s="5"/>
      <c r="E7" s="5"/>
      <c r="F7" t="s">
        <v>101</v>
      </c>
    </row>
    <row r="8" spans="2:8" x14ac:dyDescent="0.25">
      <c r="F8" s="38" t="s">
        <v>102</v>
      </c>
    </row>
    <row r="9" spans="2:8" x14ac:dyDescent="0.25">
      <c r="B9" s="1" t="s">
        <v>39</v>
      </c>
      <c r="F9" t="s">
        <v>38</v>
      </c>
    </row>
    <row r="10" spans="2:8" x14ac:dyDescent="0.25">
      <c r="B10" t="s">
        <v>40</v>
      </c>
    </row>
    <row r="11" spans="2:8" x14ac:dyDescent="0.25">
      <c r="B11" t="s">
        <v>41</v>
      </c>
      <c r="F11" t="s">
        <v>42</v>
      </c>
    </row>
    <row r="13" spans="2:8" x14ac:dyDescent="0.25">
      <c r="C13" s="2" t="s">
        <v>43</v>
      </c>
      <c r="G13" s="2" t="s">
        <v>43</v>
      </c>
    </row>
    <row r="14" spans="2:8" x14ac:dyDescent="0.25">
      <c r="C14" s="5">
        <v>326.82</v>
      </c>
      <c r="D14" s="24" t="s">
        <v>44</v>
      </c>
      <c r="G14" s="25" t="s">
        <v>45</v>
      </c>
      <c r="H14" s="24" t="s">
        <v>46</v>
      </c>
    </row>
    <row r="15" spans="2:8" x14ac:dyDescent="0.25">
      <c r="C15" s="5">
        <v>446.39</v>
      </c>
      <c r="G15" s="25" t="s">
        <v>47</v>
      </c>
    </row>
    <row r="16" spans="2:8" x14ac:dyDescent="0.25">
      <c r="C16" s="5">
        <v>474.74</v>
      </c>
      <c r="G16" s="25" t="s">
        <v>48</v>
      </c>
    </row>
    <row r="17" spans="2:7" x14ac:dyDescent="0.25">
      <c r="C17" s="5">
        <v>233.21</v>
      </c>
      <c r="G17" s="25" t="s">
        <v>49</v>
      </c>
    </row>
    <row r="18" spans="2:7" x14ac:dyDescent="0.25">
      <c r="C18" s="5">
        <v>488.01</v>
      </c>
      <c r="G18" s="25" t="s">
        <v>50</v>
      </c>
    </row>
    <row r="19" spans="2:7" x14ac:dyDescent="0.25">
      <c r="B19" t="s">
        <v>51</v>
      </c>
      <c r="C19" s="7"/>
      <c r="F19" t="s">
        <v>51</v>
      </c>
      <c r="G19" s="7"/>
    </row>
    <row r="21" spans="2:7" x14ac:dyDescent="0.25">
      <c r="E21" s="24" t="s">
        <v>52</v>
      </c>
    </row>
    <row r="24" spans="2:7" x14ac:dyDescent="0.25">
      <c r="B24" t="s">
        <v>53</v>
      </c>
    </row>
    <row r="26" spans="2:7" x14ac:dyDescent="0.25">
      <c r="B26" s="1" t="s">
        <v>54</v>
      </c>
    </row>
    <row r="28" spans="2:7" x14ac:dyDescent="0.25">
      <c r="B28" s="4" t="s">
        <v>55</v>
      </c>
      <c r="C28" s="4" t="s">
        <v>56</v>
      </c>
      <c r="D28" s="4" t="s">
        <v>57</v>
      </c>
      <c r="E28" s="4" t="s">
        <v>58</v>
      </c>
      <c r="F28" s="4" t="s">
        <v>59</v>
      </c>
      <c r="G28" s="4" t="s">
        <v>60</v>
      </c>
    </row>
    <row r="29" spans="2:7" x14ac:dyDescent="0.25">
      <c r="B29" s="26" t="s">
        <v>61</v>
      </c>
      <c r="C29" s="26"/>
      <c r="D29" s="26"/>
      <c r="E29" s="26"/>
      <c r="F29" s="26"/>
      <c r="G29" s="4">
        <v>159</v>
      </c>
    </row>
    <row r="30" spans="2:7" x14ac:dyDescent="0.25">
      <c r="B30" s="27">
        <v>44566</v>
      </c>
      <c r="C30" s="5"/>
      <c r="D30" s="28"/>
      <c r="E30" s="5">
        <v>48</v>
      </c>
      <c r="F30" s="28">
        <v>25.5</v>
      </c>
      <c r="G30" s="7">
        <f>IF(ISNUMBER(B30),G29+C30-E30,"")</f>
        <v>111</v>
      </c>
    </row>
    <row r="31" spans="2:7" x14ac:dyDescent="0.25">
      <c r="B31" s="27">
        <v>44567</v>
      </c>
      <c r="C31" s="25" t="s">
        <v>62</v>
      </c>
      <c r="D31" s="28">
        <v>11.55</v>
      </c>
      <c r="E31" s="5"/>
      <c r="F31" s="28"/>
      <c r="G31" s="7">
        <f t="shared" ref="G31:G36" si="0">IF(ISNUMBER(B31),G30+C31-E31,"")</f>
        <v>255</v>
      </c>
    </row>
    <row r="32" spans="2:7" x14ac:dyDescent="0.25">
      <c r="B32" s="27">
        <v>44568</v>
      </c>
      <c r="C32" s="5"/>
      <c r="D32" s="28"/>
      <c r="E32" s="5">
        <v>190</v>
      </c>
      <c r="F32" s="28">
        <v>24.35</v>
      </c>
      <c r="G32" s="7">
        <f t="shared" si="0"/>
        <v>65</v>
      </c>
    </row>
    <row r="33" spans="2:7" x14ac:dyDescent="0.25">
      <c r="B33" s="27">
        <v>44568</v>
      </c>
      <c r="C33" s="5">
        <v>39</v>
      </c>
      <c r="D33" s="28"/>
      <c r="E33" s="25" t="s">
        <v>63</v>
      </c>
      <c r="F33" s="28">
        <v>27</v>
      </c>
      <c r="G33" s="7">
        <f t="shared" si="0"/>
        <v>80</v>
      </c>
    </row>
    <row r="34" spans="2:7" x14ac:dyDescent="0.25">
      <c r="B34" s="27">
        <v>44569</v>
      </c>
      <c r="C34" s="5">
        <v>192</v>
      </c>
      <c r="D34" s="28"/>
      <c r="E34" s="5"/>
      <c r="F34" s="28"/>
      <c r="G34" s="7">
        <f t="shared" si="0"/>
        <v>272</v>
      </c>
    </row>
    <row r="35" spans="2:7" x14ac:dyDescent="0.25">
      <c r="B35" s="5"/>
      <c r="C35" s="5"/>
      <c r="D35" s="28"/>
      <c r="E35" s="5"/>
      <c r="F35" s="28"/>
      <c r="G35" s="7" t="str">
        <f t="shared" si="0"/>
        <v/>
      </c>
    </row>
    <row r="36" spans="2:7" x14ac:dyDescent="0.25">
      <c r="B36" s="5"/>
      <c r="C36" s="5"/>
      <c r="D36" s="28"/>
      <c r="E36" s="5"/>
      <c r="F36" s="28"/>
      <c r="G36" s="7" t="str">
        <f t="shared" si="0"/>
        <v/>
      </c>
    </row>
    <row r="38" spans="2:7" x14ac:dyDescent="0.25">
      <c r="C38" s="4" t="s">
        <v>64</v>
      </c>
    </row>
    <row r="39" spans="2:7" x14ac:dyDescent="0.25">
      <c r="C39" s="7">
        <f>SUM(C30:C36)</f>
        <v>231</v>
      </c>
    </row>
  </sheetData>
  <conditionalFormatting sqref="D14 E21 H14">
    <cfRule type="expression" dxfId="7" priority="1">
      <formula>$G$19=""</formula>
    </cfRule>
  </conditionalFormatting>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6B0DF-C32E-4FA2-9C40-58B5EEE8E96C}">
  <sheetPr codeName="Sheet9">
    <tabColor rgb="FFFF0000"/>
  </sheetPr>
  <dimension ref="B1:H39"/>
  <sheetViews>
    <sheetView zoomScaleNormal="100" workbookViewId="0"/>
  </sheetViews>
  <sheetFormatPr defaultRowHeight="15" x14ac:dyDescent="0.25"/>
  <cols>
    <col min="1" max="1" width="2.140625" customWidth="1"/>
    <col min="2" max="2" width="18.5703125" customWidth="1"/>
    <col min="3" max="3" width="19.42578125" customWidth="1"/>
    <col min="4" max="5" width="12.7109375" customWidth="1"/>
    <col min="6" max="6" width="9.42578125" customWidth="1"/>
    <col min="7" max="7" width="15.5703125" customWidth="1"/>
    <col min="8" max="8" width="10.28515625" customWidth="1"/>
    <col min="9" max="9" width="9.140625" customWidth="1"/>
  </cols>
  <sheetData>
    <row r="1" spans="2:8" ht="8.25" customHeight="1" x14ac:dyDescent="0.25"/>
    <row r="2" spans="2:8" x14ac:dyDescent="0.25">
      <c r="B2" s="2" t="s">
        <v>25</v>
      </c>
      <c r="C2" s="2" t="s">
        <v>26</v>
      </c>
      <c r="D2" s="2" t="s">
        <v>27</v>
      </c>
      <c r="E2" s="2" t="s">
        <v>28</v>
      </c>
      <c r="G2" t="s">
        <v>238</v>
      </c>
    </row>
    <row r="3" spans="2:8" x14ac:dyDescent="0.25">
      <c r="B3" s="5" t="s">
        <v>29</v>
      </c>
      <c r="C3" s="5" t="s">
        <v>30</v>
      </c>
      <c r="D3" s="5" t="s">
        <v>65</v>
      </c>
      <c r="E3" s="5"/>
      <c r="F3" t="s">
        <v>191</v>
      </c>
      <c r="G3" s="52" t="s">
        <v>190</v>
      </c>
      <c r="H3" s="58" t="s">
        <v>192</v>
      </c>
    </row>
    <row r="4" spans="2:8" x14ac:dyDescent="0.25">
      <c r="B4" s="5" t="s">
        <v>31</v>
      </c>
      <c r="C4" s="5" t="s">
        <v>32</v>
      </c>
      <c r="D4" s="5">
        <v>43</v>
      </c>
      <c r="E4" s="5"/>
      <c r="F4">
        <v>43.69</v>
      </c>
      <c r="G4" s="52">
        <v>44919</v>
      </c>
      <c r="H4" s="58">
        <v>0.33333333333333331</v>
      </c>
    </row>
    <row r="5" spans="2:8" ht="30" x14ac:dyDescent="0.25">
      <c r="B5" s="23" t="s">
        <v>33</v>
      </c>
      <c r="C5" s="5" t="s">
        <v>34</v>
      </c>
      <c r="D5" s="5" t="b">
        <v>1</v>
      </c>
      <c r="E5" s="5" t="b">
        <v>0</v>
      </c>
    </row>
    <row r="6" spans="2:8" x14ac:dyDescent="0.25">
      <c r="B6" s="5" t="s">
        <v>35</v>
      </c>
      <c r="C6" s="5" t="s">
        <v>36</v>
      </c>
      <c r="D6" s="7" t="e">
        <f>D4/0</f>
        <v>#DIV/0!</v>
      </c>
      <c r="E6" s="7" t="e">
        <f>D4+D3</f>
        <v>#VALUE!</v>
      </c>
    </row>
    <row r="7" spans="2:8" x14ac:dyDescent="0.25">
      <c r="B7" s="5" t="s">
        <v>37</v>
      </c>
      <c r="C7" s="5"/>
      <c r="D7" s="5"/>
      <c r="E7" s="5"/>
      <c r="F7" t="s">
        <v>101</v>
      </c>
    </row>
    <row r="8" spans="2:8" x14ac:dyDescent="0.25">
      <c r="F8" s="38" t="s">
        <v>102</v>
      </c>
    </row>
    <row r="9" spans="2:8" x14ac:dyDescent="0.25">
      <c r="B9" s="1" t="s">
        <v>39</v>
      </c>
      <c r="F9" t="s">
        <v>38</v>
      </c>
    </row>
    <row r="10" spans="2:8" x14ac:dyDescent="0.25">
      <c r="B10" t="s">
        <v>40</v>
      </c>
    </row>
    <row r="11" spans="2:8" x14ac:dyDescent="0.25">
      <c r="B11" t="s">
        <v>41</v>
      </c>
      <c r="F11" t="s">
        <v>42</v>
      </c>
    </row>
    <row r="13" spans="2:8" x14ac:dyDescent="0.25">
      <c r="C13" s="2" t="s">
        <v>43</v>
      </c>
      <c r="G13" s="2" t="s">
        <v>43</v>
      </c>
    </row>
    <row r="14" spans="2:8" x14ac:dyDescent="0.25">
      <c r="C14" s="5">
        <v>326.82</v>
      </c>
      <c r="D14" s="24" t="s">
        <v>44</v>
      </c>
      <c r="G14" s="25" t="s">
        <v>45</v>
      </c>
      <c r="H14" s="24" t="s">
        <v>46</v>
      </c>
    </row>
    <row r="15" spans="2:8" x14ac:dyDescent="0.25">
      <c r="C15" s="5">
        <v>446.39</v>
      </c>
      <c r="G15" s="25" t="s">
        <v>47</v>
      </c>
    </row>
    <row r="16" spans="2:8" x14ac:dyDescent="0.25">
      <c r="C16" s="5">
        <v>474.74</v>
      </c>
      <c r="G16" s="25" t="s">
        <v>48</v>
      </c>
    </row>
    <row r="17" spans="2:7" x14ac:dyDescent="0.25">
      <c r="C17" s="5">
        <v>233.21</v>
      </c>
      <c r="G17" s="25" t="s">
        <v>49</v>
      </c>
    </row>
    <row r="18" spans="2:7" x14ac:dyDescent="0.25">
      <c r="C18" s="5">
        <v>488.01</v>
      </c>
      <c r="G18" s="25" t="s">
        <v>50</v>
      </c>
    </row>
    <row r="19" spans="2:7" x14ac:dyDescent="0.25">
      <c r="B19" t="s">
        <v>51</v>
      </c>
      <c r="C19" s="7">
        <f>SUM(C14:C18)</f>
        <v>1969.17</v>
      </c>
      <c r="F19" t="s">
        <v>51</v>
      </c>
      <c r="G19" s="7">
        <f>SUM(G14:G18)</f>
        <v>0</v>
      </c>
    </row>
    <row r="21" spans="2:7" x14ac:dyDescent="0.25">
      <c r="E21" s="24" t="s">
        <v>52</v>
      </c>
    </row>
    <row r="24" spans="2:7" x14ac:dyDescent="0.25">
      <c r="B24" t="s">
        <v>53</v>
      </c>
    </row>
    <row r="26" spans="2:7" x14ac:dyDescent="0.25">
      <c r="B26" s="1" t="s">
        <v>54</v>
      </c>
    </row>
    <row r="28" spans="2:7" x14ac:dyDescent="0.25">
      <c r="B28" s="4" t="s">
        <v>55</v>
      </c>
      <c r="C28" s="4" t="s">
        <v>56</v>
      </c>
      <c r="D28" s="4" t="s">
        <v>57</v>
      </c>
      <c r="E28" s="4" t="s">
        <v>58</v>
      </c>
      <c r="F28" s="4" t="s">
        <v>59</v>
      </c>
      <c r="G28" s="4" t="s">
        <v>60</v>
      </c>
    </row>
    <row r="29" spans="2:7" x14ac:dyDescent="0.25">
      <c r="B29" s="26" t="s">
        <v>61</v>
      </c>
      <c r="C29" s="26"/>
      <c r="D29" s="26"/>
      <c r="E29" s="26"/>
      <c r="F29" s="26"/>
      <c r="G29" s="4">
        <v>159</v>
      </c>
    </row>
    <row r="30" spans="2:7" x14ac:dyDescent="0.25">
      <c r="B30" s="27">
        <v>44566</v>
      </c>
      <c r="C30" s="5"/>
      <c r="D30" s="28"/>
      <c r="E30" s="5">
        <v>48</v>
      </c>
      <c r="F30" s="28">
        <v>25.5</v>
      </c>
      <c r="G30" s="7">
        <f>IF(ISNUMBER(B30),G29+C30-E30,"")</f>
        <v>111</v>
      </c>
    </row>
    <row r="31" spans="2:7" x14ac:dyDescent="0.25">
      <c r="B31" s="27">
        <v>44567</v>
      </c>
      <c r="C31" s="25" t="s">
        <v>62</v>
      </c>
      <c r="D31" s="28">
        <v>11.55</v>
      </c>
      <c r="E31" s="5"/>
      <c r="F31" s="28"/>
      <c r="G31" s="7">
        <f t="shared" ref="G31:G36" si="0">IF(ISNUMBER(B31),G30+C31-E31,"")</f>
        <v>255</v>
      </c>
    </row>
    <row r="32" spans="2:7" x14ac:dyDescent="0.25">
      <c r="B32" s="27">
        <v>44568</v>
      </c>
      <c r="C32" s="5"/>
      <c r="D32" s="28"/>
      <c r="E32" s="5">
        <v>190</v>
      </c>
      <c r="F32" s="28">
        <v>24.35</v>
      </c>
      <c r="G32" s="7">
        <f t="shared" si="0"/>
        <v>65</v>
      </c>
    </row>
    <row r="33" spans="2:7" x14ac:dyDescent="0.25">
      <c r="B33" s="27">
        <v>44568</v>
      </c>
      <c r="C33" s="5">
        <v>39</v>
      </c>
      <c r="D33" s="28"/>
      <c r="E33" s="25" t="s">
        <v>63</v>
      </c>
      <c r="F33" s="28">
        <v>27</v>
      </c>
      <c r="G33" s="7">
        <f t="shared" si="0"/>
        <v>80</v>
      </c>
    </row>
    <row r="34" spans="2:7" x14ac:dyDescent="0.25">
      <c r="B34" s="27">
        <v>44569</v>
      </c>
      <c r="C34" s="5">
        <v>192</v>
      </c>
      <c r="D34" s="28"/>
      <c r="E34" s="5"/>
      <c r="F34" s="28"/>
      <c r="G34" s="7">
        <f t="shared" si="0"/>
        <v>272</v>
      </c>
    </row>
    <row r="35" spans="2:7" x14ac:dyDescent="0.25">
      <c r="B35" s="5"/>
      <c r="C35" s="5"/>
      <c r="D35" s="28"/>
      <c r="E35" s="5"/>
      <c r="F35" s="28"/>
      <c r="G35" s="7" t="str">
        <f t="shared" si="0"/>
        <v/>
      </c>
    </row>
    <row r="36" spans="2:7" x14ac:dyDescent="0.25">
      <c r="B36" s="5"/>
      <c r="C36" s="5"/>
      <c r="D36" s="28"/>
      <c r="E36" s="5"/>
      <c r="F36" s="28"/>
      <c r="G36" s="7" t="str">
        <f t="shared" si="0"/>
        <v/>
      </c>
    </row>
    <row r="38" spans="2:7" x14ac:dyDescent="0.25">
      <c r="C38" s="4" t="s">
        <v>64</v>
      </c>
    </row>
    <row r="39" spans="2:7" x14ac:dyDescent="0.25">
      <c r="C39" s="7">
        <f>SUM(C30:C36)</f>
        <v>231</v>
      </c>
    </row>
  </sheetData>
  <conditionalFormatting sqref="D14 E21 H14">
    <cfRule type="expression" dxfId="6" priority="1">
      <formula>$G$19=""</formula>
    </cfRule>
  </conditionalFormatting>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A63E7-4169-47B7-B22A-C8DF30B276F1}">
  <sheetPr codeName="Sheet10">
    <tabColor rgb="FFFFFF00"/>
  </sheetPr>
  <dimension ref="B1:I168"/>
  <sheetViews>
    <sheetView zoomScale="112" zoomScaleNormal="112" workbookViewId="0"/>
  </sheetViews>
  <sheetFormatPr defaultRowHeight="15" x14ac:dyDescent="0.25"/>
  <cols>
    <col min="1" max="1" width="2.42578125" customWidth="1"/>
    <col min="2" max="2" width="11.140625" customWidth="1"/>
    <col min="3" max="3" width="12.28515625" customWidth="1"/>
    <col min="4" max="4" width="11" customWidth="1"/>
    <col min="5" max="5" width="3.28515625" customWidth="1"/>
    <col min="6" max="6" width="27.28515625" bestFit="1" customWidth="1"/>
    <col min="7" max="7" width="19.28515625" customWidth="1"/>
    <col min="8" max="8" width="4.85546875" customWidth="1"/>
    <col min="9" max="9" width="14" customWidth="1"/>
    <col min="10" max="10" width="2.42578125" customWidth="1"/>
    <col min="11" max="11" width="12.42578125" customWidth="1"/>
    <col min="12" max="12" width="17.7109375" customWidth="1"/>
  </cols>
  <sheetData>
    <row r="1" spans="2:9" ht="8.25" customHeight="1" x14ac:dyDescent="0.25"/>
    <row r="2" spans="2:9" ht="21" x14ac:dyDescent="0.35">
      <c r="B2" s="47" t="s">
        <v>77</v>
      </c>
      <c r="F2" s="47" t="s">
        <v>78</v>
      </c>
    </row>
    <row r="4" spans="2:9" ht="15.75" x14ac:dyDescent="0.25">
      <c r="B4" s="1" t="s">
        <v>55</v>
      </c>
      <c r="C4" s="1" t="s">
        <v>162</v>
      </c>
      <c r="D4" s="1" t="s">
        <v>2</v>
      </c>
      <c r="E4" s="1"/>
      <c r="F4" s="29" t="s">
        <v>79</v>
      </c>
      <c r="G4" s="32">
        <f>AVERAGE(fSales01[Sales ($)])</f>
        <v>3660.1644512195126</v>
      </c>
    </row>
    <row r="5" spans="2:9" x14ac:dyDescent="0.25">
      <c r="B5" s="52">
        <v>45056</v>
      </c>
      <c r="C5" t="s">
        <v>165</v>
      </c>
      <c r="D5" s="53">
        <v>1605.18</v>
      </c>
      <c r="E5" s="53"/>
      <c r="F5" s="53"/>
    </row>
    <row r="6" spans="2:9" ht="21" x14ac:dyDescent="0.35">
      <c r="B6" s="52">
        <v>45045</v>
      </c>
      <c r="C6" t="s">
        <v>167</v>
      </c>
      <c r="D6" s="53">
        <v>3676.99</v>
      </c>
      <c r="E6" s="53"/>
      <c r="F6" s="47" t="s">
        <v>127</v>
      </c>
    </row>
    <row r="7" spans="2:9" x14ac:dyDescent="0.25">
      <c r="B7" s="52">
        <v>45014</v>
      </c>
      <c r="C7" t="s">
        <v>169</v>
      </c>
      <c r="D7" s="53">
        <v>4272.3999999999996</v>
      </c>
      <c r="E7" s="53"/>
      <c r="F7" t="s">
        <v>128</v>
      </c>
    </row>
    <row r="8" spans="2:9" x14ac:dyDescent="0.25">
      <c r="B8" s="52">
        <v>45097</v>
      </c>
      <c r="C8" t="s">
        <v>171</v>
      </c>
      <c r="D8" s="53">
        <v>5308</v>
      </c>
      <c r="E8" s="53"/>
    </row>
    <row r="9" spans="2:9" x14ac:dyDescent="0.25">
      <c r="B9" s="52">
        <v>45049</v>
      </c>
      <c r="C9" t="s">
        <v>165</v>
      </c>
      <c r="D9" s="53">
        <v>6745.45</v>
      </c>
      <c r="E9" s="53"/>
      <c r="F9" s="39" t="s">
        <v>123</v>
      </c>
      <c r="I9" s="39" t="s">
        <v>124</v>
      </c>
    </row>
    <row r="10" spans="2:9" x14ac:dyDescent="0.25">
      <c r="B10" s="52">
        <v>45024</v>
      </c>
      <c r="C10" t="s">
        <v>165</v>
      </c>
      <c r="D10" s="53">
        <v>4532.2299999999996</v>
      </c>
      <c r="E10" s="53"/>
      <c r="F10" s="53"/>
    </row>
    <row r="11" spans="2:9" x14ac:dyDescent="0.25">
      <c r="B11" s="52">
        <v>44940</v>
      </c>
      <c r="C11" t="s">
        <v>167</v>
      </c>
      <c r="D11" s="53">
        <v>3151.76</v>
      </c>
      <c r="E11" s="53"/>
      <c r="F11" s="54" t="s">
        <v>163</v>
      </c>
      <c r="G11" t="s">
        <v>164</v>
      </c>
    </row>
    <row r="12" spans="2:9" x14ac:dyDescent="0.25">
      <c r="B12" s="52">
        <v>44947</v>
      </c>
      <c r="C12" t="s">
        <v>165</v>
      </c>
      <c r="D12" s="53">
        <v>1608.7</v>
      </c>
      <c r="E12" s="53"/>
      <c r="F12" t="s">
        <v>166</v>
      </c>
      <c r="G12" s="53">
        <v>62629.600000000006</v>
      </c>
    </row>
    <row r="13" spans="2:9" x14ac:dyDescent="0.25">
      <c r="B13" s="52">
        <v>44939</v>
      </c>
      <c r="C13" t="s">
        <v>169</v>
      </c>
      <c r="D13" s="53">
        <v>679.07</v>
      </c>
      <c r="E13" s="53"/>
      <c r="F13" t="s">
        <v>168</v>
      </c>
      <c r="G13" s="53">
        <v>68068.690000000017</v>
      </c>
    </row>
    <row r="14" spans="2:9" x14ac:dyDescent="0.25">
      <c r="B14" s="52">
        <v>44932</v>
      </c>
      <c r="C14" t="s">
        <v>169</v>
      </c>
      <c r="D14" s="53">
        <v>4828.54</v>
      </c>
      <c r="E14" s="53"/>
      <c r="F14" t="s">
        <v>170</v>
      </c>
      <c r="G14" s="53">
        <v>58846.960000000006</v>
      </c>
    </row>
    <row r="15" spans="2:9" x14ac:dyDescent="0.25">
      <c r="B15" s="52">
        <v>45031</v>
      </c>
      <c r="C15" t="s">
        <v>165</v>
      </c>
      <c r="D15" s="53">
        <v>2980.75</v>
      </c>
      <c r="E15" s="53"/>
      <c r="F15" t="s">
        <v>80</v>
      </c>
      <c r="G15" s="53">
        <v>189545.25000000003</v>
      </c>
    </row>
    <row r="16" spans="2:9" x14ac:dyDescent="0.25">
      <c r="B16" s="52">
        <v>45082</v>
      </c>
      <c r="C16" t="s">
        <v>167</v>
      </c>
      <c r="D16" s="53">
        <v>6269.22</v>
      </c>
      <c r="E16" s="53"/>
    </row>
    <row r="17" spans="2:9" x14ac:dyDescent="0.25">
      <c r="B17" s="52">
        <v>45095</v>
      </c>
      <c r="C17" t="s">
        <v>167</v>
      </c>
      <c r="D17" s="53">
        <v>6948.28</v>
      </c>
      <c r="E17" s="53"/>
    </row>
    <row r="18" spans="2:9" x14ac:dyDescent="0.25">
      <c r="B18" s="52">
        <v>45078</v>
      </c>
      <c r="C18" t="s">
        <v>167</v>
      </c>
      <c r="D18" s="53">
        <v>7224.19</v>
      </c>
      <c r="E18" s="53"/>
    </row>
    <row r="19" spans="2:9" x14ac:dyDescent="0.25">
      <c r="B19" s="52">
        <v>45046</v>
      </c>
      <c r="C19" t="s">
        <v>165</v>
      </c>
      <c r="D19" s="53">
        <v>1856.15</v>
      </c>
      <c r="E19" s="53"/>
    </row>
    <row r="20" spans="2:9" x14ac:dyDescent="0.25">
      <c r="B20" s="52">
        <v>45027</v>
      </c>
      <c r="C20" t="s">
        <v>169</v>
      </c>
      <c r="D20" s="53">
        <v>3939.16</v>
      </c>
      <c r="E20" s="53"/>
    </row>
    <row r="21" spans="2:9" x14ac:dyDescent="0.25">
      <c r="B21" s="52">
        <v>45102</v>
      </c>
      <c r="C21" t="s">
        <v>165</v>
      </c>
      <c r="D21" s="53">
        <v>3835.19</v>
      </c>
      <c r="E21" s="53"/>
      <c r="F21" s="33" t="s">
        <v>121</v>
      </c>
    </row>
    <row r="22" spans="2:9" x14ac:dyDescent="0.25">
      <c r="B22" s="52">
        <v>44994</v>
      </c>
      <c r="C22" t="s">
        <v>171</v>
      </c>
      <c r="D22" s="53">
        <v>2200.5300000000002</v>
      </c>
      <c r="E22" s="53"/>
    </row>
    <row r="23" spans="2:9" x14ac:dyDescent="0.25">
      <c r="B23" s="52">
        <v>45089</v>
      </c>
      <c r="C23" t="s">
        <v>169</v>
      </c>
      <c r="D23" s="53">
        <v>6082.79</v>
      </c>
      <c r="E23" s="53"/>
      <c r="I23" s="1" t="s">
        <v>122</v>
      </c>
    </row>
    <row r="24" spans="2:9" x14ac:dyDescent="0.25">
      <c r="B24" s="52">
        <v>44964</v>
      </c>
      <c r="C24" t="s">
        <v>169</v>
      </c>
      <c r="D24" s="53">
        <v>67.38</v>
      </c>
      <c r="E24" s="53"/>
    </row>
    <row r="25" spans="2:9" x14ac:dyDescent="0.25">
      <c r="B25" s="52">
        <v>45045</v>
      </c>
      <c r="C25" t="s">
        <v>167</v>
      </c>
      <c r="D25" s="53">
        <v>6476.19</v>
      </c>
      <c r="E25" s="53"/>
    </row>
    <row r="26" spans="2:9" x14ac:dyDescent="0.25">
      <c r="B26" s="52">
        <v>45012</v>
      </c>
      <c r="C26" t="s">
        <v>167</v>
      </c>
      <c r="D26" s="53">
        <v>2859.62</v>
      </c>
      <c r="E26" s="53"/>
    </row>
    <row r="27" spans="2:9" x14ac:dyDescent="0.25">
      <c r="B27" s="52">
        <v>45069</v>
      </c>
      <c r="C27" t="s">
        <v>171</v>
      </c>
      <c r="D27" s="53">
        <v>6304.83</v>
      </c>
      <c r="E27" s="53"/>
    </row>
    <row r="28" spans="2:9" x14ac:dyDescent="0.25">
      <c r="B28" s="52">
        <v>45049</v>
      </c>
      <c r="C28" t="s">
        <v>167</v>
      </c>
      <c r="D28" s="53">
        <v>3620.88</v>
      </c>
      <c r="E28" s="53"/>
    </row>
    <row r="29" spans="2:9" x14ac:dyDescent="0.25">
      <c r="B29" s="52">
        <v>45089</v>
      </c>
      <c r="C29" t="s">
        <v>167</v>
      </c>
      <c r="D29" s="53">
        <v>6344.04</v>
      </c>
      <c r="E29" s="53"/>
    </row>
    <row r="30" spans="2:9" x14ac:dyDescent="0.25">
      <c r="B30" s="52">
        <v>44960</v>
      </c>
      <c r="C30" t="s">
        <v>165</v>
      </c>
      <c r="D30" s="53">
        <v>1797.46</v>
      </c>
      <c r="E30" s="53"/>
    </row>
    <row r="31" spans="2:9" x14ac:dyDescent="0.25">
      <c r="B31" s="52">
        <v>44951</v>
      </c>
      <c r="C31" t="s">
        <v>167</v>
      </c>
      <c r="D31" s="53">
        <v>2384.9699999999998</v>
      </c>
      <c r="E31" s="53"/>
    </row>
    <row r="32" spans="2:9" x14ac:dyDescent="0.25">
      <c r="B32" s="52">
        <v>45025</v>
      </c>
      <c r="C32" t="s">
        <v>169</v>
      </c>
      <c r="D32" s="53">
        <v>2321.62</v>
      </c>
      <c r="E32" s="53"/>
    </row>
    <row r="33" spans="2:6" x14ac:dyDescent="0.25">
      <c r="B33" s="52">
        <v>44987</v>
      </c>
      <c r="C33" t="s">
        <v>169</v>
      </c>
      <c r="D33" s="53">
        <v>1777.52</v>
      </c>
      <c r="E33" s="53"/>
    </row>
    <row r="34" spans="2:6" x14ac:dyDescent="0.25">
      <c r="B34" s="52">
        <v>45055</v>
      </c>
      <c r="C34" t="s">
        <v>171</v>
      </c>
      <c r="D34" s="53">
        <v>3161.1</v>
      </c>
      <c r="E34" s="53"/>
    </row>
    <row r="35" spans="2:6" x14ac:dyDescent="0.25">
      <c r="B35" s="52">
        <v>45019</v>
      </c>
      <c r="C35" t="s">
        <v>171</v>
      </c>
      <c r="D35" s="53">
        <v>1616.68</v>
      </c>
      <c r="E35" s="53"/>
    </row>
    <row r="36" spans="2:6" x14ac:dyDescent="0.25">
      <c r="B36" s="52">
        <v>45064</v>
      </c>
      <c r="C36" t="s">
        <v>167</v>
      </c>
      <c r="D36" s="53">
        <v>4893.76</v>
      </c>
      <c r="E36" s="53"/>
    </row>
    <row r="37" spans="2:6" x14ac:dyDescent="0.25">
      <c r="B37" s="52">
        <v>45068</v>
      </c>
      <c r="C37" t="s">
        <v>167</v>
      </c>
      <c r="D37" s="53">
        <v>4069.41</v>
      </c>
      <c r="E37" s="53"/>
    </row>
    <row r="38" spans="2:6" x14ac:dyDescent="0.25">
      <c r="B38" s="52">
        <v>45020</v>
      </c>
      <c r="C38" t="s">
        <v>169</v>
      </c>
      <c r="D38" s="53">
        <v>2320.8000000000002</v>
      </c>
      <c r="E38" s="53"/>
    </row>
    <row r="39" spans="2:6" x14ac:dyDescent="0.25">
      <c r="B39" s="52">
        <v>45097</v>
      </c>
      <c r="C39" t="s">
        <v>171</v>
      </c>
      <c r="D39" s="53">
        <v>5534.7</v>
      </c>
      <c r="E39" s="53"/>
    </row>
    <row r="40" spans="2:6" x14ac:dyDescent="0.25">
      <c r="B40" s="52">
        <v>45073</v>
      </c>
      <c r="C40" t="s">
        <v>169</v>
      </c>
      <c r="D40" s="53">
        <v>3183.81</v>
      </c>
      <c r="E40" s="53"/>
      <c r="F40" s="53"/>
    </row>
    <row r="41" spans="2:6" x14ac:dyDescent="0.25">
      <c r="B41" s="52">
        <v>44948</v>
      </c>
      <c r="C41" t="s">
        <v>167</v>
      </c>
      <c r="D41" s="53">
        <v>98.57</v>
      </c>
      <c r="E41" s="53"/>
      <c r="F41" s="53"/>
    </row>
    <row r="42" spans="2:6" x14ac:dyDescent="0.25">
      <c r="B42" s="52">
        <v>45041</v>
      </c>
      <c r="C42" t="s">
        <v>171</v>
      </c>
      <c r="D42" s="53">
        <v>3066.47</v>
      </c>
      <c r="E42" s="53"/>
      <c r="F42" s="53"/>
    </row>
    <row r="43" spans="2:6" x14ac:dyDescent="0.25">
      <c r="B43" s="52">
        <v>45085</v>
      </c>
      <c r="C43" t="s">
        <v>165</v>
      </c>
      <c r="D43" s="53">
        <v>5209.62</v>
      </c>
      <c r="E43" s="53"/>
      <c r="F43" s="53"/>
    </row>
    <row r="44" spans="2:6" x14ac:dyDescent="0.25">
      <c r="B44" s="52">
        <v>44997</v>
      </c>
      <c r="C44" t="s">
        <v>165</v>
      </c>
      <c r="D44" s="53">
        <v>4410.6099999999997</v>
      </c>
      <c r="E44" s="53"/>
      <c r="F44" s="53"/>
    </row>
    <row r="45" spans="2:6" x14ac:dyDescent="0.25">
      <c r="B45" s="52">
        <v>44951</v>
      </c>
      <c r="C45" t="s">
        <v>169</v>
      </c>
      <c r="D45" s="53">
        <v>4326.08</v>
      </c>
      <c r="E45" s="53"/>
      <c r="F45" s="53"/>
    </row>
    <row r="46" spans="2:6" x14ac:dyDescent="0.25">
      <c r="B46" s="52">
        <v>44972</v>
      </c>
      <c r="C46" t="s">
        <v>169</v>
      </c>
      <c r="D46" s="53">
        <v>4297.68</v>
      </c>
      <c r="E46" s="53"/>
      <c r="F46" s="53"/>
    </row>
    <row r="47" spans="2:6" x14ac:dyDescent="0.25">
      <c r="B47" s="52">
        <v>45032</v>
      </c>
      <c r="C47" t="s">
        <v>171</v>
      </c>
      <c r="D47" s="53">
        <v>3062.21</v>
      </c>
      <c r="E47" s="53"/>
      <c r="F47" s="53"/>
    </row>
    <row r="48" spans="2:6" x14ac:dyDescent="0.25">
      <c r="B48" s="52">
        <v>44997</v>
      </c>
      <c r="C48" t="s">
        <v>171</v>
      </c>
      <c r="D48" s="53">
        <v>4752.4799999999996</v>
      </c>
      <c r="E48" s="53"/>
      <c r="F48" s="53"/>
    </row>
    <row r="49" spans="2:6" x14ac:dyDescent="0.25">
      <c r="B49" s="52">
        <v>45023</v>
      </c>
      <c r="C49" t="s">
        <v>167</v>
      </c>
      <c r="D49" s="53">
        <v>3544.53</v>
      </c>
      <c r="E49" s="53"/>
      <c r="F49" s="53"/>
    </row>
    <row r="50" spans="2:6" x14ac:dyDescent="0.25">
      <c r="B50" s="52">
        <v>44931</v>
      </c>
      <c r="C50" t="s">
        <v>169</v>
      </c>
      <c r="D50" s="53">
        <v>1645.01</v>
      </c>
      <c r="E50" s="53"/>
      <c r="F50" s="53"/>
    </row>
    <row r="51" spans="2:6" x14ac:dyDescent="0.25">
      <c r="B51" s="52">
        <v>44948</v>
      </c>
      <c r="C51" t="s">
        <v>171</v>
      </c>
      <c r="D51" s="53">
        <v>1616.32</v>
      </c>
      <c r="E51" s="53"/>
      <c r="F51" s="53"/>
    </row>
    <row r="52" spans="2:6" x14ac:dyDescent="0.25">
      <c r="B52" s="52">
        <v>44990</v>
      </c>
      <c r="C52" t="s">
        <v>167</v>
      </c>
      <c r="D52" s="53">
        <v>4294.17</v>
      </c>
      <c r="E52" s="53"/>
      <c r="F52" s="53"/>
    </row>
    <row r="53" spans="2:6" x14ac:dyDescent="0.25">
      <c r="B53" s="52">
        <v>44962</v>
      </c>
      <c r="C53" t="s">
        <v>171</v>
      </c>
      <c r="D53" s="53">
        <v>1775.61</v>
      </c>
      <c r="E53" s="53"/>
      <c r="F53" s="53"/>
    </row>
    <row r="54" spans="2:6" x14ac:dyDescent="0.25">
      <c r="B54" s="52">
        <v>44959</v>
      </c>
      <c r="C54" t="s">
        <v>169</v>
      </c>
      <c r="D54" s="53">
        <v>1970.14</v>
      </c>
      <c r="E54" s="53"/>
      <c r="F54" s="53"/>
    </row>
    <row r="55" spans="2:6" x14ac:dyDescent="0.25">
      <c r="B55" s="52">
        <v>44979</v>
      </c>
      <c r="C55" t="s">
        <v>171</v>
      </c>
      <c r="D55" s="53">
        <v>554.48</v>
      </c>
      <c r="E55" s="53"/>
      <c r="F55" s="53"/>
    </row>
    <row r="56" spans="2:6" x14ac:dyDescent="0.25">
      <c r="B56" s="52">
        <v>45000</v>
      </c>
      <c r="C56" t="s">
        <v>169</v>
      </c>
      <c r="D56" s="53">
        <v>2026.19</v>
      </c>
      <c r="E56" s="53"/>
      <c r="F56" s="53"/>
    </row>
    <row r="57" spans="2:6" x14ac:dyDescent="0.25">
      <c r="B57" s="52">
        <v>45086</v>
      </c>
      <c r="C57" t="s">
        <v>167</v>
      </c>
      <c r="D57" s="53">
        <v>3831.24</v>
      </c>
      <c r="E57" s="53"/>
      <c r="F57" s="53"/>
    </row>
    <row r="58" spans="2:6" x14ac:dyDescent="0.25">
      <c r="B58" s="52">
        <v>45034</v>
      </c>
      <c r="C58" t="s">
        <v>165</v>
      </c>
      <c r="D58" s="53">
        <v>2906.82</v>
      </c>
      <c r="E58" s="53"/>
      <c r="F58" s="53"/>
    </row>
    <row r="59" spans="2:6" x14ac:dyDescent="0.25">
      <c r="B59" s="52">
        <v>45074</v>
      </c>
      <c r="C59" t="s">
        <v>169</v>
      </c>
      <c r="D59" s="53">
        <v>4127.82</v>
      </c>
      <c r="E59" s="53"/>
      <c r="F59" s="53"/>
    </row>
    <row r="60" spans="2:6" x14ac:dyDescent="0.25">
      <c r="B60" s="52">
        <v>44951</v>
      </c>
      <c r="C60" t="s">
        <v>169</v>
      </c>
      <c r="D60" s="53">
        <v>554.62</v>
      </c>
      <c r="E60" s="53"/>
      <c r="F60" s="53"/>
    </row>
    <row r="61" spans="2:6" x14ac:dyDescent="0.25">
      <c r="B61" s="52">
        <v>44952</v>
      </c>
      <c r="C61" t="s">
        <v>167</v>
      </c>
      <c r="D61" s="53">
        <v>1904.62</v>
      </c>
      <c r="E61" s="53"/>
      <c r="F61" s="53"/>
    </row>
    <row r="62" spans="2:6" x14ac:dyDescent="0.25">
      <c r="B62" s="52">
        <v>45084</v>
      </c>
      <c r="C62" t="s">
        <v>169</v>
      </c>
      <c r="D62" s="53">
        <v>5528.17</v>
      </c>
      <c r="E62" s="53"/>
      <c r="F62" s="53"/>
    </row>
    <row r="63" spans="2:6" x14ac:dyDescent="0.25">
      <c r="B63" s="52">
        <v>45079</v>
      </c>
      <c r="C63" t="s">
        <v>171</v>
      </c>
      <c r="D63" s="53">
        <v>4695.04</v>
      </c>
      <c r="E63" s="53"/>
      <c r="F63" s="53"/>
    </row>
    <row r="64" spans="2:6" x14ac:dyDescent="0.25">
      <c r="B64" s="52">
        <v>44941</v>
      </c>
      <c r="C64" t="s">
        <v>165</v>
      </c>
      <c r="D64" s="53">
        <v>3361.29</v>
      </c>
      <c r="E64" s="53"/>
      <c r="F64" s="53"/>
    </row>
    <row r="65" spans="2:9" x14ac:dyDescent="0.25">
      <c r="B65" s="52">
        <v>45070</v>
      </c>
      <c r="C65" t="s">
        <v>169</v>
      </c>
      <c r="D65" s="53">
        <v>6195.64</v>
      </c>
      <c r="E65" s="53"/>
      <c r="F65" s="53"/>
    </row>
    <row r="66" spans="2:9" x14ac:dyDescent="0.25">
      <c r="B66" s="52">
        <v>45046</v>
      </c>
      <c r="C66" t="s">
        <v>169</v>
      </c>
      <c r="D66" s="53">
        <v>4677.09</v>
      </c>
      <c r="E66" s="53"/>
      <c r="F66" s="53"/>
    </row>
    <row r="67" spans="2:9" x14ac:dyDescent="0.25">
      <c r="B67" s="52">
        <v>44941</v>
      </c>
      <c r="C67" t="s">
        <v>171</v>
      </c>
      <c r="D67" s="53">
        <v>458.09</v>
      </c>
      <c r="E67" s="53"/>
      <c r="F67" s="53"/>
    </row>
    <row r="68" spans="2:9" x14ac:dyDescent="0.25">
      <c r="B68" s="52">
        <v>44964</v>
      </c>
      <c r="C68" t="s">
        <v>171</v>
      </c>
      <c r="D68" s="53">
        <v>1363.2</v>
      </c>
      <c r="E68" s="53"/>
      <c r="F68" s="53"/>
    </row>
    <row r="69" spans="2:9" x14ac:dyDescent="0.25">
      <c r="B69" s="52">
        <v>44956</v>
      </c>
      <c r="C69" t="s">
        <v>165</v>
      </c>
      <c r="D69" s="53">
        <v>787.87</v>
      </c>
      <c r="E69" s="53"/>
      <c r="F69" s="53"/>
    </row>
    <row r="70" spans="2:9" x14ac:dyDescent="0.25">
      <c r="B70" s="52">
        <v>45085</v>
      </c>
      <c r="C70" t="s">
        <v>165</v>
      </c>
      <c r="D70" s="53">
        <v>7011.71</v>
      </c>
      <c r="E70" s="53"/>
      <c r="F70" s="53"/>
    </row>
    <row r="71" spans="2:9" x14ac:dyDescent="0.25">
      <c r="B71" s="52">
        <v>45017</v>
      </c>
      <c r="C71" t="s">
        <v>165</v>
      </c>
      <c r="D71" s="53">
        <v>4151.47</v>
      </c>
      <c r="E71" s="53"/>
      <c r="F71" s="53"/>
    </row>
    <row r="72" spans="2:9" x14ac:dyDescent="0.25">
      <c r="B72" s="52">
        <v>44965</v>
      </c>
      <c r="C72" t="s">
        <v>171</v>
      </c>
      <c r="D72" s="53">
        <v>1450.63</v>
      </c>
      <c r="E72" s="53"/>
      <c r="F72" s="53"/>
    </row>
    <row r="73" spans="2:9" x14ac:dyDescent="0.25">
      <c r="B73" s="52">
        <v>44940</v>
      </c>
      <c r="C73" t="s">
        <v>171</v>
      </c>
      <c r="D73" s="53">
        <v>3554.02</v>
      </c>
      <c r="E73" s="53"/>
      <c r="F73" s="53"/>
    </row>
    <row r="74" spans="2:9" x14ac:dyDescent="0.25">
      <c r="B74" s="52">
        <v>45035</v>
      </c>
      <c r="C74" t="s">
        <v>171</v>
      </c>
      <c r="D74" s="53">
        <v>5812.71</v>
      </c>
      <c r="E74" s="53"/>
      <c r="F74" s="53"/>
    </row>
    <row r="75" spans="2:9" x14ac:dyDescent="0.25">
      <c r="B75" s="52">
        <v>45084</v>
      </c>
      <c r="C75" t="s">
        <v>169</v>
      </c>
      <c r="D75" s="53">
        <v>4519.07</v>
      </c>
      <c r="E75" s="53"/>
      <c r="F75" s="53"/>
    </row>
    <row r="76" spans="2:9" x14ac:dyDescent="0.25">
      <c r="B76" s="52">
        <v>45045</v>
      </c>
      <c r="C76" t="s">
        <v>165</v>
      </c>
      <c r="D76" s="53">
        <v>6205.55</v>
      </c>
      <c r="E76" s="53"/>
      <c r="F76" s="53"/>
    </row>
    <row r="77" spans="2:9" x14ac:dyDescent="0.25">
      <c r="B77" s="52">
        <v>44964</v>
      </c>
      <c r="C77" t="s">
        <v>167</v>
      </c>
      <c r="D77" s="53">
        <v>1854.64</v>
      </c>
      <c r="E77" s="53"/>
      <c r="F77" s="53"/>
    </row>
    <row r="78" spans="2:9" x14ac:dyDescent="0.25">
      <c r="B78" s="52">
        <v>45056</v>
      </c>
      <c r="C78" t="s">
        <v>171</v>
      </c>
      <c r="D78" s="53">
        <v>3641.61</v>
      </c>
      <c r="E78" s="53"/>
      <c r="F78" s="53"/>
    </row>
    <row r="79" spans="2:9" x14ac:dyDescent="0.25">
      <c r="B79" s="52">
        <v>45094</v>
      </c>
      <c r="C79" t="s">
        <v>167</v>
      </c>
      <c r="D79" s="53">
        <v>7737.13</v>
      </c>
      <c r="E79" s="53"/>
      <c r="F79" s="53"/>
    </row>
    <row r="80" spans="2:9" x14ac:dyDescent="0.25">
      <c r="B80" s="52">
        <v>45050</v>
      </c>
      <c r="C80" t="s">
        <v>165</v>
      </c>
      <c r="D80" s="53">
        <v>6701.15</v>
      </c>
      <c r="E80" s="53"/>
      <c r="F80" s="53"/>
      <c r="H80" s="52">
        <v>45017</v>
      </c>
      <c r="I80" t="s">
        <v>171</v>
      </c>
    </row>
    <row r="81" spans="2:9" x14ac:dyDescent="0.25">
      <c r="B81" s="52">
        <v>44937</v>
      </c>
      <c r="C81" t="s">
        <v>165</v>
      </c>
      <c r="D81" s="53">
        <v>2713.46</v>
      </c>
      <c r="E81" s="53"/>
      <c r="F81" s="53"/>
      <c r="H81" s="52">
        <v>45017</v>
      </c>
      <c r="I81" t="s">
        <v>165</v>
      </c>
    </row>
    <row r="82" spans="2:9" x14ac:dyDescent="0.25">
      <c r="B82" s="52">
        <v>45063</v>
      </c>
      <c r="C82" t="s">
        <v>165</v>
      </c>
      <c r="D82" s="53">
        <v>4971.41</v>
      </c>
      <c r="E82" s="53"/>
      <c r="F82" s="53"/>
      <c r="H82" s="52">
        <v>45018</v>
      </c>
      <c r="I82" t="s">
        <v>165</v>
      </c>
    </row>
    <row r="83" spans="2:9" x14ac:dyDescent="0.25">
      <c r="B83" s="52">
        <v>45100</v>
      </c>
      <c r="C83" t="s">
        <v>169</v>
      </c>
      <c r="D83" s="53">
        <v>6854.52</v>
      </c>
      <c r="E83" s="53"/>
      <c r="F83" s="53"/>
      <c r="H83" s="52">
        <v>45019</v>
      </c>
      <c r="I83" t="s">
        <v>171</v>
      </c>
    </row>
    <row r="84" spans="2:9" x14ac:dyDescent="0.25">
      <c r="B84" s="52">
        <v>44960</v>
      </c>
      <c r="C84" t="s">
        <v>169</v>
      </c>
      <c r="D84" s="53">
        <v>1635.13</v>
      </c>
      <c r="E84" s="53"/>
      <c r="F84" s="53"/>
      <c r="H84" s="52">
        <v>45020</v>
      </c>
      <c r="I84" t="s">
        <v>169</v>
      </c>
    </row>
    <row r="85" spans="2:9" x14ac:dyDescent="0.25">
      <c r="B85" s="52">
        <v>44965</v>
      </c>
      <c r="C85" t="s">
        <v>165</v>
      </c>
      <c r="D85" s="53">
        <v>1818.23</v>
      </c>
      <c r="E85" s="53"/>
      <c r="F85" s="53"/>
      <c r="H85" s="52">
        <v>45022</v>
      </c>
      <c r="I85" t="s">
        <v>167</v>
      </c>
    </row>
    <row r="86" spans="2:9" x14ac:dyDescent="0.25">
      <c r="B86" s="52">
        <v>45086</v>
      </c>
      <c r="C86" t="s">
        <v>165</v>
      </c>
      <c r="D86" s="53">
        <v>4555.79</v>
      </c>
      <c r="E86" s="53"/>
      <c r="F86" s="53"/>
      <c r="H86" s="52">
        <v>45022</v>
      </c>
      <c r="I86" t="s">
        <v>165</v>
      </c>
    </row>
    <row r="87" spans="2:9" x14ac:dyDescent="0.25">
      <c r="B87" s="52">
        <v>45011</v>
      </c>
      <c r="C87" t="s">
        <v>167</v>
      </c>
      <c r="D87" s="53">
        <v>3263.26</v>
      </c>
      <c r="E87" s="53"/>
      <c r="F87" s="53"/>
      <c r="H87" s="52">
        <v>45023</v>
      </c>
      <c r="I87" t="s">
        <v>167</v>
      </c>
    </row>
    <row r="88" spans="2:9" x14ac:dyDescent="0.25">
      <c r="B88" s="52">
        <v>44971</v>
      </c>
      <c r="C88" t="s">
        <v>167</v>
      </c>
      <c r="D88" s="53">
        <v>4510.13</v>
      </c>
      <c r="E88" s="53"/>
      <c r="F88" s="53"/>
      <c r="H88" s="52">
        <v>45024</v>
      </c>
      <c r="I88" t="s">
        <v>165</v>
      </c>
    </row>
    <row r="89" spans="2:9" x14ac:dyDescent="0.25">
      <c r="B89" s="52">
        <v>44982</v>
      </c>
      <c r="C89" t="s">
        <v>165</v>
      </c>
      <c r="D89" s="53">
        <v>2938.14</v>
      </c>
      <c r="E89" s="53"/>
      <c r="F89" s="53"/>
      <c r="H89" s="52">
        <v>45025</v>
      </c>
      <c r="I89" t="s">
        <v>169</v>
      </c>
    </row>
    <row r="90" spans="2:9" x14ac:dyDescent="0.25">
      <c r="B90" s="52">
        <v>45049</v>
      </c>
      <c r="C90" t="s">
        <v>171</v>
      </c>
      <c r="D90" s="53">
        <v>2483.2399999999998</v>
      </c>
      <c r="E90" s="53"/>
      <c r="F90" s="53"/>
      <c r="H90" s="52">
        <v>45027</v>
      </c>
      <c r="I90" t="s">
        <v>169</v>
      </c>
    </row>
    <row r="91" spans="2:9" x14ac:dyDescent="0.25">
      <c r="B91" s="52">
        <v>45085</v>
      </c>
      <c r="C91" t="s">
        <v>169</v>
      </c>
      <c r="D91" s="53">
        <v>6647.08</v>
      </c>
      <c r="E91" s="53"/>
      <c r="F91" s="53"/>
      <c r="H91" s="52">
        <v>45031</v>
      </c>
      <c r="I91" t="s">
        <v>165</v>
      </c>
    </row>
    <row r="92" spans="2:9" x14ac:dyDescent="0.25">
      <c r="B92" s="52">
        <v>45081</v>
      </c>
      <c r="C92" t="s">
        <v>169</v>
      </c>
      <c r="D92" s="53">
        <v>4431.01</v>
      </c>
      <c r="E92" s="53"/>
      <c r="F92" s="53"/>
      <c r="H92" s="52">
        <v>45032</v>
      </c>
      <c r="I92" t="s">
        <v>171</v>
      </c>
    </row>
    <row r="93" spans="2:9" x14ac:dyDescent="0.25">
      <c r="B93" s="52">
        <v>44955</v>
      </c>
      <c r="C93" t="s">
        <v>171</v>
      </c>
      <c r="D93" s="53">
        <v>3838.87</v>
      </c>
      <c r="E93" s="53"/>
      <c r="F93" s="53"/>
      <c r="H93" s="52">
        <v>45033</v>
      </c>
      <c r="I93" t="s">
        <v>171</v>
      </c>
    </row>
    <row r="94" spans="2:9" x14ac:dyDescent="0.25">
      <c r="B94" s="52">
        <v>45097</v>
      </c>
      <c r="C94" t="s">
        <v>165</v>
      </c>
      <c r="D94" s="53">
        <v>5735.86</v>
      </c>
      <c r="E94" s="53"/>
      <c r="F94" s="53"/>
      <c r="H94" s="52">
        <v>45034</v>
      </c>
      <c r="I94" t="s">
        <v>165</v>
      </c>
    </row>
    <row r="95" spans="2:9" x14ac:dyDescent="0.25">
      <c r="B95" s="52">
        <v>45041</v>
      </c>
      <c r="C95" t="s">
        <v>165</v>
      </c>
      <c r="D95" s="53">
        <v>2925.87</v>
      </c>
      <c r="E95" s="53"/>
      <c r="F95" s="53"/>
      <c r="H95" s="52">
        <v>45035</v>
      </c>
      <c r="I95" t="s">
        <v>171</v>
      </c>
    </row>
    <row r="96" spans="2:9" x14ac:dyDescent="0.25">
      <c r="B96" s="52">
        <v>45100</v>
      </c>
      <c r="C96" t="s">
        <v>169</v>
      </c>
      <c r="D96" s="53">
        <v>5276.25</v>
      </c>
      <c r="E96" s="53"/>
      <c r="F96" s="53"/>
      <c r="H96" s="52">
        <v>45036</v>
      </c>
      <c r="I96" t="s">
        <v>169</v>
      </c>
    </row>
    <row r="97" spans="2:9" x14ac:dyDescent="0.25">
      <c r="B97" s="52">
        <v>44953</v>
      </c>
      <c r="C97" t="s">
        <v>165</v>
      </c>
      <c r="D97" s="53">
        <v>883.34</v>
      </c>
      <c r="E97" s="53"/>
      <c r="F97" s="53"/>
      <c r="H97" s="52">
        <v>45036</v>
      </c>
      <c r="I97" t="s">
        <v>165</v>
      </c>
    </row>
    <row r="98" spans="2:9" x14ac:dyDescent="0.25">
      <c r="B98" s="52">
        <v>44993</v>
      </c>
      <c r="C98" t="s">
        <v>169</v>
      </c>
      <c r="D98" s="53">
        <v>3709.57</v>
      </c>
      <c r="E98" s="53"/>
      <c r="F98" s="53"/>
      <c r="H98" s="52">
        <v>45036</v>
      </c>
      <c r="I98" t="s">
        <v>165</v>
      </c>
    </row>
    <row r="99" spans="2:9" x14ac:dyDescent="0.25">
      <c r="B99" s="52">
        <v>45013</v>
      </c>
      <c r="C99" t="s">
        <v>171</v>
      </c>
      <c r="D99" s="53">
        <v>2220.35</v>
      </c>
      <c r="E99" s="53"/>
      <c r="F99" s="53"/>
      <c r="H99" s="52">
        <v>45038</v>
      </c>
      <c r="I99" t="s">
        <v>167</v>
      </c>
    </row>
    <row r="100" spans="2:9" x14ac:dyDescent="0.25">
      <c r="B100" s="52">
        <v>45091</v>
      </c>
      <c r="C100" t="s">
        <v>165</v>
      </c>
      <c r="D100" s="53">
        <v>4217.26</v>
      </c>
      <c r="E100" s="53"/>
      <c r="F100" s="53"/>
      <c r="H100" s="52">
        <v>45041</v>
      </c>
      <c r="I100" t="s">
        <v>171</v>
      </c>
    </row>
    <row r="101" spans="2:9" x14ac:dyDescent="0.25">
      <c r="B101" s="52">
        <v>45072</v>
      </c>
      <c r="C101" t="s">
        <v>171</v>
      </c>
      <c r="D101" s="53">
        <v>6436.11</v>
      </c>
      <c r="E101" s="53"/>
      <c r="F101" s="53"/>
      <c r="H101" s="52">
        <v>45041</v>
      </c>
      <c r="I101" t="s">
        <v>165</v>
      </c>
    </row>
    <row r="102" spans="2:9" x14ac:dyDescent="0.25">
      <c r="B102" s="52">
        <v>44956</v>
      </c>
      <c r="C102" t="s">
        <v>167</v>
      </c>
      <c r="D102" s="53">
        <v>3354.4</v>
      </c>
      <c r="E102" s="53"/>
      <c r="F102" s="53"/>
      <c r="H102" s="52">
        <v>45044</v>
      </c>
      <c r="I102" t="s">
        <v>169</v>
      </c>
    </row>
    <row r="103" spans="2:9" x14ac:dyDescent="0.25">
      <c r="B103" s="52">
        <v>44958</v>
      </c>
      <c r="C103" t="s">
        <v>171</v>
      </c>
      <c r="D103" s="53">
        <v>4467.0200000000004</v>
      </c>
      <c r="E103" s="53"/>
      <c r="F103" s="53"/>
      <c r="H103" s="52">
        <v>45045</v>
      </c>
      <c r="I103" t="s">
        <v>167</v>
      </c>
    </row>
    <row r="104" spans="2:9" x14ac:dyDescent="0.25">
      <c r="B104" s="52">
        <v>44970</v>
      </c>
      <c r="C104" t="s">
        <v>171</v>
      </c>
      <c r="D104" s="53">
        <v>1561.53</v>
      </c>
      <c r="E104" s="53"/>
      <c r="F104" s="53"/>
      <c r="H104" s="52">
        <v>45045</v>
      </c>
      <c r="I104" t="s">
        <v>167</v>
      </c>
    </row>
    <row r="105" spans="2:9" x14ac:dyDescent="0.25">
      <c r="B105" s="52">
        <v>45086</v>
      </c>
      <c r="C105" t="s">
        <v>165</v>
      </c>
      <c r="D105" s="53">
        <v>4665.33</v>
      </c>
      <c r="E105" s="53"/>
      <c r="F105" s="53"/>
      <c r="H105" s="52">
        <v>45045</v>
      </c>
      <c r="I105" t="s">
        <v>167</v>
      </c>
    </row>
    <row r="106" spans="2:9" x14ac:dyDescent="0.25">
      <c r="B106" s="52">
        <v>44971</v>
      </c>
      <c r="C106" t="s">
        <v>171</v>
      </c>
      <c r="D106" s="53">
        <v>1576.29</v>
      </c>
      <c r="E106" s="53"/>
      <c r="F106" s="53"/>
      <c r="H106" s="52">
        <v>45045</v>
      </c>
      <c r="I106" t="s">
        <v>165</v>
      </c>
    </row>
    <row r="107" spans="2:9" x14ac:dyDescent="0.25">
      <c r="B107" s="52">
        <v>44943</v>
      </c>
      <c r="C107" t="s">
        <v>169</v>
      </c>
      <c r="D107" s="53">
        <v>3882.28</v>
      </c>
      <c r="E107" s="53"/>
      <c r="F107" s="53"/>
      <c r="H107" s="52">
        <v>45046</v>
      </c>
      <c r="I107" t="s">
        <v>169</v>
      </c>
    </row>
    <row r="108" spans="2:9" x14ac:dyDescent="0.25">
      <c r="B108" s="52">
        <v>45036</v>
      </c>
      <c r="C108" t="s">
        <v>165</v>
      </c>
      <c r="D108" s="53">
        <v>2248.7800000000002</v>
      </c>
      <c r="E108" s="53"/>
      <c r="F108" s="53"/>
      <c r="H108" s="52">
        <v>45046</v>
      </c>
      <c r="I108" t="s">
        <v>165</v>
      </c>
    </row>
    <row r="109" spans="2:9" x14ac:dyDescent="0.25">
      <c r="B109" s="52">
        <v>44965</v>
      </c>
      <c r="C109" t="s">
        <v>165</v>
      </c>
      <c r="D109" s="53">
        <v>4546.43</v>
      </c>
      <c r="E109" s="53"/>
      <c r="F109" s="53"/>
      <c r="H109" s="52">
        <v>45049</v>
      </c>
      <c r="I109" t="s">
        <v>167</v>
      </c>
    </row>
    <row r="110" spans="2:9" x14ac:dyDescent="0.25">
      <c r="B110" s="52">
        <v>44980</v>
      </c>
      <c r="C110" t="s">
        <v>171</v>
      </c>
      <c r="D110" s="53">
        <v>4063.91</v>
      </c>
      <c r="E110" s="53"/>
      <c r="F110" s="53"/>
      <c r="H110" s="52">
        <v>45049</v>
      </c>
      <c r="I110" t="s">
        <v>165</v>
      </c>
    </row>
    <row r="111" spans="2:9" x14ac:dyDescent="0.25">
      <c r="B111" s="52">
        <v>45080</v>
      </c>
      <c r="C111" t="s">
        <v>167</v>
      </c>
      <c r="D111" s="53">
        <v>5521.63</v>
      </c>
      <c r="E111" s="53"/>
      <c r="F111" s="53"/>
      <c r="H111" s="52">
        <v>45049</v>
      </c>
      <c r="I111" t="s">
        <v>171</v>
      </c>
    </row>
    <row r="112" spans="2:9" x14ac:dyDescent="0.25">
      <c r="B112" s="52">
        <v>44952</v>
      </c>
      <c r="C112" t="s">
        <v>169</v>
      </c>
      <c r="D112" s="53">
        <v>156.34</v>
      </c>
      <c r="E112" s="53"/>
      <c r="F112" s="53"/>
      <c r="H112" s="52">
        <v>45050</v>
      </c>
      <c r="I112" t="s">
        <v>165</v>
      </c>
    </row>
    <row r="113" spans="2:9" x14ac:dyDescent="0.25">
      <c r="B113" s="52">
        <v>45036</v>
      </c>
      <c r="C113" t="s">
        <v>165</v>
      </c>
      <c r="D113" s="53">
        <v>4344.4399999999996</v>
      </c>
      <c r="E113" s="53"/>
      <c r="F113" s="53"/>
      <c r="H113" s="52">
        <v>45055</v>
      </c>
      <c r="I113" t="s">
        <v>169</v>
      </c>
    </row>
    <row r="114" spans="2:9" x14ac:dyDescent="0.25">
      <c r="B114" s="52">
        <v>44934</v>
      </c>
      <c r="C114" t="s">
        <v>165</v>
      </c>
      <c r="D114" s="53">
        <v>3634.56</v>
      </c>
      <c r="E114" s="53"/>
      <c r="F114" s="53"/>
      <c r="H114" s="52">
        <v>45055</v>
      </c>
      <c r="I114" t="s">
        <v>171</v>
      </c>
    </row>
    <row r="115" spans="2:9" x14ac:dyDescent="0.25">
      <c r="B115" s="52">
        <v>45033</v>
      </c>
      <c r="C115" t="s">
        <v>171</v>
      </c>
      <c r="D115" s="53">
        <v>6239.21</v>
      </c>
      <c r="E115" s="53"/>
      <c r="F115" s="53"/>
      <c r="H115" s="52">
        <v>45056</v>
      </c>
      <c r="I115" t="s">
        <v>165</v>
      </c>
    </row>
    <row r="116" spans="2:9" x14ac:dyDescent="0.25">
      <c r="B116" s="52">
        <v>45059</v>
      </c>
      <c r="C116" t="s">
        <v>169</v>
      </c>
      <c r="D116" s="53">
        <v>4230.25</v>
      </c>
      <c r="E116" s="53"/>
      <c r="F116" s="53"/>
      <c r="H116" s="52">
        <v>45056</v>
      </c>
      <c r="I116" t="s">
        <v>167</v>
      </c>
    </row>
    <row r="117" spans="2:9" x14ac:dyDescent="0.25">
      <c r="B117" s="52">
        <v>45057</v>
      </c>
      <c r="C117" t="s">
        <v>167</v>
      </c>
      <c r="D117" s="53">
        <v>2727.85</v>
      </c>
      <c r="E117" s="53"/>
      <c r="F117" s="53"/>
      <c r="H117" s="52">
        <v>45056</v>
      </c>
      <c r="I117" t="s">
        <v>171</v>
      </c>
    </row>
    <row r="118" spans="2:9" x14ac:dyDescent="0.25">
      <c r="B118" s="52">
        <v>45077</v>
      </c>
      <c r="C118" t="s">
        <v>167</v>
      </c>
      <c r="D118" s="53">
        <v>1318.06</v>
      </c>
      <c r="E118" s="53"/>
      <c r="F118" s="53"/>
      <c r="H118" s="52">
        <v>45057</v>
      </c>
      <c r="I118" t="s">
        <v>167</v>
      </c>
    </row>
    <row r="119" spans="2:9" x14ac:dyDescent="0.25">
      <c r="B119" s="52">
        <v>44941</v>
      </c>
      <c r="C119" t="s">
        <v>165</v>
      </c>
      <c r="D119" s="53">
        <v>2140.04</v>
      </c>
      <c r="E119" s="53"/>
      <c r="F119" s="53"/>
      <c r="H119" s="52">
        <v>45058</v>
      </c>
      <c r="I119" t="s">
        <v>167</v>
      </c>
    </row>
    <row r="120" spans="2:9" x14ac:dyDescent="0.25">
      <c r="B120" s="52">
        <v>45001</v>
      </c>
      <c r="C120" t="s">
        <v>165</v>
      </c>
      <c r="D120" s="53">
        <v>3367.39</v>
      </c>
      <c r="E120" s="53"/>
      <c r="F120" s="53"/>
      <c r="H120" s="52">
        <v>45059</v>
      </c>
      <c r="I120" t="s">
        <v>169</v>
      </c>
    </row>
    <row r="121" spans="2:9" x14ac:dyDescent="0.25">
      <c r="B121" s="52">
        <v>44969</v>
      </c>
      <c r="C121" t="s">
        <v>167</v>
      </c>
      <c r="D121" s="53">
        <v>1482.88</v>
      </c>
      <c r="E121" s="53"/>
      <c r="F121" s="53"/>
      <c r="H121" s="52">
        <v>45063</v>
      </c>
      <c r="I121" t="s">
        <v>165</v>
      </c>
    </row>
    <row r="122" spans="2:9" x14ac:dyDescent="0.25">
      <c r="B122" s="52">
        <v>44949</v>
      </c>
      <c r="C122" t="s">
        <v>165</v>
      </c>
      <c r="D122" s="53">
        <v>2907.42</v>
      </c>
      <c r="E122" s="53"/>
      <c r="F122" s="53"/>
      <c r="H122" s="52">
        <v>45064</v>
      </c>
      <c r="I122" t="s">
        <v>167</v>
      </c>
    </row>
    <row r="123" spans="2:9" x14ac:dyDescent="0.25">
      <c r="B123" s="52">
        <v>44947</v>
      </c>
      <c r="C123" t="s">
        <v>167</v>
      </c>
      <c r="D123" s="53">
        <v>3223.12</v>
      </c>
      <c r="E123" s="53"/>
      <c r="F123" s="53"/>
      <c r="H123" s="52">
        <v>45068</v>
      </c>
      <c r="I123" t="s">
        <v>167</v>
      </c>
    </row>
    <row r="124" spans="2:9" x14ac:dyDescent="0.25">
      <c r="B124" s="52">
        <v>45044</v>
      </c>
      <c r="C124" t="s">
        <v>169</v>
      </c>
      <c r="D124" s="53">
        <v>3360.52</v>
      </c>
      <c r="E124" s="53"/>
      <c r="F124" s="53"/>
      <c r="H124" s="52">
        <v>45069</v>
      </c>
      <c r="I124" t="s">
        <v>171</v>
      </c>
    </row>
    <row r="125" spans="2:9" x14ac:dyDescent="0.25">
      <c r="B125" s="52">
        <v>45093</v>
      </c>
      <c r="C125" t="s">
        <v>169</v>
      </c>
      <c r="D125" s="53">
        <v>4197.76</v>
      </c>
      <c r="E125" s="53"/>
      <c r="F125" s="53"/>
      <c r="H125" s="52">
        <v>45069</v>
      </c>
      <c r="I125" t="s">
        <v>169</v>
      </c>
    </row>
    <row r="126" spans="2:9" x14ac:dyDescent="0.25">
      <c r="B126" s="52">
        <v>45093</v>
      </c>
      <c r="C126" t="s">
        <v>171</v>
      </c>
      <c r="D126" s="53">
        <v>7645.36</v>
      </c>
      <c r="E126" s="53"/>
      <c r="F126" s="53"/>
      <c r="H126" s="52">
        <v>45070</v>
      </c>
      <c r="I126" t="s">
        <v>169</v>
      </c>
    </row>
    <row r="127" spans="2:9" x14ac:dyDescent="0.25">
      <c r="B127" s="52">
        <v>45071</v>
      </c>
      <c r="C127" t="s">
        <v>171</v>
      </c>
      <c r="D127" s="53">
        <v>3860.31</v>
      </c>
      <c r="E127" s="53"/>
      <c r="F127" s="53"/>
      <c r="H127" s="52">
        <v>45071</v>
      </c>
      <c r="I127" t="s">
        <v>171</v>
      </c>
    </row>
    <row r="128" spans="2:9" x14ac:dyDescent="0.25">
      <c r="B128" s="52">
        <v>44973</v>
      </c>
      <c r="C128" t="s">
        <v>165</v>
      </c>
      <c r="D128" s="53">
        <v>43.43</v>
      </c>
      <c r="E128" s="53"/>
      <c r="F128" s="53"/>
      <c r="H128" s="52">
        <v>45072</v>
      </c>
      <c r="I128" t="s">
        <v>171</v>
      </c>
    </row>
    <row r="129" spans="2:9" x14ac:dyDescent="0.25">
      <c r="B129" s="52">
        <v>44958</v>
      </c>
      <c r="C129" t="s">
        <v>169</v>
      </c>
      <c r="D129" s="53">
        <v>4434.0600000000004</v>
      </c>
      <c r="E129" s="53"/>
      <c r="F129" s="53"/>
      <c r="H129" s="52">
        <v>45072</v>
      </c>
      <c r="I129" t="s">
        <v>171</v>
      </c>
    </row>
    <row r="130" spans="2:9" x14ac:dyDescent="0.25">
      <c r="B130" s="52">
        <v>44986</v>
      </c>
      <c r="C130" t="s">
        <v>167</v>
      </c>
      <c r="D130" s="53">
        <v>4690.49</v>
      </c>
      <c r="E130" s="53"/>
      <c r="F130" s="53"/>
      <c r="H130" s="52">
        <v>45073</v>
      </c>
      <c r="I130" t="s">
        <v>169</v>
      </c>
    </row>
    <row r="131" spans="2:9" x14ac:dyDescent="0.25">
      <c r="B131" s="52">
        <v>44982</v>
      </c>
      <c r="C131" t="s">
        <v>171</v>
      </c>
      <c r="D131" s="53">
        <v>2738.8</v>
      </c>
      <c r="E131" s="53"/>
      <c r="F131" s="53"/>
      <c r="H131" s="52">
        <v>45074</v>
      </c>
      <c r="I131" t="s">
        <v>171</v>
      </c>
    </row>
    <row r="132" spans="2:9" x14ac:dyDescent="0.25">
      <c r="B132" s="52">
        <v>45056</v>
      </c>
      <c r="C132" t="s">
        <v>167</v>
      </c>
      <c r="D132" s="53">
        <v>6773.57</v>
      </c>
      <c r="E132" s="53"/>
      <c r="F132" s="53"/>
      <c r="H132" s="52">
        <v>45074</v>
      </c>
      <c r="I132" t="s">
        <v>169</v>
      </c>
    </row>
    <row r="133" spans="2:9" x14ac:dyDescent="0.25">
      <c r="B133" s="52">
        <v>45036</v>
      </c>
      <c r="C133" t="s">
        <v>169</v>
      </c>
      <c r="D133" s="53">
        <v>6139.01</v>
      </c>
      <c r="E133" s="53"/>
      <c r="F133" s="53"/>
      <c r="H133" s="52">
        <v>45075</v>
      </c>
      <c r="I133" t="s">
        <v>171</v>
      </c>
    </row>
    <row r="134" spans="2:9" x14ac:dyDescent="0.25">
      <c r="B134" s="52">
        <v>45045</v>
      </c>
      <c r="C134" t="s">
        <v>167</v>
      </c>
      <c r="D134" s="53">
        <v>1381.72</v>
      </c>
      <c r="E134" s="53"/>
      <c r="F134" s="53"/>
      <c r="H134" s="52">
        <v>45076</v>
      </c>
      <c r="I134" t="s">
        <v>171</v>
      </c>
    </row>
    <row r="135" spans="2:9" x14ac:dyDescent="0.25">
      <c r="B135" s="52">
        <v>44940</v>
      </c>
      <c r="C135" t="s">
        <v>167</v>
      </c>
      <c r="D135" s="53">
        <v>3409.51</v>
      </c>
      <c r="E135" s="53"/>
      <c r="F135" s="53"/>
      <c r="H135" s="52">
        <v>45077</v>
      </c>
      <c r="I135" t="s">
        <v>167</v>
      </c>
    </row>
    <row r="136" spans="2:9" x14ac:dyDescent="0.25">
      <c r="B136" s="52">
        <v>45074</v>
      </c>
      <c r="C136" t="s">
        <v>171</v>
      </c>
      <c r="D136" s="53">
        <v>1335.64</v>
      </c>
      <c r="E136" s="53"/>
      <c r="F136" s="53"/>
      <c r="H136" s="52">
        <v>45078</v>
      </c>
      <c r="I136" t="s">
        <v>167</v>
      </c>
    </row>
    <row r="137" spans="2:9" x14ac:dyDescent="0.25">
      <c r="B137" s="52">
        <v>45079</v>
      </c>
      <c r="C137" t="s">
        <v>169</v>
      </c>
      <c r="D137" s="53">
        <v>7674.41</v>
      </c>
      <c r="E137" s="53"/>
      <c r="F137" s="53"/>
      <c r="H137" s="52">
        <v>45079</v>
      </c>
      <c r="I137" t="s">
        <v>169</v>
      </c>
    </row>
    <row r="138" spans="2:9" x14ac:dyDescent="0.25">
      <c r="B138" s="52">
        <v>44981</v>
      </c>
      <c r="C138" t="s">
        <v>167</v>
      </c>
      <c r="D138" s="53">
        <v>697.75</v>
      </c>
      <c r="E138" s="53"/>
      <c r="F138" s="53"/>
      <c r="H138" s="52">
        <v>45079</v>
      </c>
      <c r="I138" t="s">
        <v>171</v>
      </c>
    </row>
    <row r="139" spans="2:9" x14ac:dyDescent="0.25">
      <c r="B139" s="52">
        <v>45004</v>
      </c>
      <c r="C139" t="s">
        <v>171</v>
      </c>
      <c r="D139" s="53">
        <v>4499.43</v>
      </c>
      <c r="E139" s="53"/>
      <c r="F139" s="53"/>
      <c r="H139" s="52">
        <v>45080</v>
      </c>
      <c r="I139" t="s">
        <v>167</v>
      </c>
    </row>
    <row r="140" spans="2:9" x14ac:dyDescent="0.25">
      <c r="B140" s="52">
        <v>44969</v>
      </c>
      <c r="C140" t="s">
        <v>171</v>
      </c>
      <c r="D140" s="53">
        <v>2322.23</v>
      </c>
      <c r="E140" s="53"/>
      <c r="F140" s="53"/>
      <c r="H140" s="52">
        <v>45081</v>
      </c>
      <c r="I140" t="s">
        <v>169</v>
      </c>
    </row>
    <row r="141" spans="2:9" x14ac:dyDescent="0.25">
      <c r="B141" s="52">
        <v>44998</v>
      </c>
      <c r="C141" t="s">
        <v>167</v>
      </c>
      <c r="D141" s="53">
        <v>3170.86</v>
      </c>
      <c r="E141" s="53"/>
      <c r="F141" s="53"/>
      <c r="H141" s="52">
        <v>45082</v>
      </c>
      <c r="I141" t="s">
        <v>167</v>
      </c>
    </row>
    <row r="142" spans="2:9" x14ac:dyDescent="0.25">
      <c r="B142" s="52">
        <v>45001</v>
      </c>
      <c r="C142" t="s">
        <v>167</v>
      </c>
      <c r="D142" s="53">
        <v>494.38</v>
      </c>
      <c r="E142" s="53"/>
      <c r="F142" s="53"/>
      <c r="H142" s="52">
        <v>45082</v>
      </c>
      <c r="I142" t="s">
        <v>171</v>
      </c>
    </row>
    <row r="143" spans="2:9" x14ac:dyDescent="0.25">
      <c r="B143" s="52">
        <v>45093</v>
      </c>
      <c r="C143" t="s">
        <v>165</v>
      </c>
      <c r="D143" s="53">
        <v>7361.51</v>
      </c>
      <c r="E143" s="53"/>
      <c r="F143" s="53"/>
      <c r="H143" s="52">
        <v>45082</v>
      </c>
      <c r="I143" t="s">
        <v>167</v>
      </c>
    </row>
    <row r="144" spans="2:9" x14ac:dyDescent="0.25">
      <c r="B144" s="52">
        <v>45038</v>
      </c>
      <c r="C144" t="s">
        <v>167</v>
      </c>
      <c r="D144" s="53">
        <v>4981.83</v>
      </c>
      <c r="E144" s="53"/>
      <c r="F144" s="53"/>
      <c r="H144" s="52">
        <v>45084</v>
      </c>
      <c r="I144" t="s">
        <v>169</v>
      </c>
    </row>
    <row r="145" spans="2:9" x14ac:dyDescent="0.25">
      <c r="B145" s="52">
        <v>44999</v>
      </c>
      <c r="C145" t="s">
        <v>165</v>
      </c>
      <c r="D145" s="53">
        <v>2539.84</v>
      </c>
      <c r="E145" s="53"/>
      <c r="F145" s="53"/>
      <c r="H145" s="52">
        <v>45084</v>
      </c>
      <c r="I145" t="s">
        <v>169</v>
      </c>
    </row>
    <row r="146" spans="2:9" x14ac:dyDescent="0.25">
      <c r="B146" s="52">
        <v>45022</v>
      </c>
      <c r="C146" t="s">
        <v>165</v>
      </c>
      <c r="D146" s="53">
        <v>3164.17</v>
      </c>
      <c r="E146" s="53"/>
      <c r="F146" s="53"/>
      <c r="H146" s="52">
        <v>45085</v>
      </c>
      <c r="I146" t="s">
        <v>165</v>
      </c>
    </row>
    <row r="147" spans="2:9" x14ac:dyDescent="0.25">
      <c r="B147" s="52">
        <v>44966</v>
      </c>
      <c r="C147" t="s">
        <v>167</v>
      </c>
      <c r="D147" s="53">
        <v>4710.5200000000004</v>
      </c>
      <c r="E147" s="53"/>
      <c r="F147" s="53"/>
      <c r="H147" s="52">
        <v>45085</v>
      </c>
      <c r="I147" t="s">
        <v>169</v>
      </c>
    </row>
    <row r="148" spans="2:9" x14ac:dyDescent="0.25">
      <c r="B148" s="52">
        <v>45017</v>
      </c>
      <c r="C148" t="s">
        <v>171</v>
      </c>
      <c r="D148" s="53">
        <v>5229.01</v>
      </c>
      <c r="E148" s="53"/>
      <c r="F148" s="53"/>
      <c r="H148" s="52">
        <v>45085</v>
      </c>
      <c r="I148" t="s">
        <v>165</v>
      </c>
    </row>
    <row r="149" spans="2:9" x14ac:dyDescent="0.25">
      <c r="B149" s="52">
        <v>45102</v>
      </c>
      <c r="C149" t="s">
        <v>167</v>
      </c>
      <c r="D149" s="53">
        <v>4064.22</v>
      </c>
      <c r="E149" s="53"/>
      <c r="F149" s="53"/>
      <c r="H149" s="52">
        <v>45086</v>
      </c>
      <c r="I149" t="s">
        <v>167</v>
      </c>
    </row>
    <row r="150" spans="2:9" x14ac:dyDescent="0.25">
      <c r="B150" s="52">
        <v>45075</v>
      </c>
      <c r="C150" t="s">
        <v>171</v>
      </c>
      <c r="D150" s="53">
        <v>6973.41</v>
      </c>
      <c r="E150" s="53"/>
      <c r="F150" s="53"/>
      <c r="H150" s="52">
        <v>45086</v>
      </c>
      <c r="I150" t="s">
        <v>165</v>
      </c>
    </row>
    <row r="151" spans="2:9" x14ac:dyDescent="0.25">
      <c r="B151" s="52">
        <v>45014</v>
      </c>
      <c r="C151" t="s">
        <v>171</v>
      </c>
      <c r="D151" s="53">
        <v>2574.33</v>
      </c>
      <c r="E151" s="53"/>
      <c r="F151" s="53"/>
      <c r="H151" s="52">
        <v>45086</v>
      </c>
      <c r="I151" t="s">
        <v>165</v>
      </c>
    </row>
    <row r="152" spans="2:9" x14ac:dyDescent="0.25">
      <c r="B152" s="52">
        <v>45055</v>
      </c>
      <c r="C152" t="s">
        <v>169</v>
      </c>
      <c r="D152" s="53">
        <v>5294.68</v>
      </c>
      <c r="E152" s="53"/>
      <c r="F152" s="53"/>
      <c r="H152" s="52">
        <v>45087</v>
      </c>
      <c r="I152" t="s">
        <v>167</v>
      </c>
    </row>
    <row r="153" spans="2:9" x14ac:dyDescent="0.25">
      <c r="B153" s="52">
        <v>45018</v>
      </c>
      <c r="C153" t="s">
        <v>165</v>
      </c>
      <c r="D153" s="53">
        <v>4213.6499999999996</v>
      </c>
      <c r="E153" s="53"/>
      <c r="F153" s="53"/>
      <c r="H153" s="52">
        <v>45089</v>
      </c>
      <c r="I153" t="s">
        <v>167</v>
      </c>
    </row>
    <row r="154" spans="2:9" x14ac:dyDescent="0.25">
      <c r="B154" s="52">
        <v>44939</v>
      </c>
      <c r="C154" t="s">
        <v>167</v>
      </c>
      <c r="D154" s="53">
        <v>1526.73</v>
      </c>
      <c r="E154" s="53"/>
      <c r="F154" s="53"/>
      <c r="H154" s="52">
        <v>45089</v>
      </c>
      <c r="I154" t="s">
        <v>169</v>
      </c>
    </row>
    <row r="155" spans="2:9" x14ac:dyDescent="0.25">
      <c r="B155" s="52">
        <v>45076</v>
      </c>
      <c r="C155" t="s">
        <v>171</v>
      </c>
      <c r="D155" s="53">
        <v>2386.48</v>
      </c>
      <c r="E155" s="53"/>
      <c r="F155" s="53"/>
      <c r="H155" s="52">
        <v>45091</v>
      </c>
      <c r="I155" t="s">
        <v>165</v>
      </c>
    </row>
    <row r="156" spans="2:9" x14ac:dyDescent="0.25">
      <c r="B156" s="52">
        <v>45022</v>
      </c>
      <c r="C156" t="s">
        <v>167</v>
      </c>
      <c r="D156" s="53">
        <v>4672.2</v>
      </c>
      <c r="E156" s="53"/>
      <c r="F156" s="53"/>
      <c r="H156" s="52">
        <v>45093</v>
      </c>
      <c r="I156" t="s">
        <v>171</v>
      </c>
    </row>
    <row r="157" spans="2:9" x14ac:dyDescent="0.25">
      <c r="B157" s="52">
        <v>44973</v>
      </c>
      <c r="C157" t="s">
        <v>169</v>
      </c>
      <c r="D157" s="53">
        <v>740.43</v>
      </c>
      <c r="E157" s="53"/>
      <c r="F157" s="53"/>
      <c r="H157" s="52">
        <v>45093</v>
      </c>
      <c r="I157" t="s">
        <v>165</v>
      </c>
    </row>
    <row r="158" spans="2:9" x14ac:dyDescent="0.25">
      <c r="B158" s="52">
        <v>45009</v>
      </c>
      <c r="C158" t="s">
        <v>169</v>
      </c>
      <c r="D158" s="53">
        <v>1723.54</v>
      </c>
      <c r="E158" s="53"/>
      <c r="F158" s="53"/>
      <c r="H158" s="52">
        <v>45093</v>
      </c>
      <c r="I158" t="s">
        <v>169</v>
      </c>
    </row>
    <row r="159" spans="2:9" x14ac:dyDescent="0.25">
      <c r="B159" s="52">
        <v>45082</v>
      </c>
      <c r="C159" t="s">
        <v>171</v>
      </c>
      <c r="D159" s="53">
        <v>6099.11</v>
      </c>
      <c r="E159" s="53"/>
      <c r="F159" s="53"/>
      <c r="H159" s="52">
        <v>45094</v>
      </c>
      <c r="I159" t="s">
        <v>167</v>
      </c>
    </row>
    <row r="160" spans="2:9" x14ac:dyDescent="0.25">
      <c r="B160" s="52">
        <v>45103</v>
      </c>
      <c r="C160" t="s">
        <v>171</v>
      </c>
      <c r="D160" s="53">
        <v>4163.58</v>
      </c>
      <c r="E160" s="53"/>
      <c r="F160" s="53"/>
      <c r="H160" s="52">
        <v>45095</v>
      </c>
      <c r="I160" t="s">
        <v>167</v>
      </c>
    </row>
    <row r="161" spans="2:9" x14ac:dyDescent="0.25">
      <c r="B161" s="52">
        <v>45082</v>
      </c>
      <c r="C161" t="s">
        <v>167</v>
      </c>
      <c r="D161" s="53">
        <v>6523.01</v>
      </c>
      <c r="E161" s="53"/>
      <c r="F161" s="53"/>
      <c r="H161" s="52">
        <v>45097</v>
      </c>
      <c r="I161" t="s">
        <v>165</v>
      </c>
    </row>
    <row r="162" spans="2:9" x14ac:dyDescent="0.25">
      <c r="B162" s="52">
        <v>44959</v>
      </c>
      <c r="C162" t="s">
        <v>165</v>
      </c>
      <c r="D162" s="53">
        <v>2066.4299999999998</v>
      </c>
      <c r="E162" s="53"/>
      <c r="F162" s="53"/>
      <c r="H162" s="52">
        <v>45097</v>
      </c>
      <c r="I162" t="s">
        <v>171</v>
      </c>
    </row>
    <row r="163" spans="2:9" x14ac:dyDescent="0.25">
      <c r="B163" s="52">
        <v>45087</v>
      </c>
      <c r="C163" t="s">
        <v>167</v>
      </c>
      <c r="D163" s="53">
        <v>5006.4799999999996</v>
      </c>
      <c r="E163" s="53"/>
      <c r="F163" s="53"/>
      <c r="H163" s="52">
        <v>45097</v>
      </c>
      <c r="I163" t="s">
        <v>171</v>
      </c>
    </row>
    <row r="164" spans="2:9" x14ac:dyDescent="0.25">
      <c r="B164" s="52">
        <v>45072</v>
      </c>
      <c r="C164" t="s">
        <v>171</v>
      </c>
      <c r="D164" s="53">
        <v>2174.94</v>
      </c>
      <c r="E164" s="53"/>
      <c r="F164" s="53"/>
      <c r="H164" s="52">
        <v>45100</v>
      </c>
      <c r="I164" t="s">
        <v>169</v>
      </c>
    </row>
    <row r="165" spans="2:9" x14ac:dyDescent="0.25">
      <c r="B165" s="52">
        <v>44979</v>
      </c>
      <c r="C165" t="s">
        <v>165</v>
      </c>
      <c r="D165" s="53">
        <v>3194.89</v>
      </c>
      <c r="E165" s="53"/>
      <c r="F165" s="53"/>
      <c r="H165" s="52">
        <v>45100</v>
      </c>
      <c r="I165" t="s">
        <v>169</v>
      </c>
    </row>
    <row r="166" spans="2:9" x14ac:dyDescent="0.25">
      <c r="B166" s="52">
        <v>44960</v>
      </c>
      <c r="C166" t="s">
        <v>165</v>
      </c>
      <c r="D166" s="53">
        <v>3389.24</v>
      </c>
      <c r="E166" s="53"/>
      <c r="F166" s="53"/>
      <c r="H166" s="52">
        <v>45102</v>
      </c>
      <c r="I166" t="s">
        <v>167</v>
      </c>
    </row>
    <row r="167" spans="2:9" x14ac:dyDescent="0.25">
      <c r="B167" s="52">
        <v>45069</v>
      </c>
      <c r="C167" t="s">
        <v>169</v>
      </c>
      <c r="D167" s="53">
        <v>1534.98</v>
      </c>
      <c r="E167" s="53"/>
      <c r="F167" s="53"/>
      <c r="H167" s="52">
        <v>45102</v>
      </c>
      <c r="I167" t="s">
        <v>165</v>
      </c>
    </row>
    <row r="168" spans="2:9" x14ac:dyDescent="0.25">
      <c r="B168" s="52">
        <v>45058</v>
      </c>
      <c r="C168" t="s">
        <v>167</v>
      </c>
      <c r="D168" s="53">
        <v>5203.76</v>
      </c>
      <c r="E168" s="53"/>
      <c r="F168" s="53"/>
      <c r="H168" s="52">
        <v>45103</v>
      </c>
      <c r="I168" t="s">
        <v>171</v>
      </c>
    </row>
  </sheetData>
  <pageMargins left="0.7" right="0.7" top="0.75" bottom="0.75" header="0.3" footer="0.3"/>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8C7DF-2EAD-4522-AB22-0C3B295E52AA}">
  <sheetPr codeName="Sheet13">
    <tabColor rgb="FFFFFF00"/>
  </sheetPr>
  <dimension ref="B1:F11"/>
  <sheetViews>
    <sheetView zoomScale="160" zoomScaleNormal="160" workbookViewId="0">
      <selection activeCell="B4" sqref="B4"/>
    </sheetView>
  </sheetViews>
  <sheetFormatPr defaultRowHeight="15" x14ac:dyDescent="0.25"/>
  <cols>
    <col min="1" max="1" width="1.28515625" customWidth="1"/>
    <col min="2" max="2" width="26.7109375" customWidth="1"/>
    <col min="3" max="3" width="15.42578125" customWidth="1"/>
    <col min="4" max="4" width="1.28515625" customWidth="1"/>
    <col min="5" max="5" width="31" customWidth="1"/>
    <col min="6" max="6" width="25.140625" bestFit="1" customWidth="1"/>
    <col min="7" max="7" width="4" customWidth="1"/>
  </cols>
  <sheetData>
    <row r="1" spans="2:6" ht="6.75" customHeight="1" x14ac:dyDescent="0.25"/>
    <row r="2" spans="2:6" x14ac:dyDescent="0.25">
      <c r="E2" s="39" t="s">
        <v>103</v>
      </c>
    </row>
    <row r="3" spans="2:6" ht="6.75" customHeight="1" x14ac:dyDescent="0.25"/>
    <row r="4" spans="2:6" x14ac:dyDescent="0.25">
      <c r="B4" s="2" t="s">
        <v>81</v>
      </c>
      <c r="C4" s="2" t="s">
        <v>2</v>
      </c>
      <c r="E4" s="2" t="s">
        <v>86</v>
      </c>
      <c r="F4" s="2" t="s">
        <v>87</v>
      </c>
    </row>
    <row r="5" spans="2:6" x14ac:dyDescent="0.25">
      <c r="B5" s="5" t="s">
        <v>82</v>
      </c>
      <c r="C5" s="6">
        <v>84789.88</v>
      </c>
      <c r="E5" s="7" t="str" cm="1">
        <f t="array" ref="E5:E8">LEFT(B5:B8,SEARCH(",",B5:B8)-1)</f>
        <v>Chantel Williams</v>
      </c>
      <c r="F5" s="34" cm="1">
        <f t="array" ref="F5:F8">ROUND(C5:C8*C11,2)</f>
        <v>2077.35</v>
      </c>
    </row>
    <row r="6" spans="2:6" x14ac:dyDescent="0.25">
      <c r="B6" s="5" t="s">
        <v>83</v>
      </c>
      <c r="C6" s="6">
        <v>63051.45</v>
      </c>
      <c r="E6" s="7" t="str">
        <v>Miki Pham</v>
      </c>
      <c r="F6" s="34">
        <v>1544.76</v>
      </c>
    </row>
    <row r="7" spans="2:6" x14ac:dyDescent="0.25">
      <c r="B7" s="5" t="s">
        <v>84</v>
      </c>
      <c r="C7" s="6">
        <v>95750.64</v>
      </c>
      <c r="E7" s="7" t="str">
        <v>Floyd Tyson</v>
      </c>
      <c r="F7" s="34">
        <v>2345.89</v>
      </c>
    </row>
    <row r="8" spans="2:6" x14ac:dyDescent="0.25">
      <c r="B8" s="5" t="s">
        <v>85</v>
      </c>
      <c r="C8" s="6">
        <v>80943.42</v>
      </c>
      <c r="E8" s="7" t="str">
        <v>Abdi Mohamed</v>
      </c>
      <c r="F8" s="34">
        <v>1983.11</v>
      </c>
    </row>
    <row r="9" spans="2:6" ht="6.75" customHeight="1" x14ac:dyDescent="0.25"/>
    <row r="10" spans="2:6" x14ac:dyDescent="0.25">
      <c r="C10" s="3" t="s">
        <v>4</v>
      </c>
      <c r="E10" s="1" t="str">
        <f>"Text Formula in cell "&amp;ADDRESS(ROW(E5),COLUMN(E5),4)&amp;":"</f>
        <v>Text Formula in cell E5:</v>
      </c>
      <c r="F10" s="1" t="str">
        <f>"Number Formula in cell "&amp;ADDRESS(ROW(F5),COLUMN(F5),4)&amp;":"</f>
        <v>Number Formula in cell F5:</v>
      </c>
    </row>
    <row r="11" spans="2:6" x14ac:dyDescent="0.25">
      <c r="C11" s="8">
        <v>2.4500000000000001E-2</v>
      </c>
      <c r="E11" t="str" cm="1">
        <f t="array" aca="1" ref="E11:F11" ca="1">IF(_xlfn.ISFORMULA(E5:F5),_xlfn.FORMULATEXT(E5:F5),"")</f>
        <v>=LEFT(B5:B8,SEARCH(",",B5:B8)-1)</v>
      </c>
      <c r="F11" t="str">
        <f ca="1"/>
        <v>=ROUND(C5:C8*C11,2)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C73D-0EA4-409A-A9CD-ADDD3982C821}">
  <sheetPr codeName="Sheet14">
    <tabColor rgb="FFFFFF00"/>
  </sheetPr>
  <dimension ref="B2:E20"/>
  <sheetViews>
    <sheetView zoomScale="160" zoomScaleNormal="160" workbookViewId="0"/>
  </sheetViews>
  <sheetFormatPr defaultRowHeight="15" x14ac:dyDescent="0.25"/>
  <cols>
    <col min="1" max="1" width="2.85546875" customWidth="1"/>
    <col min="2" max="2" width="22.7109375" customWidth="1"/>
    <col min="3" max="3" width="13" customWidth="1"/>
    <col min="4" max="4" width="1.28515625" customWidth="1"/>
    <col min="5" max="6" width="9.42578125" customWidth="1"/>
    <col min="7" max="7" width="7.5703125" customWidth="1"/>
    <col min="8" max="8" width="9.42578125" customWidth="1"/>
  </cols>
  <sheetData>
    <row r="2" spans="2:5" x14ac:dyDescent="0.25">
      <c r="B2" s="1" t="s">
        <v>106</v>
      </c>
    </row>
    <row r="4" spans="2:5" x14ac:dyDescent="0.25">
      <c r="B4" t="s">
        <v>107</v>
      </c>
    </row>
    <row r="6" spans="2:5" x14ac:dyDescent="0.25">
      <c r="B6" s="5" t="s">
        <v>108</v>
      </c>
      <c r="C6" s="6">
        <v>2154.75</v>
      </c>
    </row>
    <row r="7" spans="2:5" x14ac:dyDescent="0.25">
      <c r="B7" s="5" t="s">
        <v>109</v>
      </c>
      <c r="C7" s="8">
        <v>7.6499999999999999E-2</v>
      </c>
    </row>
    <row r="8" spans="2:5" x14ac:dyDescent="0.25">
      <c r="B8" s="5" t="s">
        <v>110</v>
      </c>
      <c r="C8" s="7">
        <f>ROUND(C6*C7,2)</f>
        <v>164.84</v>
      </c>
      <c r="E8" t="str">
        <f ca="1">_xlfn.IFNA(_xlfn.FORMULATEXT(C8),"")</f>
        <v>=ROUND(C6*C7,2)</v>
      </c>
    </row>
    <row r="9" spans="2:5" x14ac:dyDescent="0.25">
      <c r="E9" s="1" t="s">
        <v>111</v>
      </c>
    </row>
    <row r="10" spans="2:5" x14ac:dyDescent="0.25">
      <c r="B10" t="s">
        <v>112</v>
      </c>
    </row>
    <row r="12" spans="2:5" x14ac:dyDescent="0.25">
      <c r="B12" s="5" t="s">
        <v>113</v>
      </c>
      <c r="C12" s="5" t="s">
        <v>114</v>
      </c>
    </row>
    <row r="13" spans="2:5" x14ac:dyDescent="0.25">
      <c r="B13" s="5" t="s">
        <v>115</v>
      </c>
      <c r="C13" s="7" t="str">
        <f>LEFT(C12,SEARCH(" ",C12))</f>
        <v xml:space="preserve">Chantel </v>
      </c>
      <c r="E13" t="str">
        <f ca="1">_xlfn.IFNA(_xlfn.FORMULATEXT(C13),"")</f>
        <v>=LEFT(C12,SEARCH(" ",C12))</v>
      </c>
    </row>
    <row r="14" spans="2:5" x14ac:dyDescent="0.25">
      <c r="E14" s="1" t="s">
        <v>116</v>
      </c>
    </row>
    <row r="15" spans="2:5" x14ac:dyDescent="0.25">
      <c r="B15" t="s">
        <v>117</v>
      </c>
    </row>
    <row r="17" spans="2:5" x14ac:dyDescent="0.25">
      <c r="B17" s="5" t="s">
        <v>108</v>
      </c>
      <c r="C17" s="6">
        <v>2154.75</v>
      </c>
    </row>
    <row r="18" spans="2:5" x14ac:dyDescent="0.25">
      <c r="B18" s="5" t="s">
        <v>118</v>
      </c>
      <c r="C18" s="6">
        <v>2000</v>
      </c>
    </row>
    <row r="19" spans="2:5" x14ac:dyDescent="0.25">
      <c r="B19" s="5" t="s">
        <v>119</v>
      </c>
      <c r="C19" s="7" t="b">
        <f>C17&gt;=C18</f>
        <v>1</v>
      </c>
      <c r="E19" t="str">
        <f ca="1">_xlfn.IFNA(_xlfn.FORMULATEXT(C19),"")</f>
        <v>=C17&gt;=C18</v>
      </c>
    </row>
    <row r="20" spans="2:5" x14ac:dyDescent="0.25">
      <c r="E20" s="1" t="s">
        <v>120</v>
      </c>
    </row>
  </sheetData>
  <conditionalFormatting sqref="E9">
    <cfRule type="expression" dxfId="5" priority="2">
      <formula>NOT(_xlfn.ISFORMULA(C8))</formula>
    </cfRule>
  </conditionalFormatting>
  <conditionalFormatting sqref="E14">
    <cfRule type="expression" dxfId="4" priority="3">
      <formula>NOT(_xlfn.ISFORMULA(C13))</formula>
    </cfRule>
  </conditionalFormatting>
  <conditionalFormatting sqref="E20">
    <cfRule type="expression" dxfId="3" priority="1">
      <formula>NOT(_xlfn.ISFORMULA(C19))</formula>
    </cfRule>
  </conditionalFormatting>
  <pageMargins left="0.7" right="0.7" top="0.75" bottom="0.75" header="0.3" footer="0.3"/>
  <pageSetup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01C08-E8F0-4BFD-AFD2-67CAA0ABE0CE}">
  <sheetPr codeName="Sheet17">
    <tabColor rgb="FF0000FF"/>
  </sheetPr>
  <dimension ref="B2:E20"/>
  <sheetViews>
    <sheetView zoomScale="160" zoomScaleNormal="160" workbookViewId="0"/>
  </sheetViews>
  <sheetFormatPr defaultRowHeight="15" x14ac:dyDescent="0.25"/>
  <cols>
    <col min="1" max="1" width="2.85546875" customWidth="1"/>
    <col min="2" max="2" width="22.7109375" customWidth="1"/>
    <col min="3" max="3" width="13" customWidth="1"/>
    <col min="4" max="4" width="1.28515625" customWidth="1"/>
    <col min="5" max="6" width="9.42578125" customWidth="1"/>
    <col min="7" max="7" width="7.5703125" customWidth="1"/>
    <col min="8" max="8" width="9.42578125" customWidth="1"/>
  </cols>
  <sheetData>
    <row r="2" spans="2:5" x14ac:dyDescent="0.25">
      <c r="B2" s="1" t="s">
        <v>106</v>
      </c>
    </row>
    <row r="4" spans="2:5" x14ac:dyDescent="0.25">
      <c r="B4" t="s">
        <v>107</v>
      </c>
    </row>
    <row r="6" spans="2:5" x14ac:dyDescent="0.25">
      <c r="B6" s="5" t="s">
        <v>108</v>
      </c>
      <c r="C6" s="6">
        <v>2154.75</v>
      </c>
    </row>
    <row r="7" spans="2:5" x14ac:dyDescent="0.25">
      <c r="B7" s="5" t="s">
        <v>109</v>
      </c>
      <c r="C7" s="8">
        <v>7.6499999999999999E-2</v>
      </c>
    </row>
    <row r="8" spans="2:5" x14ac:dyDescent="0.25">
      <c r="B8" s="5" t="s">
        <v>110</v>
      </c>
      <c r="C8" s="7"/>
    </row>
    <row r="9" spans="2:5" x14ac:dyDescent="0.25">
      <c r="E9" s="1" t="s">
        <v>111</v>
      </c>
    </row>
    <row r="10" spans="2:5" x14ac:dyDescent="0.25">
      <c r="B10" t="s">
        <v>112</v>
      </c>
    </row>
    <row r="12" spans="2:5" x14ac:dyDescent="0.25">
      <c r="B12" s="5" t="s">
        <v>113</v>
      </c>
      <c r="C12" s="5" t="s">
        <v>114</v>
      </c>
    </row>
    <row r="13" spans="2:5" x14ac:dyDescent="0.25">
      <c r="B13" s="5" t="s">
        <v>115</v>
      </c>
      <c r="C13" s="7"/>
    </row>
    <row r="14" spans="2:5" x14ac:dyDescent="0.25">
      <c r="E14" s="1" t="s">
        <v>116</v>
      </c>
    </row>
    <row r="15" spans="2:5" x14ac:dyDescent="0.25">
      <c r="B15" t="s">
        <v>117</v>
      </c>
    </row>
    <row r="17" spans="2:5" x14ac:dyDescent="0.25">
      <c r="B17" s="5" t="s">
        <v>108</v>
      </c>
      <c r="C17" s="6">
        <v>2154.75</v>
      </c>
    </row>
    <row r="18" spans="2:5" x14ac:dyDescent="0.25">
      <c r="B18" s="5" t="s">
        <v>118</v>
      </c>
      <c r="C18" s="6">
        <v>2000</v>
      </c>
    </row>
    <row r="19" spans="2:5" x14ac:dyDescent="0.25">
      <c r="B19" s="5" t="s">
        <v>119</v>
      </c>
      <c r="C19" s="7"/>
    </row>
    <row r="20" spans="2:5" x14ac:dyDescent="0.25">
      <c r="E20" s="1" t="s">
        <v>120</v>
      </c>
    </row>
  </sheetData>
  <conditionalFormatting sqref="E9">
    <cfRule type="expression" dxfId="2" priority="2">
      <formula>NOT(_xlfn.ISFORMULA(C8))</formula>
    </cfRule>
  </conditionalFormatting>
  <conditionalFormatting sqref="E14">
    <cfRule type="expression" dxfId="1" priority="3">
      <formula>NOT(_xlfn.ISFORMULA(C13))</formula>
    </cfRule>
  </conditionalFormatting>
  <conditionalFormatting sqref="E20">
    <cfRule type="expression" dxfId="0" priority="1">
      <formula>NOT(_xlfn.ISFORMULA(C19))</formula>
    </cfRule>
  </conditionalFormatting>
  <pageMargins left="0.7" right="0.7" top="0.75" bottom="0.75" header="0.3" footer="0.3"/>
  <pageSetup orientation="portrait" horizontalDpi="200" verticalDpi="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1CE9D-C2AC-464A-9C60-1B4299B05383}">
  <sheetPr codeName="Sheet15">
    <tabColor rgb="FFFFFF00"/>
  </sheetPr>
  <dimension ref="B2:K170"/>
  <sheetViews>
    <sheetView showGridLines="0" workbookViewId="0"/>
  </sheetViews>
  <sheetFormatPr defaultRowHeight="15" x14ac:dyDescent="0.25"/>
  <cols>
    <col min="1" max="1" width="2.42578125" customWidth="1"/>
    <col min="2" max="2" width="11.140625" customWidth="1"/>
    <col min="3" max="3" width="12.28515625" customWidth="1"/>
    <col min="4" max="4" width="11" customWidth="1"/>
    <col min="5" max="5" width="25" customWidth="1"/>
    <col min="6" max="6" width="19.28515625" customWidth="1"/>
    <col min="7" max="7" width="12.7109375" bestFit="1" customWidth="1"/>
    <col min="8" max="8" width="14" customWidth="1"/>
    <col min="9" max="9" width="2.42578125" customWidth="1"/>
    <col min="10" max="10" width="12.42578125" customWidth="1"/>
    <col min="11" max="11" width="17.7109375" customWidth="1"/>
  </cols>
  <sheetData>
    <row r="2" spans="2:11" x14ac:dyDescent="0.25">
      <c r="B2" t="s">
        <v>159</v>
      </c>
    </row>
    <row r="3" spans="2:11" x14ac:dyDescent="0.25">
      <c r="B3" t="s">
        <v>160</v>
      </c>
    </row>
    <row r="4" spans="2:11" x14ac:dyDescent="0.25">
      <c r="F4" s="1" t="s">
        <v>161</v>
      </c>
    </row>
    <row r="6" spans="2:11" x14ac:dyDescent="0.25">
      <c r="B6" s="74" t="s">
        <v>55</v>
      </c>
      <c r="C6" s="75" t="s">
        <v>162</v>
      </c>
      <c r="D6" s="76" t="s">
        <v>2</v>
      </c>
      <c r="E6" s="1"/>
      <c r="F6" s="54" t="s">
        <v>162</v>
      </c>
      <c r="G6" s="54" t="s">
        <v>163</v>
      </c>
      <c r="H6" t="s">
        <v>164</v>
      </c>
      <c r="J6" s="54" t="s">
        <v>163</v>
      </c>
      <c r="K6" t="s">
        <v>164</v>
      </c>
    </row>
    <row r="7" spans="2:11" x14ac:dyDescent="0.25">
      <c r="B7" s="77">
        <v>44931</v>
      </c>
      <c r="C7" s="78" t="s">
        <v>169</v>
      </c>
      <c r="D7" s="79">
        <v>1645.01</v>
      </c>
      <c r="E7" s="53"/>
      <c r="F7" t="s">
        <v>165</v>
      </c>
      <c r="G7" t="s">
        <v>166</v>
      </c>
      <c r="H7" s="53">
        <v>18036.68</v>
      </c>
      <c r="J7" t="s">
        <v>166</v>
      </c>
      <c r="K7" s="53">
        <v>62629.600000000006</v>
      </c>
    </row>
    <row r="8" spans="2:11" x14ac:dyDescent="0.25">
      <c r="B8" s="80">
        <v>44932</v>
      </c>
      <c r="C8" s="81" t="s">
        <v>169</v>
      </c>
      <c r="D8" s="82">
        <v>4828.54</v>
      </c>
      <c r="E8" s="53"/>
      <c r="G8" t="s">
        <v>168</v>
      </c>
      <c r="H8" s="53">
        <v>19794.25</v>
      </c>
      <c r="J8" t="s">
        <v>168</v>
      </c>
      <c r="K8" s="53">
        <v>68068.690000000017</v>
      </c>
    </row>
    <row r="9" spans="2:11" x14ac:dyDescent="0.25">
      <c r="B9" s="77">
        <v>44934</v>
      </c>
      <c r="C9" s="78" t="s">
        <v>165</v>
      </c>
      <c r="D9" s="79">
        <v>3634.56</v>
      </c>
      <c r="E9" s="53"/>
      <c r="G9" t="s">
        <v>170</v>
      </c>
      <c r="H9" s="53">
        <v>10317.84</v>
      </c>
      <c r="J9" t="s">
        <v>170</v>
      </c>
      <c r="K9" s="53">
        <v>58846.960000000006</v>
      </c>
    </row>
    <row r="10" spans="2:11" x14ac:dyDescent="0.25">
      <c r="B10" s="80">
        <v>44937</v>
      </c>
      <c r="C10" s="81" t="s">
        <v>165</v>
      </c>
      <c r="D10" s="82">
        <v>2713.46</v>
      </c>
      <c r="E10" s="53"/>
      <c r="G10" t="s">
        <v>269</v>
      </c>
      <c r="H10" s="53">
        <v>39529.879999999997</v>
      </c>
      <c r="J10" t="s">
        <v>80</v>
      </c>
      <c r="K10" s="53">
        <v>189545.25000000003</v>
      </c>
    </row>
    <row r="11" spans="2:11" x14ac:dyDescent="0.25">
      <c r="B11" s="77">
        <v>44939</v>
      </c>
      <c r="C11" s="78" t="s">
        <v>169</v>
      </c>
      <c r="D11" s="79">
        <v>679.07</v>
      </c>
      <c r="E11" s="53"/>
      <c r="G11" t="s">
        <v>270</v>
      </c>
      <c r="H11" s="53">
        <v>20023.189999999999</v>
      </c>
    </row>
    <row r="12" spans="2:11" x14ac:dyDescent="0.25">
      <c r="B12" s="80">
        <v>44939</v>
      </c>
      <c r="C12" s="81" t="s">
        <v>167</v>
      </c>
      <c r="D12" s="82">
        <v>1526.73</v>
      </c>
      <c r="E12" s="53"/>
      <c r="G12" t="s">
        <v>271</v>
      </c>
      <c r="H12" s="53">
        <v>42592.270000000004</v>
      </c>
    </row>
    <row r="13" spans="2:11" x14ac:dyDescent="0.25">
      <c r="B13" s="77">
        <v>44940</v>
      </c>
      <c r="C13" s="78" t="s">
        <v>167</v>
      </c>
      <c r="D13" s="79">
        <v>3151.76</v>
      </c>
      <c r="E13" s="53"/>
      <c r="F13" t="s">
        <v>172</v>
      </c>
      <c r="H13" s="53">
        <v>150294.10999999999</v>
      </c>
    </row>
    <row r="14" spans="2:11" x14ac:dyDescent="0.25">
      <c r="B14" s="80">
        <v>44940</v>
      </c>
      <c r="C14" s="81" t="s">
        <v>171</v>
      </c>
      <c r="D14" s="82">
        <v>3554.02</v>
      </c>
      <c r="E14" s="53"/>
      <c r="F14" t="s">
        <v>169</v>
      </c>
      <c r="G14" t="s">
        <v>166</v>
      </c>
      <c r="H14" s="53">
        <v>16071.94</v>
      </c>
    </row>
    <row r="15" spans="2:11" x14ac:dyDescent="0.25">
      <c r="B15" s="77">
        <v>44940</v>
      </c>
      <c r="C15" s="78" t="s">
        <v>167</v>
      </c>
      <c r="D15" s="79">
        <v>3409.51</v>
      </c>
      <c r="E15" s="53"/>
      <c r="G15" t="s">
        <v>168</v>
      </c>
      <c r="H15" s="53">
        <v>13144.820000000002</v>
      </c>
      <c r="J15" s="1" t="s">
        <v>173</v>
      </c>
    </row>
    <row r="16" spans="2:11" x14ac:dyDescent="0.25">
      <c r="B16" s="80">
        <v>44941</v>
      </c>
      <c r="C16" s="81" t="s">
        <v>165</v>
      </c>
      <c r="D16" s="82">
        <v>3361.29</v>
      </c>
      <c r="E16" s="53"/>
      <c r="G16" t="s">
        <v>170</v>
      </c>
      <c r="H16" s="53">
        <v>13509.22</v>
      </c>
    </row>
    <row r="17" spans="2:8" x14ac:dyDescent="0.25">
      <c r="B17" s="77">
        <v>44941</v>
      </c>
      <c r="C17" s="78" t="s">
        <v>171</v>
      </c>
      <c r="D17" s="79">
        <v>458.09</v>
      </c>
      <c r="E17" s="53"/>
      <c r="G17" t="s">
        <v>269</v>
      </c>
      <c r="H17" s="53">
        <v>22758.2</v>
      </c>
    </row>
    <row r="18" spans="2:8" x14ac:dyDescent="0.25">
      <c r="B18" s="80">
        <v>44941</v>
      </c>
      <c r="C18" s="81" t="s">
        <v>165</v>
      </c>
      <c r="D18" s="82">
        <v>2140.04</v>
      </c>
      <c r="E18" s="53"/>
      <c r="G18" t="s">
        <v>270</v>
      </c>
      <c r="H18" s="53">
        <v>24567.18</v>
      </c>
    </row>
    <row r="19" spans="2:8" x14ac:dyDescent="0.25">
      <c r="B19" s="77">
        <v>44943</v>
      </c>
      <c r="C19" s="78" t="s">
        <v>169</v>
      </c>
      <c r="D19" s="79">
        <v>3882.28</v>
      </c>
      <c r="E19" s="53"/>
      <c r="G19" t="s">
        <v>271</v>
      </c>
      <c r="H19" s="53">
        <v>51211.06</v>
      </c>
    </row>
    <row r="20" spans="2:8" x14ac:dyDescent="0.25">
      <c r="B20" s="80">
        <v>44947</v>
      </c>
      <c r="C20" s="81" t="s">
        <v>165</v>
      </c>
      <c r="D20" s="82">
        <v>1608.7</v>
      </c>
      <c r="E20" s="53"/>
      <c r="F20" t="s">
        <v>174</v>
      </c>
      <c r="H20" s="53">
        <v>141262.42000000001</v>
      </c>
    </row>
    <row r="21" spans="2:8" x14ac:dyDescent="0.25">
      <c r="B21" s="77">
        <v>44947</v>
      </c>
      <c r="C21" s="78" t="s">
        <v>167</v>
      </c>
      <c r="D21" s="79">
        <v>3223.12</v>
      </c>
      <c r="E21" s="53"/>
      <c r="F21" t="s">
        <v>171</v>
      </c>
      <c r="G21" t="s">
        <v>166</v>
      </c>
      <c r="H21" s="53">
        <v>9467.2999999999993</v>
      </c>
    </row>
    <row r="22" spans="2:8" x14ac:dyDescent="0.25">
      <c r="B22" s="80">
        <v>44948</v>
      </c>
      <c r="C22" s="81" t="s">
        <v>167</v>
      </c>
      <c r="D22" s="82">
        <v>98.57</v>
      </c>
      <c r="E22" s="53"/>
      <c r="G22" t="s">
        <v>168</v>
      </c>
      <c r="H22" s="53">
        <v>21873.699999999997</v>
      </c>
    </row>
    <row r="23" spans="2:8" x14ac:dyDescent="0.25">
      <c r="B23" s="77">
        <v>44948</v>
      </c>
      <c r="C23" s="78" t="s">
        <v>171</v>
      </c>
      <c r="D23" s="79">
        <v>1616.32</v>
      </c>
      <c r="E23" s="53"/>
      <c r="G23" t="s">
        <v>170</v>
      </c>
      <c r="H23" s="53">
        <v>16247.12</v>
      </c>
    </row>
    <row r="24" spans="2:8" x14ac:dyDescent="0.25">
      <c r="B24" s="80">
        <v>44949</v>
      </c>
      <c r="C24" s="81" t="s">
        <v>165</v>
      </c>
      <c r="D24" s="82">
        <v>2907.42</v>
      </c>
      <c r="E24" s="53"/>
      <c r="G24" t="s">
        <v>269</v>
      </c>
      <c r="H24" s="53">
        <v>25026.29</v>
      </c>
    </row>
    <row r="25" spans="2:8" x14ac:dyDescent="0.25">
      <c r="B25" s="77">
        <v>44951</v>
      </c>
      <c r="C25" s="78" t="s">
        <v>167</v>
      </c>
      <c r="D25" s="79">
        <v>2384.9699999999998</v>
      </c>
      <c r="E25" s="53"/>
      <c r="G25" t="s">
        <v>270</v>
      </c>
      <c r="H25" s="53">
        <v>38757.670000000006</v>
      </c>
    </row>
    <row r="26" spans="2:8" x14ac:dyDescent="0.25">
      <c r="B26" s="80">
        <v>44951</v>
      </c>
      <c r="C26" s="81" t="s">
        <v>169</v>
      </c>
      <c r="D26" s="82">
        <v>4326.08</v>
      </c>
      <c r="E26" s="53"/>
      <c r="G26" t="s">
        <v>271</v>
      </c>
      <c r="H26" s="53">
        <v>33445.79</v>
      </c>
    </row>
    <row r="27" spans="2:8" x14ac:dyDescent="0.25">
      <c r="B27" s="77">
        <v>44951</v>
      </c>
      <c r="C27" s="78" t="s">
        <v>169</v>
      </c>
      <c r="D27" s="79">
        <v>554.62</v>
      </c>
      <c r="E27" s="53"/>
      <c r="F27" t="s">
        <v>175</v>
      </c>
      <c r="H27" s="53">
        <v>144817.87000000002</v>
      </c>
    </row>
    <row r="28" spans="2:8" x14ac:dyDescent="0.25">
      <c r="B28" s="80">
        <v>44952</v>
      </c>
      <c r="C28" s="81" t="s">
        <v>167</v>
      </c>
      <c r="D28" s="82">
        <v>1904.62</v>
      </c>
      <c r="E28" s="53"/>
      <c r="F28" t="s">
        <v>167</v>
      </c>
      <c r="G28" t="s">
        <v>166</v>
      </c>
      <c r="H28" s="53">
        <v>19053.68</v>
      </c>
    </row>
    <row r="29" spans="2:8" x14ac:dyDescent="0.25">
      <c r="B29" s="77">
        <v>44952</v>
      </c>
      <c r="C29" s="78" t="s">
        <v>169</v>
      </c>
      <c r="D29" s="79">
        <v>156.34</v>
      </c>
      <c r="E29" s="53"/>
      <c r="G29" t="s">
        <v>168</v>
      </c>
      <c r="H29" s="53">
        <v>13255.920000000002</v>
      </c>
    </row>
    <row r="30" spans="2:8" x14ac:dyDescent="0.25">
      <c r="B30" s="80">
        <v>44953</v>
      </c>
      <c r="C30" s="81" t="s">
        <v>165</v>
      </c>
      <c r="D30" s="82">
        <v>883.34</v>
      </c>
      <c r="E30" s="53"/>
      <c r="G30" t="s">
        <v>170</v>
      </c>
      <c r="H30" s="53">
        <v>18772.78</v>
      </c>
    </row>
    <row r="31" spans="2:8" x14ac:dyDescent="0.25">
      <c r="B31" s="77">
        <v>44955</v>
      </c>
      <c r="C31" s="78" t="s">
        <v>171</v>
      </c>
      <c r="D31" s="79">
        <v>3838.87</v>
      </c>
      <c r="E31" s="53"/>
      <c r="G31" t="s">
        <v>269</v>
      </c>
      <c r="H31" s="53">
        <v>24733.46</v>
      </c>
    </row>
    <row r="32" spans="2:8" x14ac:dyDescent="0.25">
      <c r="B32" s="80">
        <v>44956</v>
      </c>
      <c r="C32" s="81" t="s">
        <v>165</v>
      </c>
      <c r="D32" s="82">
        <v>787.87</v>
      </c>
      <c r="E32" s="53"/>
      <c r="G32" t="s">
        <v>270</v>
      </c>
      <c r="H32" s="53">
        <v>28607.29</v>
      </c>
    </row>
    <row r="33" spans="2:8" x14ac:dyDescent="0.25">
      <c r="B33" s="77">
        <v>44956</v>
      </c>
      <c r="C33" s="78" t="s">
        <v>167</v>
      </c>
      <c r="D33" s="79">
        <v>3354.4</v>
      </c>
      <c r="E33" s="53"/>
      <c r="G33" t="s">
        <v>271</v>
      </c>
      <c r="H33" s="53">
        <v>59469.440000000002</v>
      </c>
    </row>
    <row r="34" spans="2:8" x14ac:dyDescent="0.25">
      <c r="B34" s="80">
        <v>44958</v>
      </c>
      <c r="C34" s="81" t="s">
        <v>171</v>
      </c>
      <c r="D34" s="82">
        <v>4467.0200000000004</v>
      </c>
      <c r="E34" s="53"/>
      <c r="F34" t="s">
        <v>176</v>
      </c>
      <c r="H34" s="53">
        <v>163892.57</v>
      </c>
    </row>
    <row r="35" spans="2:8" x14ac:dyDescent="0.25">
      <c r="B35" s="77">
        <v>44958</v>
      </c>
      <c r="C35" s="78" t="s">
        <v>169</v>
      </c>
      <c r="D35" s="79">
        <v>4434.0600000000004</v>
      </c>
      <c r="E35" s="53"/>
      <c r="F35" t="s">
        <v>80</v>
      </c>
      <c r="H35" s="53">
        <v>600266.97</v>
      </c>
    </row>
    <row r="36" spans="2:8" x14ac:dyDescent="0.25">
      <c r="B36" s="80">
        <v>44959</v>
      </c>
      <c r="C36" s="81" t="s">
        <v>169</v>
      </c>
      <c r="D36" s="82">
        <v>1970.14</v>
      </c>
      <c r="E36" s="53"/>
    </row>
    <row r="37" spans="2:8" x14ac:dyDescent="0.25">
      <c r="B37" s="77">
        <v>44959</v>
      </c>
      <c r="C37" s="78" t="s">
        <v>165</v>
      </c>
      <c r="D37" s="79">
        <v>2066.4299999999998</v>
      </c>
      <c r="E37" s="53"/>
    </row>
    <row r="38" spans="2:8" x14ac:dyDescent="0.25">
      <c r="B38" s="80">
        <v>44960</v>
      </c>
      <c r="C38" s="81" t="s">
        <v>165</v>
      </c>
      <c r="D38" s="82">
        <v>1797.46</v>
      </c>
      <c r="E38" s="53"/>
    </row>
    <row r="39" spans="2:8" x14ac:dyDescent="0.25">
      <c r="B39" s="77">
        <v>44960</v>
      </c>
      <c r="C39" s="78" t="s">
        <v>169</v>
      </c>
      <c r="D39" s="79">
        <v>1635.13</v>
      </c>
      <c r="E39" s="53"/>
    </row>
    <row r="40" spans="2:8" x14ac:dyDescent="0.25">
      <c r="B40" s="80">
        <v>44960</v>
      </c>
      <c r="C40" s="81" t="s">
        <v>165</v>
      </c>
      <c r="D40" s="82">
        <v>3389.24</v>
      </c>
      <c r="E40" s="53"/>
    </row>
    <row r="41" spans="2:8" x14ac:dyDescent="0.25">
      <c r="B41" s="77">
        <v>44962</v>
      </c>
      <c r="C41" s="78" t="s">
        <v>171</v>
      </c>
      <c r="D41" s="79">
        <v>1775.61</v>
      </c>
      <c r="E41" s="53"/>
    </row>
    <row r="42" spans="2:8" x14ac:dyDescent="0.25">
      <c r="B42" s="80">
        <v>44964</v>
      </c>
      <c r="C42" s="81" t="s">
        <v>169</v>
      </c>
      <c r="D42" s="82">
        <v>67.38</v>
      </c>
      <c r="E42" s="53"/>
    </row>
    <row r="43" spans="2:8" x14ac:dyDescent="0.25">
      <c r="B43" s="77">
        <v>44964</v>
      </c>
      <c r="C43" s="78" t="s">
        <v>171</v>
      </c>
      <c r="D43" s="79">
        <v>1363.2</v>
      </c>
      <c r="E43" s="53"/>
    </row>
    <row r="44" spans="2:8" x14ac:dyDescent="0.25">
      <c r="B44" s="80">
        <v>44964</v>
      </c>
      <c r="C44" s="81" t="s">
        <v>167</v>
      </c>
      <c r="D44" s="82">
        <v>1854.64</v>
      </c>
      <c r="E44" s="53"/>
    </row>
    <row r="45" spans="2:8" x14ac:dyDescent="0.25">
      <c r="B45" s="77">
        <v>44965</v>
      </c>
      <c r="C45" s="78" t="s">
        <v>171</v>
      </c>
      <c r="D45" s="79">
        <v>1450.63</v>
      </c>
      <c r="E45" s="53"/>
    </row>
    <row r="46" spans="2:8" x14ac:dyDescent="0.25">
      <c r="B46" s="80">
        <v>44965</v>
      </c>
      <c r="C46" s="81" t="s">
        <v>165</v>
      </c>
      <c r="D46" s="82">
        <v>1818.23</v>
      </c>
      <c r="E46" s="53"/>
    </row>
    <row r="47" spans="2:8" x14ac:dyDescent="0.25">
      <c r="B47" s="77">
        <v>44965</v>
      </c>
      <c r="C47" s="78" t="s">
        <v>165</v>
      </c>
      <c r="D47" s="79">
        <v>4546.43</v>
      </c>
      <c r="E47" s="53"/>
    </row>
    <row r="48" spans="2:8" x14ac:dyDescent="0.25">
      <c r="B48" s="80">
        <v>44966</v>
      </c>
      <c r="C48" s="81" t="s">
        <v>167</v>
      </c>
      <c r="D48" s="82">
        <v>4710.5200000000004</v>
      </c>
      <c r="E48" s="53"/>
    </row>
    <row r="49" spans="2:5" x14ac:dyDescent="0.25">
      <c r="B49" s="77">
        <v>44969</v>
      </c>
      <c r="C49" s="78" t="s">
        <v>167</v>
      </c>
      <c r="D49" s="79">
        <v>1482.88</v>
      </c>
      <c r="E49" s="53"/>
    </row>
    <row r="50" spans="2:5" x14ac:dyDescent="0.25">
      <c r="B50" s="80">
        <v>44969</v>
      </c>
      <c r="C50" s="81" t="s">
        <v>171</v>
      </c>
      <c r="D50" s="82">
        <v>2322.23</v>
      </c>
      <c r="E50" s="53"/>
    </row>
    <row r="51" spans="2:5" x14ac:dyDescent="0.25">
      <c r="B51" s="77">
        <v>44970</v>
      </c>
      <c r="C51" s="78" t="s">
        <v>171</v>
      </c>
      <c r="D51" s="79">
        <v>1561.53</v>
      </c>
      <c r="E51" s="53"/>
    </row>
    <row r="52" spans="2:5" x14ac:dyDescent="0.25">
      <c r="B52" s="80">
        <v>44971</v>
      </c>
      <c r="C52" s="81" t="s">
        <v>167</v>
      </c>
      <c r="D52" s="82">
        <v>4510.13</v>
      </c>
      <c r="E52" s="53"/>
    </row>
    <row r="53" spans="2:5" x14ac:dyDescent="0.25">
      <c r="B53" s="77">
        <v>44971</v>
      </c>
      <c r="C53" s="78" t="s">
        <v>171</v>
      </c>
      <c r="D53" s="79">
        <v>1576.29</v>
      </c>
      <c r="E53" s="53"/>
    </row>
    <row r="54" spans="2:5" x14ac:dyDescent="0.25">
      <c r="B54" s="80">
        <v>44972</v>
      </c>
      <c r="C54" s="81" t="s">
        <v>169</v>
      </c>
      <c r="D54" s="82">
        <v>4297.68</v>
      </c>
      <c r="E54" s="53"/>
    </row>
    <row r="55" spans="2:5" x14ac:dyDescent="0.25">
      <c r="B55" s="77">
        <v>44973</v>
      </c>
      <c r="C55" s="78" t="s">
        <v>165</v>
      </c>
      <c r="D55" s="79">
        <v>43.43</v>
      </c>
      <c r="E55" s="53"/>
    </row>
    <row r="56" spans="2:5" x14ac:dyDescent="0.25">
      <c r="B56" s="80">
        <v>44973</v>
      </c>
      <c r="C56" s="81" t="s">
        <v>169</v>
      </c>
      <c r="D56" s="82">
        <v>740.43</v>
      </c>
      <c r="E56" s="53"/>
    </row>
    <row r="57" spans="2:5" x14ac:dyDescent="0.25">
      <c r="B57" s="77">
        <v>44979</v>
      </c>
      <c r="C57" s="78" t="s">
        <v>171</v>
      </c>
      <c r="D57" s="79">
        <v>554.48</v>
      </c>
      <c r="E57" s="53"/>
    </row>
    <row r="58" spans="2:5" x14ac:dyDescent="0.25">
      <c r="B58" s="80">
        <v>44979</v>
      </c>
      <c r="C58" s="81" t="s">
        <v>165</v>
      </c>
      <c r="D58" s="82">
        <v>3194.89</v>
      </c>
      <c r="E58" s="53"/>
    </row>
    <row r="59" spans="2:5" x14ac:dyDescent="0.25">
      <c r="B59" s="77">
        <v>44980</v>
      </c>
      <c r="C59" s="78" t="s">
        <v>171</v>
      </c>
      <c r="D59" s="79">
        <v>4063.91</v>
      </c>
      <c r="E59" s="53"/>
    </row>
    <row r="60" spans="2:5" x14ac:dyDescent="0.25">
      <c r="B60" s="80">
        <v>44981</v>
      </c>
      <c r="C60" s="81" t="s">
        <v>167</v>
      </c>
      <c r="D60" s="82">
        <v>697.75</v>
      </c>
      <c r="E60" s="53"/>
    </row>
    <row r="61" spans="2:5" x14ac:dyDescent="0.25">
      <c r="B61" s="77">
        <v>44982</v>
      </c>
      <c r="C61" s="78" t="s">
        <v>165</v>
      </c>
      <c r="D61" s="79">
        <v>2938.14</v>
      </c>
      <c r="E61" s="53"/>
    </row>
    <row r="62" spans="2:5" x14ac:dyDescent="0.25">
      <c r="B62" s="80">
        <v>44982</v>
      </c>
      <c r="C62" s="81" t="s">
        <v>171</v>
      </c>
      <c r="D62" s="82">
        <v>2738.8</v>
      </c>
      <c r="E62" s="53"/>
    </row>
    <row r="63" spans="2:5" x14ac:dyDescent="0.25">
      <c r="B63" s="77">
        <v>44986</v>
      </c>
      <c r="C63" s="78" t="s">
        <v>167</v>
      </c>
      <c r="D63" s="79">
        <v>4690.49</v>
      </c>
      <c r="E63" s="53"/>
    </row>
    <row r="64" spans="2:5" x14ac:dyDescent="0.25">
      <c r="B64" s="80">
        <v>44987</v>
      </c>
      <c r="C64" s="81" t="s">
        <v>169</v>
      </c>
      <c r="D64" s="82">
        <v>1777.52</v>
      </c>
      <c r="E64" s="53"/>
    </row>
    <row r="65" spans="2:5" x14ac:dyDescent="0.25">
      <c r="B65" s="77">
        <v>44990</v>
      </c>
      <c r="C65" s="78" t="s">
        <v>167</v>
      </c>
      <c r="D65" s="79">
        <v>4294.17</v>
      </c>
      <c r="E65" s="53"/>
    </row>
    <row r="66" spans="2:5" x14ac:dyDescent="0.25">
      <c r="B66" s="80">
        <v>44993</v>
      </c>
      <c r="C66" s="81" t="s">
        <v>169</v>
      </c>
      <c r="D66" s="82">
        <v>3709.57</v>
      </c>
      <c r="E66" s="53"/>
    </row>
    <row r="67" spans="2:5" x14ac:dyDescent="0.25">
      <c r="B67" s="77">
        <v>44994</v>
      </c>
      <c r="C67" s="78" t="s">
        <v>171</v>
      </c>
      <c r="D67" s="79">
        <v>2200.5300000000002</v>
      </c>
      <c r="E67" s="53"/>
    </row>
    <row r="68" spans="2:5" x14ac:dyDescent="0.25">
      <c r="B68" s="80">
        <v>44997</v>
      </c>
      <c r="C68" s="81" t="s">
        <v>165</v>
      </c>
      <c r="D68" s="82">
        <v>4410.6099999999997</v>
      </c>
      <c r="E68" s="53"/>
    </row>
    <row r="69" spans="2:5" x14ac:dyDescent="0.25">
      <c r="B69" s="77">
        <v>44997</v>
      </c>
      <c r="C69" s="78" t="s">
        <v>171</v>
      </c>
      <c r="D69" s="79">
        <v>4752.4799999999996</v>
      </c>
      <c r="E69" s="53"/>
    </row>
    <row r="70" spans="2:5" x14ac:dyDescent="0.25">
      <c r="B70" s="80">
        <v>44998</v>
      </c>
      <c r="C70" s="81" t="s">
        <v>167</v>
      </c>
      <c r="D70" s="82">
        <v>3170.86</v>
      </c>
      <c r="E70" s="53"/>
    </row>
    <row r="71" spans="2:5" x14ac:dyDescent="0.25">
      <c r="B71" s="77">
        <v>44999</v>
      </c>
      <c r="C71" s="78" t="s">
        <v>165</v>
      </c>
      <c r="D71" s="79">
        <v>2539.84</v>
      </c>
      <c r="E71" s="53"/>
    </row>
    <row r="72" spans="2:5" x14ac:dyDescent="0.25">
      <c r="B72" s="80">
        <v>45000</v>
      </c>
      <c r="C72" s="81" t="s">
        <v>169</v>
      </c>
      <c r="D72" s="82">
        <v>2026.19</v>
      </c>
      <c r="E72" s="53"/>
    </row>
    <row r="73" spans="2:5" x14ac:dyDescent="0.25">
      <c r="B73" s="77">
        <v>45001</v>
      </c>
      <c r="C73" s="78" t="s">
        <v>165</v>
      </c>
      <c r="D73" s="79">
        <v>3367.39</v>
      </c>
      <c r="E73" s="53"/>
    </row>
    <row r="74" spans="2:5" x14ac:dyDescent="0.25">
      <c r="B74" s="80">
        <v>45001</v>
      </c>
      <c r="C74" s="81" t="s">
        <v>167</v>
      </c>
      <c r="D74" s="82">
        <v>494.38</v>
      </c>
      <c r="E74" s="53"/>
    </row>
    <row r="75" spans="2:5" x14ac:dyDescent="0.25">
      <c r="B75" s="77">
        <v>45004</v>
      </c>
      <c r="C75" s="78" t="s">
        <v>171</v>
      </c>
      <c r="D75" s="79">
        <v>4499.43</v>
      </c>
      <c r="E75" s="53"/>
    </row>
    <row r="76" spans="2:5" x14ac:dyDescent="0.25">
      <c r="B76" s="80">
        <v>45009</v>
      </c>
      <c r="C76" s="81" t="s">
        <v>169</v>
      </c>
      <c r="D76" s="82">
        <v>1723.54</v>
      </c>
      <c r="E76" s="53"/>
    </row>
    <row r="77" spans="2:5" x14ac:dyDescent="0.25">
      <c r="B77" s="77">
        <v>45011</v>
      </c>
      <c r="C77" s="78" t="s">
        <v>167</v>
      </c>
      <c r="D77" s="79">
        <v>3263.26</v>
      </c>
      <c r="E77" s="53"/>
    </row>
    <row r="78" spans="2:5" x14ac:dyDescent="0.25">
      <c r="B78" s="80">
        <v>45012</v>
      </c>
      <c r="C78" s="81" t="s">
        <v>167</v>
      </c>
      <c r="D78" s="82">
        <v>2859.62</v>
      </c>
      <c r="E78" s="53"/>
    </row>
    <row r="79" spans="2:5" x14ac:dyDescent="0.25">
      <c r="B79" s="77">
        <v>45013</v>
      </c>
      <c r="C79" s="78" t="s">
        <v>171</v>
      </c>
      <c r="D79" s="79">
        <v>2220.35</v>
      </c>
      <c r="E79" s="53"/>
    </row>
    <row r="80" spans="2:5" x14ac:dyDescent="0.25">
      <c r="B80" s="80">
        <v>45014</v>
      </c>
      <c r="C80" s="81" t="s">
        <v>169</v>
      </c>
      <c r="D80" s="82">
        <v>4272.3999999999996</v>
      </c>
      <c r="E80" s="53"/>
    </row>
    <row r="81" spans="2:8" x14ac:dyDescent="0.25">
      <c r="B81" s="83">
        <v>45014</v>
      </c>
      <c r="C81" s="73" t="s">
        <v>171</v>
      </c>
      <c r="D81" s="84">
        <v>2574.33</v>
      </c>
      <c r="E81" s="53"/>
    </row>
    <row r="82" spans="2:8" x14ac:dyDescent="0.25">
      <c r="B82" s="52">
        <v>45017</v>
      </c>
      <c r="C82" t="s">
        <v>165</v>
      </c>
      <c r="D82" s="53">
        <v>4151.47</v>
      </c>
      <c r="E82" s="53"/>
      <c r="G82" s="52">
        <v>45017</v>
      </c>
      <c r="H82" t="s">
        <v>171</v>
      </c>
    </row>
    <row r="83" spans="2:8" x14ac:dyDescent="0.25">
      <c r="B83" s="52">
        <v>45017</v>
      </c>
      <c r="C83" t="s">
        <v>171</v>
      </c>
      <c r="D83" s="53">
        <v>5229.01</v>
      </c>
      <c r="E83" s="53"/>
      <c r="G83" s="52">
        <v>45017</v>
      </c>
      <c r="H83" t="s">
        <v>165</v>
      </c>
    </row>
    <row r="84" spans="2:8" x14ac:dyDescent="0.25">
      <c r="B84" s="52">
        <v>45018</v>
      </c>
      <c r="C84" t="s">
        <v>165</v>
      </c>
      <c r="D84" s="53">
        <v>4213.6499999999996</v>
      </c>
      <c r="E84" s="53"/>
      <c r="G84" s="52">
        <v>45018</v>
      </c>
      <c r="H84" t="s">
        <v>165</v>
      </c>
    </row>
    <row r="85" spans="2:8" x14ac:dyDescent="0.25">
      <c r="B85" s="52">
        <v>45019</v>
      </c>
      <c r="C85" t="s">
        <v>171</v>
      </c>
      <c r="D85" s="53">
        <v>1616.68</v>
      </c>
      <c r="E85" s="53"/>
      <c r="G85" s="52">
        <v>45019</v>
      </c>
      <c r="H85" t="s">
        <v>171</v>
      </c>
    </row>
    <row r="86" spans="2:8" x14ac:dyDescent="0.25">
      <c r="B86" s="52">
        <v>45020</v>
      </c>
      <c r="C86" t="s">
        <v>169</v>
      </c>
      <c r="D86" s="53">
        <v>2320.8000000000002</v>
      </c>
      <c r="E86" s="53"/>
      <c r="G86" s="52">
        <v>45020</v>
      </c>
      <c r="H86" t="s">
        <v>169</v>
      </c>
    </row>
    <row r="87" spans="2:8" x14ac:dyDescent="0.25">
      <c r="B87" s="52">
        <v>45022</v>
      </c>
      <c r="C87" t="s">
        <v>165</v>
      </c>
      <c r="D87" s="53">
        <v>3164.17</v>
      </c>
      <c r="E87" s="53"/>
      <c r="G87" s="52">
        <v>45022</v>
      </c>
      <c r="H87" t="s">
        <v>167</v>
      </c>
    </row>
    <row r="88" spans="2:8" x14ac:dyDescent="0.25">
      <c r="B88" s="52">
        <v>45022</v>
      </c>
      <c r="C88" t="s">
        <v>167</v>
      </c>
      <c r="D88" s="53">
        <v>4672.2</v>
      </c>
      <c r="E88" s="53"/>
      <c r="G88" s="52">
        <v>45022</v>
      </c>
      <c r="H88" t="s">
        <v>165</v>
      </c>
    </row>
    <row r="89" spans="2:8" x14ac:dyDescent="0.25">
      <c r="B89" s="52">
        <v>45023</v>
      </c>
      <c r="C89" t="s">
        <v>167</v>
      </c>
      <c r="D89" s="53">
        <v>3544.53</v>
      </c>
      <c r="E89" s="53"/>
      <c r="G89" s="52">
        <v>45023</v>
      </c>
      <c r="H89" t="s">
        <v>167</v>
      </c>
    </row>
    <row r="90" spans="2:8" x14ac:dyDescent="0.25">
      <c r="B90" s="52">
        <v>45024</v>
      </c>
      <c r="C90" t="s">
        <v>165</v>
      </c>
      <c r="D90" s="53">
        <v>4532.2299999999996</v>
      </c>
      <c r="E90" s="53"/>
      <c r="G90" s="52">
        <v>45024</v>
      </c>
      <c r="H90" t="s">
        <v>165</v>
      </c>
    </row>
    <row r="91" spans="2:8" x14ac:dyDescent="0.25">
      <c r="B91" s="52">
        <v>45025</v>
      </c>
      <c r="C91" t="s">
        <v>169</v>
      </c>
      <c r="D91" s="53">
        <v>2321.62</v>
      </c>
      <c r="E91" s="53"/>
      <c r="G91" s="52">
        <v>45025</v>
      </c>
      <c r="H91" t="s">
        <v>169</v>
      </c>
    </row>
    <row r="92" spans="2:8" x14ac:dyDescent="0.25">
      <c r="B92" s="52">
        <v>45027</v>
      </c>
      <c r="C92" t="s">
        <v>169</v>
      </c>
      <c r="D92" s="53">
        <v>3939.16</v>
      </c>
      <c r="E92" s="53"/>
      <c r="G92" s="52">
        <v>45027</v>
      </c>
      <c r="H92" t="s">
        <v>169</v>
      </c>
    </row>
    <row r="93" spans="2:8" x14ac:dyDescent="0.25">
      <c r="B93" s="52">
        <v>45031</v>
      </c>
      <c r="C93" t="s">
        <v>165</v>
      </c>
      <c r="D93" s="53">
        <v>2980.75</v>
      </c>
      <c r="E93" s="53"/>
      <c r="G93" s="52">
        <v>45031</v>
      </c>
      <c r="H93" t="s">
        <v>165</v>
      </c>
    </row>
    <row r="94" spans="2:8" x14ac:dyDescent="0.25">
      <c r="B94" s="52">
        <v>45032</v>
      </c>
      <c r="C94" t="s">
        <v>171</v>
      </c>
      <c r="D94" s="53">
        <v>3062.21</v>
      </c>
      <c r="E94" s="53"/>
      <c r="G94" s="52">
        <v>45032</v>
      </c>
      <c r="H94" t="s">
        <v>171</v>
      </c>
    </row>
    <row r="95" spans="2:8" x14ac:dyDescent="0.25">
      <c r="B95" s="52">
        <v>45033</v>
      </c>
      <c r="C95" t="s">
        <v>171</v>
      </c>
      <c r="D95" s="53">
        <v>6239.21</v>
      </c>
      <c r="E95" s="53"/>
      <c r="G95" s="52">
        <v>45033</v>
      </c>
      <c r="H95" t="s">
        <v>171</v>
      </c>
    </row>
    <row r="96" spans="2:8" x14ac:dyDescent="0.25">
      <c r="B96" s="52">
        <v>45034</v>
      </c>
      <c r="C96" t="s">
        <v>165</v>
      </c>
      <c r="D96" s="53">
        <v>2906.82</v>
      </c>
      <c r="E96" s="53"/>
      <c r="G96" s="52">
        <v>45034</v>
      </c>
      <c r="H96" t="s">
        <v>165</v>
      </c>
    </row>
    <row r="97" spans="2:8" x14ac:dyDescent="0.25">
      <c r="B97" s="52">
        <v>45035</v>
      </c>
      <c r="C97" t="s">
        <v>171</v>
      </c>
      <c r="D97" s="53">
        <v>5812.71</v>
      </c>
      <c r="E97" s="53"/>
      <c r="G97" s="52">
        <v>45035</v>
      </c>
      <c r="H97" t="s">
        <v>171</v>
      </c>
    </row>
    <row r="98" spans="2:8" x14ac:dyDescent="0.25">
      <c r="B98" s="52">
        <v>45036</v>
      </c>
      <c r="C98" t="s">
        <v>165</v>
      </c>
      <c r="D98" s="53">
        <v>2248.7800000000002</v>
      </c>
      <c r="E98" s="53"/>
      <c r="G98" s="52">
        <v>45036</v>
      </c>
      <c r="H98" t="s">
        <v>169</v>
      </c>
    </row>
    <row r="99" spans="2:8" x14ac:dyDescent="0.25">
      <c r="B99" s="52">
        <v>45036</v>
      </c>
      <c r="C99" t="s">
        <v>165</v>
      </c>
      <c r="D99" s="53">
        <v>4344.4399999999996</v>
      </c>
      <c r="E99" s="53"/>
      <c r="G99" s="52">
        <v>45036</v>
      </c>
      <c r="H99" t="s">
        <v>165</v>
      </c>
    </row>
    <row r="100" spans="2:8" x14ac:dyDescent="0.25">
      <c r="B100" s="52">
        <v>45036</v>
      </c>
      <c r="C100" t="s">
        <v>169</v>
      </c>
      <c r="D100" s="53">
        <v>6139.01</v>
      </c>
      <c r="E100" s="53"/>
      <c r="G100" s="52">
        <v>45036</v>
      </c>
      <c r="H100" t="s">
        <v>165</v>
      </c>
    </row>
    <row r="101" spans="2:8" x14ac:dyDescent="0.25">
      <c r="B101" s="52">
        <v>45038</v>
      </c>
      <c r="C101" t="s">
        <v>167</v>
      </c>
      <c r="D101" s="53">
        <v>4981.83</v>
      </c>
      <c r="E101" s="53"/>
      <c r="G101" s="52">
        <v>45038</v>
      </c>
      <c r="H101" t="s">
        <v>167</v>
      </c>
    </row>
    <row r="102" spans="2:8" x14ac:dyDescent="0.25">
      <c r="B102" s="52">
        <v>45041</v>
      </c>
      <c r="C102" t="s">
        <v>171</v>
      </c>
      <c r="D102" s="53">
        <v>3066.47</v>
      </c>
      <c r="E102" s="53"/>
      <c r="G102" s="52">
        <v>45041</v>
      </c>
      <c r="H102" t="s">
        <v>171</v>
      </c>
    </row>
    <row r="103" spans="2:8" x14ac:dyDescent="0.25">
      <c r="B103" s="52">
        <v>45041</v>
      </c>
      <c r="C103" t="s">
        <v>165</v>
      </c>
      <c r="D103" s="53">
        <v>2925.87</v>
      </c>
      <c r="E103" s="53"/>
      <c r="G103" s="52">
        <v>45041</v>
      </c>
      <c r="H103" t="s">
        <v>165</v>
      </c>
    </row>
    <row r="104" spans="2:8" x14ac:dyDescent="0.25">
      <c r="B104" s="52">
        <v>45044</v>
      </c>
      <c r="C104" t="s">
        <v>169</v>
      </c>
      <c r="D104" s="53">
        <v>3360.52</v>
      </c>
      <c r="E104" s="53"/>
      <c r="G104" s="52">
        <v>45044</v>
      </c>
      <c r="H104" t="s">
        <v>169</v>
      </c>
    </row>
    <row r="105" spans="2:8" x14ac:dyDescent="0.25">
      <c r="B105" s="52">
        <v>45045</v>
      </c>
      <c r="C105" t="s">
        <v>167</v>
      </c>
      <c r="D105" s="53">
        <v>3676.99</v>
      </c>
      <c r="E105" s="53"/>
      <c r="G105" s="52">
        <v>45045</v>
      </c>
      <c r="H105" t="s">
        <v>167</v>
      </c>
    </row>
    <row r="106" spans="2:8" x14ac:dyDescent="0.25">
      <c r="B106" s="52">
        <v>45045</v>
      </c>
      <c r="C106" t="s">
        <v>167</v>
      </c>
      <c r="D106" s="53">
        <v>6476.19</v>
      </c>
      <c r="E106" s="53"/>
      <c r="G106" s="52">
        <v>45045</v>
      </c>
      <c r="H106" t="s">
        <v>167</v>
      </c>
    </row>
    <row r="107" spans="2:8" x14ac:dyDescent="0.25">
      <c r="B107" s="52">
        <v>45045</v>
      </c>
      <c r="C107" t="s">
        <v>165</v>
      </c>
      <c r="D107" s="53">
        <v>6205.55</v>
      </c>
      <c r="E107" s="53"/>
      <c r="G107" s="52">
        <v>45045</v>
      </c>
      <c r="H107" t="s">
        <v>167</v>
      </c>
    </row>
    <row r="108" spans="2:8" x14ac:dyDescent="0.25">
      <c r="B108" s="52">
        <v>45045</v>
      </c>
      <c r="C108" t="s">
        <v>167</v>
      </c>
      <c r="D108" s="53">
        <v>1381.72</v>
      </c>
      <c r="E108" s="53"/>
      <c r="G108" s="52">
        <v>45045</v>
      </c>
      <c r="H108" t="s">
        <v>165</v>
      </c>
    </row>
    <row r="109" spans="2:8" x14ac:dyDescent="0.25">
      <c r="B109" s="52">
        <v>45046</v>
      </c>
      <c r="C109" t="s">
        <v>165</v>
      </c>
      <c r="D109" s="53">
        <v>1856.15</v>
      </c>
      <c r="E109" s="53"/>
      <c r="G109" s="52">
        <v>45046</v>
      </c>
      <c r="H109" t="s">
        <v>169</v>
      </c>
    </row>
    <row r="110" spans="2:8" x14ac:dyDescent="0.25">
      <c r="B110" s="52">
        <v>45046</v>
      </c>
      <c r="C110" t="s">
        <v>169</v>
      </c>
      <c r="D110" s="53">
        <v>4677.09</v>
      </c>
      <c r="E110" s="53"/>
      <c r="G110" s="52">
        <v>45046</v>
      </c>
      <c r="H110" t="s">
        <v>165</v>
      </c>
    </row>
    <row r="111" spans="2:8" x14ac:dyDescent="0.25">
      <c r="B111" s="52">
        <v>45049</v>
      </c>
      <c r="C111" t="s">
        <v>165</v>
      </c>
      <c r="D111" s="53">
        <v>6745.45</v>
      </c>
      <c r="E111" s="53"/>
      <c r="G111" s="52">
        <v>45049</v>
      </c>
      <c r="H111" t="s">
        <v>167</v>
      </c>
    </row>
    <row r="112" spans="2:8" x14ac:dyDescent="0.25">
      <c r="B112" s="52">
        <v>45049</v>
      </c>
      <c r="C112" t="s">
        <v>167</v>
      </c>
      <c r="D112" s="53">
        <v>3620.88</v>
      </c>
      <c r="E112" s="53"/>
      <c r="G112" s="52">
        <v>45049</v>
      </c>
      <c r="H112" t="s">
        <v>165</v>
      </c>
    </row>
    <row r="113" spans="2:8" x14ac:dyDescent="0.25">
      <c r="B113" s="52">
        <v>45049</v>
      </c>
      <c r="C113" t="s">
        <v>171</v>
      </c>
      <c r="D113" s="53">
        <v>2483.2399999999998</v>
      </c>
      <c r="E113" s="53"/>
      <c r="G113" s="52">
        <v>45049</v>
      </c>
      <c r="H113" t="s">
        <v>171</v>
      </c>
    </row>
    <row r="114" spans="2:8" x14ac:dyDescent="0.25">
      <c r="B114" s="52">
        <v>45050</v>
      </c>
      <c r="C114" t="s">
        <v>165</v>
      </c>
      <c r="D114" s="53">
        <v>6701.15</v>
      </c>
      <c r="E114" s="53"/>
      <c r="G114" s="52">
        <v>45050</v>
      </c>
      <c r="H114" t="s">
        <v>165</v>
      </c>
    </row>
    <row r="115" spans="2:8" x14ac:dyDescent="0.25">
      <c r="B115" s="52">
        <v>45055</v>
      </c>
      <c r="C115" t="s">
        <v>171</v>
      </c>
      <c r="D115" s="53">
        <v>3161.1</v>
      </c>
      <c r="E115" s="53"/>
      <c r="G115" s="52">
        <v>45055</v>
      </c>
      <c r="H115" t="s">
        <v>169</v>
      </c>
    </row>
    <row r="116" spans="2:8" x14ac:dyDescent="0.25">
      <c r="B116" s="52">
        <v>45055</v>
      </c>
      <c r="C116" t="s">
        <v>169</v>
      </c>
      <c r="D116" s="53">
        <v>5294.68</v>
      </c>
      <c r="E116" s="53"/>
      <c r="G116" s="52">
        <v>45055</v>
      </c>
      <c r="H116" t="s">
        <v>171</v>
      </c>
    </row>
    <row r="117" spans="2:8" x14ac:dyDescent="0.25">
      <c r="B117" s="52">
        <v>45056</v>
      </c>
      <c r="C117" t="s">
        <v>165</v>
      </c>
      <c r="D117" s="53">
        <v>1605.18</v>
      </c>
      <c r="E117" s="53"/>
      <c r="G117" s="52">
        <v>45056</v>
      </c>
      <c r="H117" t="s">
        <v>165</v>
      </c>
    </row>
    <row r="118" spans="2:8" x14ac:dyDescent="0.25">
      <c r="B118" s="52">
        <v>45056</v>
      </c>
      <c r="C118" t="s">
        <v>171</v>
      </c>
      <c r="D118" s="53">
        <v>3641.61</v>
      </c>
      <c r="E118" s="53"/>
      <c r="G118" s="52">
        <v>45056</v>
      </c>
      <c r="H118" t="s">
        <v>167</v>
      </c>
    </row>
    <row r="119" spans="2:8" x14ac:dyDescent="0.25">
      <c r="B119" s="52">
        <v>45056</v>
      </c>
      <c r="C119" t="s">
        <v>167</v>
      </c>
      <c r="D119" s="53">
        <v>6773.57</v>
      </c>
      <c r="E119" s="53"/>
      <c r="G119" s="52">
        <v>45056</v>
      </c>
      <c r="H119" t="s">
        <v>171</v>
      </c>
    </row>
    <row r="120" spans="2:8" x14ac:dyDescent="0.25">
      <c r="B120" s="52">
        <v>45057</v>
      </c>
      <c r="C120" t="s">
        <v>167</v>
      </c>
      <c r="D120" s="53">
        <v>2727.85</v>
      </c>
      <c r="E120" s="53"/>
      <c r="G120" s="52">
        <v>45057</v>
      </c>
      <c r="H120" t="s">
        <v>167</v>
      </c>
    </row>
    <row r="121" spans="2:8" x14ac:dyDescent="0.25">
      <c r="B121" s="52">
        <v>45058</v>
      </c>
      <c r="C121" t="s">
        <v>167</v>
      </c>
      <c r="D121" s="53">
        <v>5203.76</v>
      </c>
      <c r="E121" s="53"/>
      <c r="G121" s="52">
        <v>45058</v>
      </c>
      <c r="H121" t="s">
        <v>167</v>
      </c>
    </row>
    <row r="122" spans="2:8" x14ac:dyDescent="0.25">
      <c r="B122" s="52">
        <v>45059</v>
      </c>
      <c r="C122" t="s">
        <v>169</v>
      </c>
      <c r="D122" s="53">
        <v>4230.25</v>
      </c>
      <c r="E122" s="53"/>
      <c r="G122" s="52">
        <v>45059</v>
      </c>
      <c r="H122" t="s">
        <v>169</v>
      </c>
    </row>
    <row r="123" spans="2:8" x14ac:dyDescent="0.25">
      <c r="B123" s="52">
        <v>45063</v>
      </c>
      <c r="C123" t="s">
        <v>165</v>
      </c>
      <c r="D123" s="53">
        <v>4971.41</v>
      </c>
      <c r="E123" s="53"/>
      <c r="G123" s="52">
        <v>45063</v>
      </c>
      <c r="H123" t="s">
        <v>165</v>
      </c>
    </row>
    <row r="124" spans="2:8" x14ac:dyDescent="0.25">
      <c r="B124" s="52">
        <v>45064</v>
      </c>
      <c r="C124" t="s">
        <v>167</v>
      </c>
      <c r="D124" s="53">
        <v>4893.76</v>
      </c>
      <c r="E124" s="53"/>
      <c r="G124" s="52">
        <v>45064</v>
      </c>
      <c r="H124" t="s">
        <v>167</v>
      </c>
    </row>
    <row r="125" spans="2:8" x14ac:dyDescent="0.25">
      <c r="B125" s="52">
        <v>45068</v>
      </c>
      <c r="C125" t="s">
        <v>167</v>
      </c>
      <c r="D125" s="53">
        <v>4069.41</v>
      </c>
      <c r="E125" s="53"/>
      <c r="G125" s="52">
        <v>45068</v>
      </c>
      <c r="H125" t="s">
        <v>167</v>
      </c>
    </row>
    <row r="126" spans="2:8" x14ac:dyDescent="0.25">
      <c r="B126" s="52">
        <v>45069</v>
      </c>
      <c r="C126" t="s">
        <v>171</v>
      </c>
      <c r="D126" s="53">
        <v>6304.83</v>
      </c>
      <c r="E126" s="53"/>
      <c r="G126" s="52">
        <v>45069</v>
      </c>
      <c r="H126" t="s">
        <v>171</v>
      </c>
    </row>
    <row r="127" spans="2:8" x14ac:dyDescent="0.25">
      <c r="B127" s="52">
        <v>45069</v>
      </c>
      <c r="C127" t="s">
        <v>169</v>
      </c>
      <c r="D127" s="53">
        <v>1534.98</v>
      </c>
      <c r="E127" s="53"/>
      <c r="G127" s="52">
        <v>45069</v>
      </c>
      <c r="H127" t="s">
        <v>169</v>
      </c>
    </row>
    <row r="128" spans="2:8" x14ac:dyDescent="0.25">
      <c r="B128" s="52">
        <v>45070</v>
      </c>
      <c r="C128" t="s">
        <v>169</v>
      </c>
      <c r="D128" s="53">
        <v>6195.64</v>
      </c>
      <c r="E128" s="53"/>
      <c r="G128" s="52">
        <v>45070</v>
      </c>
      <c r="H128" t="s">
        <v>169</v>
      </c>
    </row>
    <row r="129" spans="2:8" x14ac:dyDescent="0.25">
      <c r="B129" s="52">
        <v>45071</v>
      </c>
      <c r="C129" t="s">
        <v>171</v>
      </c>
      <c r="D129" s="53">
        <v>3860.31</v>
      </c>
      <c r="E129" s="53"/>
      <c r="G129" s="52">
        <v>45071</v>
      </c>
      <c r="H129" t="s">
        <v>171</v>
      </c>
    </row>
    <row r="130" spans="2:8" x14ac:dyDescent="0.25">
      <c r="B130" s="52">
        <v>45072</v>
      </c>
      <c r="C130" t="s">
        <v>171</v>
      </c>
      <c r="D130" s="53">
        <v>6436.11</v>
      </c>
      <c r="E130" s="53"/>
      <c r="G130" s="52">
        <v>45072</v>
      </c>
      <c r="H130" t="s">
        <v>171</v>
      </c>
    </row>
    <row r="131" spans="2:8" x14ac:dyDescent="0.25">
      <c r="B131" s="52">
        <v>45072</v>
      </c>
      <c r="C131" t="s">
        <v>171</v>
      </c>
      <c r="D131" s="53">
        <v>2174.94</v>
      </c>
      <c r="E131" s="53"/>
      <c r="G131" s="52">
        <v>45072</v>
      </c>
      <c r="H131" t="s">
        <v>171</v>
      </c>
    </row>
    <row r="132" spans="2:8" x14ac:dyDescent="0.25">
      <c r="B132" s="52">
        <v>45073</v>
      </c>
      <c r="C132" t="s">
        <v>169</v>
      </c>
      <c r="D132" s="53">
        <v>3183.81</v>
      </c>
      <c r="E132" s="53"/>
      <c r="G132" s="52">
        <v>45073</v>
      </c>
      <c r="H132" t="s">
        <v>169</v>
      </c>
    </row>
    <row r="133" spans="2:8" x14ac:dyDescent="0.25">
      <c r="B133" s="52">
        <v>45074</v>
      </c>
      <c r="C133" t="s">
        <v>169</v>
      </c>
      <c r="D133" s="53">
        <v>4127.82</v>
      </c>
      <c r="E133" s="53"/>
      <c r="G133" s="52">
        <v>45074</v>
      </c>
      <c r="H133" t="s">
        <v>171</v>
      </c>
    </row>
    <row r="134" spans="2:8" x14ac:dyDescent="0.25">
      <c r="B134" s="52">
        <v>45074</v>
      </c>
      <c r="C134" t="s">
        <v>171</v>
      </c>
      <c r="D134" s="53">
        <v>1335.64</v>
      </c>
      <c r="E134" s="53"/>
      <c r="G134" s="52">
        <v>45074</v>
      </c>
      <c r="H134" t="s">
        <v>169</v>
      </c>
    </row>
    <row r="135" spans="2:8" x14ac:dyDescent="0.25">
      <c r="B135" s="52">
        <v>45075</v>
      </c>
      <c r="C135" t="s">
        <v>171</v>
      </c>
      <c r="D135" s="53">
        <v>6973.41</v>
      </c>
      <c r="E135" s="53"/>
      <c r="G135" s="52">
        <v>45075</v>
      </c>
      <c r="H135" t="s">
        <v>171</v>
      </c>
    </row>
    <row r="136" spans="2:8" x14ac:dyDescent="0.25">
      <c r="B136" s="52">
        <v>45076</v>
      </c>
      <c r="C136" t="s">
        <v>171</v>
      </c>
      <c r="D136" s="53">
        <v>2386.48</v>
      </c>
      <c r="E136" s="53"/>
      <c r="G136" s="52">
        <v>45076</v>
      </c>
      <c r="H136" t="s">
        <v>171</v>
      </c>
    </row>
    <row r="137" spans="2:8" x14ac:dyDescent="0.25">
      <c r="B137" s="52">
        <v>45077</v>
      </c>
      <c r="C137" t="s">
        <v>167</v>
      </c>
      <c r="D137" s="53">
        <v>1318.06</v>
      </c>
      <c r="E137" s="53"/>
      <c r="G137" s="52">
        <v>45077</v>
      </c>
      <c r="H137" t="s">
        <v>167</v>
      </c>
    </row>
    <row r="138" spans="2:8" x14ac:dyDescent="0.25">
      <c r="B138" s="52">
        <v>45078</v>
      </c>
      <c r="C138" t="s">
        <v>167</v>
      </c>
      <c r="D138" s="53">
        <v>7224.19</v>
      </c>
      <c r="E138" s="53"/>
      <c r="G138" s="52">
        <v>45078</v>
      </c>
      <c r="H138" t="s">
        <v>167</v>
      </c>
    </row>
    <row r="139" spans="2:8" x14ac:dyDescent="0.25">
      <c r="B139" s="52">
        <v>45079</v>
      </c>
      <c r="C139" t="s">
        <v>171</v>
      </c>
      <c r="D139" s="53">
        <v>4695.04</v>
      </c>
      <c r="E139" s="53"/>
      <c r="G139" s="52">
        <v>45079</v>
      </c>
      <c r="H139" t="s">
        <v>169</v>
      </c>
    </row>
    <row r="140" spans="2:8" x14ac:dyDescent="0.25">
      <c r="B140" s="52">
        <v>45079</v>
      </c>
      <c r="C140" t="s">
        <v>169</v>
      </c>
      <c r="D140" s="53">
        <v>7674.41</v>
      </c>
      <c r="E140" s="53"/>
      <c r="G140" s="52">
        <v>45079</v>
      </c>
      <c r="H140" t="s">
        <v>171</v>
      </c>
    </row>
    <row r="141" spans="2:8" x14ac:dyDescent="0.25">
      <c r="B141" s="52">
        <v>45080</v>
      </c>
      <c r="C141" t="s">
        <v>167</v>
      </c>
      <c r="D141" s="53">
        <v>5521.63</v>
      </c>
      <c r="E141" s="53"/>
      <c r="G141" s="52">
        <v>45080</v>
      </c>
      <c r="H141" t="s">
        <v>167</v>
      </c>
    </row>
    <row r="142" spans="2:8" x14ac:dyDescent="0.25">
      <c r="B142" s="52">
        <v>45081</v>
      </c>
      <c r="C142" t="s">
        <v>169</v>
      </c>
      <c r="D142" s="53">
        <v>4431.01</v>
      </c>
      <c r="E142" s="53"/>
      <c r="G142" s="52">
        <v>45081</v>
      </c>
      <c r="H142" t="s">
        <v>169</v>
      </c>
    </row>
    <row r="143" spans="2:8" x14ac:dyDescent="0.25">
      <c r="B143" s="52">
        <v>45082</v>
      </c>
      <c r="C143" t="s">
        <v>167</v>
      </c>
      <c r="D143" s="53">
        <v>6269.22</v>
      </c>
      <c r="E143" s="53"/>
      <c r="G143" s="52">
        <v>45082</v>
      </c>
      <c r="H143" t="s">
        <v>167</v>
      </c>
    </row>
    <row r="144" spans="2:8" x14ac:dyDescent="0.25">
      <c r="B144" s="52">
        <v>45082</v>
      </c>
      <c r="C144" t="s">
        <v>171</v>
      </c>
      <c r="D144" s="53">
        <v>6099.11</v>
      </c>
      <c r="E144" s="53"/>
      <c r="G144" s="52">
        <v>45082</v>
      </c>
      <c r="H144" t="s">
        <v>171</v>
      </c>
    </row>
    <row r="145" spans="2:8" x14ac:dyDescent="0.25">
      <c r="B145" s="52">
        <v>45082</v>
      </c>
      <c r="C145" t="s">
        <v>167</v>
      </c>
      <c r="D145" s="53">
        <v>6523.01</v>
      </c>
      <c r="E145" s="53"/>
      <c r="G145" s="52">
        <v>45082</v>
      </c>
      <c r="H145" t="s">
        <v>167</v>
      </c>
    </row>
    <row r="146" spans="2:8" x14ac:dyDescent="0.25">
      <c r="B146" s="52">
        <v>45084</v>
      </c>
      <c r="C146" t="s">
        <v>169</v>
      </c>
      <c r="D146" s="53">
        <v>5528.17</v>
      </c>
      <c r="E146" s="53"/>
      <c r="G146" s="52">
        <v>45084</v>
      </c>
      <c r="H146" t="s">
        <v>169</v>
      </c>
    </row>
    <row r="147" spans="2:8" x14ac:dyDescent="0.25">
      <c r="B147" s="52">
        <v>45084</v>
      </c>
      <c r="C147" t="s">
        <v>169</v>
      </c>
      <c r="D147" s="53">
        <v>4519.07</v>
      </c>
      <c r="E147" s="53"/>
      <c r="G147" s="52">
        <v>45084</v>
      </c>
      <c r="H147" t="s">
        <v>169</v>
      </c>
    </row>
    <row r="148" spans="2:8" x14ac:dyDescent="0.25">
      <c r="B148" s="52">
        <v>45085</v>
      </c>
      <c r="C148" t="s">
        <v>165</v>
      </c>
      <c r="D148" s="53">
        <v>5209.62</v>
      </c>
      <c r="E148" s="53"/>
      <c r="G148" s="52">
        <v>45085</v>
      </c>
      <c r="H148" t="s">
        <v>165</v>
      </c>
    </row>
    <row r="149" spans="2:8" x14ac:dyDescent="0.25">
      <c r="B149" s="52">
        <v>45085</v>
      </c>
      <c r="C149" t="s">
        <v>165</v>
      </c>
      <c r="D149" s="53">
        <v>7011.71</v>
      </c>
      <c r="E149" s="53"/>
      <c r="G149" s="52">
        <v>45085</v>
      </c>
      <c r="H149" t="s">
        <v>169</v>
      </c>
    </row>
    <row r="150" spans="2:8" x14ac:dyDescent="0.25">
      <c r="B150" s="52">
        <v>45085</v>
      </c>
      <c r="C150" t="s">
        <v>169</v>
      </c>
      <c r="D150" s="53">
        <v>6647.08</v>
      </c>
      <c r="E150" s="53"/>
      <c r="G150" s="52">
        <v>45085</v>
      </c>
      <c r="H150" t="s">
        <v>165</v>
      </c>
    </row>
    <row r="151" spans="2:8" x14ac:dyDescent="0.25">
      <c r="B151" s="52">
        <v>45086</v>
      </c>
      <c r="C151" t="s">
        <v>167</v>
      </c>
      <c r="D151" s="53">
        <v>3831.24</v>
      </c>
      <c r="E151" s="53"/>
      <c r="G151" s="52">
        <v>45086</v>
      </c>
      <c r="H151" t="s">
        <v>167</v>
      </c>
    </row>
    <row r="152" spans="2:8" x14ac:dyDescent="0.25">
      <c r="B152" s="52">
        <v>45086</v>
      </c>
      <c r="C152" t="s">
        <v>165</v>
      </c>
      <c r="D152" s="53">
        <v>4555.79</v>
      </c>
      <c r="E152" s="53"/>
      <c r="G152" s="52">
        <v>45086</v>
      </c>
      <c r="H152" t="s">
        <v>165</v>
      </c>
    </row>
    <row r="153" spans="2:8" x14ac:dyDescent="0.25">
      <c r="B153" s="52">
        <v>45086</v>
      </c>
      <c r="C153" t="s">
        <v>165</v>
      </c>
      <c r="D153" s="53">
        <v>4665.33</v>
      </c>
      <c r="E153" s="53"/>
      <c r="G153" s="52">
        <v>45086</v>
      </c>
      <c r="H153" t="s">
        <v>165</v>
      </c>
    </row>
    <row r="154" spans="2:8" x14ac:dyDescent="0.25">
      <c r="B154" s="52">
        <v>45087</v>
      </c>
      <c r="C154" t="s">
        <v>167</v>
      </c>
      <c r="D154" s="53">
        <v>5006.4799999999996</v>
      </c>
      <c r="E154" s="53"/>
      <c r="G154" s="52">
        <v>45087</v>
      </c>
      <c r="H154" t="s">
        <v>167</v>
      </c>
    </row>
    <row r="155" spans="2:8" x14ac:dyDescent="0.25">
      <c r="B155" s="52">
        <v>45089</v>
      </c>
      <c r="C155" t="s">
        <v>169</v>
      </c>
      <c r="D155" s="53">
        <v>6082.79</v>
      </c>
      <c r="E155" s="53"/>
      <c r="G155" s="52">
        <v>45089</v>
      </c>
      <c r="H155" t="s">
        <v>167</v>
      </c>
    </row>
    <row r="156" spans="2:8" x14ac:dyDescent="0.25">
      <c r="B156" s="52">
        <v>45089</v>
      </c>
      <c r="C156" t="s">
        <v>167</v>
      </c>
      <c r="D156" s="53">
        <v>6344.04</v>
      </c>
      <c r="E156" s="53"/>
      <c r="G156" s="52">
        <v>45089</v>
      </c>
      <c r="H156" t="s">
        <v>169</v>
      </c>
    </row>
    <row r="157" spans="2:8" x14ac:dyDescent="0.25">
      <c r="B157" s="52">
        <v>45091</v>
      </c>
      <c r="C157" t="s">
        <v>165</v>
      </c>
      <c r="D157" s="53">
        <v>4217.26</v>
      </c>
      <c r="E157" s="53"/>
      <c r="G157" s="52">
        <v>45091</v>
      </c>
      <c r="H157" t="s">
        <v>165</v>
      </c>
    </row>
    <row r="158" spans="2:8" x14ac:dyDescent="0.25">
      <c r="B158" s="52">
        <v>45093</v>
      </c>
      <c r="C158" t="s">
        <v>169</v>
      </c>
      <c r="D158" s="53">
        <v>4197.76</v>
      </c>
      <c r="E158" s="53"/>
      <c r="G158" s="52">
        <v>45093</v>
      </c>
      <c r="H158" t="s">
        <v>171</v>
      </c>
    </row>
    <row r="159" spans="2:8" x14ac:dyDescent="0.25">
      <c r="B159" s="52">
        <v>45093</v>
      </c>
      <c r="C159" t="s">
        <v>171</v>
      </c>
      <c r="D159" s="53">
        <v>7645.36</v>
      </c>
      <c r="E159" s="53"/>
      <c r="G159" s="52">
        <v>45093</v>
      </c>
      <c r="H159" t="s">
        <v>165</v>
      </c>
    </row>
    <row r="160" spans="2:8" x14ac:dyDescent="0.25">
      <c r="B160" s="52">
        <v>45093</v>
      </c>
      <c r="C160" t="s">
        <v>165</v>
      </c>
      <c r="D160" s="53">
        <v>7361.51</v>
      </c>
      <c r="E160" s="53"/>
      <c r="G160" s="52">
        <v>45093</v>
      </c>
      <c r="H160" t="s">
        <v>169</v>
      </c>
    </row>
    <row r="161" spans="2:8" x14ac:dyDescent="0.25">
      <c r="B161" s="52">
        <v>45094</v>
      </c>
      <c r="C161" t="s">
        <v>167</v>
      </c>
      <c r="D161" s="53">
        <v>7737.13</v>
      </c>
      <c r="E161" s="53"/>
      <c r="G161" s="52">
        <v>45094</v>
      </c>
      <c r="H161" t="s">
        <v>167</v>
      </c>
    </row>
    <row r="162" spans="2:8" x14ac:dyDescent="0.25">
      <c r="B162" s="52">
        <v>45095</v>
      </c>
      <c r="C162" t="s">
        <v>167</v>
      </c>
      <c r="D162" s="53">
        <v>6948.28</v>
      </c>
      <c r="E162" s="53"/>
      <c r="G162" s="52">
        <v>45095</v>
      </c>
      <c r="H162" t="s">
        <v>167</v>
      </c>
    </row>
    <row r="163" spans="2:8" x14ac:dyDescent="0.25">
      <c r="B163" s="52">
        <v>45097</v>
      </c>
      <c r="C163" t="s">
        <v>171</v>
      </c>
      <c r="D163" s="53">
        <v>5308</v>
      </c>
      <c r="E163" s="53"/>
      <c r="G163" s="52">
        <v>45097</v>
      </c>
      <c r="H163" t="s">
        <v>165</v>
      </c>
    </row>
    <row r="164" spans="2:8" x14ac:dyDescent="0.25">
      <c r="B164" s="52">
        <v>45097</v>
      </c>
      <c r="C164" t="s">
        <v>171</v>
      </c>
      <c r="D164" s="53">
        <v>5534.7</v>
      </c>
      <c r="E164" s="53"/>
      <c r="G164" s="52">
        <v>45097</v>
      </c>
      <c r="H164" t="s">
        <v>171</v>
      </c>
    </row>
    <row r="165" spans="2:8" x14ac:dyDescent="0.25">
      <c r="B165" s="52">
        <v>45097</v>
      </c>
      <c r="C165" t="s">
        <v>165</v>
      </c>
      <c r="D165" s="53">
        <v>5735.86</v>
      </c>
      <c r="E165" s="53"/>
      <c r="G165" s="52">
        <v>45097</v>
      </c>
      <c r="H165" t="s">
        <v>171</v>
      </c>
    </row>
    <row r="166" spans="2:8" x14ac:dyDescent="0.25">
      <c r="B166" s="52">
        <v>45100</v>
      </c>
      <c r="C166" t="s">
        <v>169</v>
      </c>
      <c r="D166" s="53">
        <v>6854.52</v>
      </c>
      <c r="E166" s="53"/>
      <c r="G166" s="52">
        <v>45100</v>
      </c>
      <c r="H166" t="s">
        <v>169</v>
      </c>
    </row>
    <row r="167" spans="2:8" x14ac:dyDescent="0.25">
      <c r="B167" s="52">
        <v>45100</v>
      </c>
      <c r="C167" t="s">
        <v>169</v>
      </c>
      <c r="D167" s="53">
        <v>5276.25</v>
      </c>
      <c r="E167" s="53"/>
      <c r="G167" s="52">
        <v>45100</v>
      </c>
      <c r="H167" t="s">
        <v>169</v>
      </c>
    </row>
    <row r="168" spans="2:8" x14ac:dyDescent="0.25">
      <c r="B168" s="52">
        <v>45102</v>
      </c>
      <c r="C168" t="s">
        <v>165</v>
      </c>
      <c r="D168" s="53">
        <v>3835.19</v>
      </c>
      <c r="E168" s="53"/>
      <c r="G168" s="52">
        <v>45102</v>
      </c>
      <c r="H168" t="s">
        <v>167</v>
      </c>
    </row>
    <row r="169" spans="2:8" x14ac:dyDescent="0.25">
      <c r="B169" s="52">
        <v>45102</v>
      </c>
      <c r="C169" t="s">
        <v>167</v>
      </c>
      <c r="D169" s="53">
        <v>4064.22</v>
      </c>
      <c r="E169" s="53"/>
      <c r="G169" s="52">
        <v>45102</v>
      </c>
      <c r="H169" t="s">
        <v>165</v>
      </c>
    </row>
    <row r="170" spans="2:8" x14ac:dyDescent="0.25">
      <c r="B170" s="52">
        <v>45103</v>
      </c>
      <c r="C170" t="s">
        <v>171</v>
      </c>
      <c r="D170" s="53">
        <v>4163.58</v>
      </c>
      <c r="E170" s="53"/>
      <c r="G170" s="52">
        <v>45103</v>
      </c>
      <c r="H170" t="s">
        <v>171</v>
      </c>
    </row>
  </sheetData>
  <autoFilter ref="B6:D170" xr:uid="{1461CE9D-C2AC-464A-9C60-1B4299B05383}"/>
  <conditionalFormatting pivot="1" sqref="H7:H12 H14:H19 H21:H26 H28:H33">
    <cfRule type="top10" dxfId="9" priority="1" rank="3"/>
  </conditionalFormatting>
  <pageMargins left="0.7" right="0.7" top="0.75" bottom="0.75" header="0.3" footer="0.3"/>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5F3A6-2ED8-4E29-8723-1852358F37F6}">
  <sheetPr>
    <tabColor rgb="FF0000FF"/>
  </sheetPr>
  <dimension ref="B2:D170"/>
  <sheetViews>
    <sheetView workbookViewId="0"/>
  </sheetViews>
  <sheetFormatPr defaultRowHeight="15" x14ac:dyDescent="0.25"/>
  <sheetData>
    <row r="2" spans="2:4" x14ac:dyDescent="0.25">
      <c r="B2" t="s">
        <v>159</v>
      </c>
    </row>
    <row r="3" spans="2:4" x14ac:dyDescent="0.25">
      <c r="B3" t="s">
        <v>160</v>
      </c>
    </row>
    <row r="6" spans="2:4" x14ac:dyDescent="0.25">
      <c r="B6" s="86" t="s">
        <v>55</v>
      </c>
      <c r="C6" s="86" t="s">
        <v>162</v>
      </c>
      <c r="D6" s="86" t="s">
        <v>2</v>
      </c>
    </row>
    <row r="7" spans="2:4" x14ac:dyDescent="0.25">
      <c r="B7" s="27">
        <v>44931</v>
      </c>
      <c r="C7" s="5" t="s">
        <v>169</v>
      </c>
      <c r="D7" s="85">
        <v>1645.01</v>
      </c>
    </row>
    <row r="8" spans="2:4" x14ac:dyDescent="0.25">
      <c r="B8" s="27">
        <v>44932</v>
      </c>
      <c r="C8" s="5" t="s">
        <v>169</v>
      </c>
      <c r="D8" s="85">
        <v>4828.54</v>
      </c>
    </row>
    <row r="9" spans="2:4" x14ac:dyDescent="0.25">
      <c r="B9" s="27">
        <v>44934</v>
      </c>
      <c r="C9" s="5" t="s">
        <v>165</v>
      </c>
      <c r="D9" s="85">
        <v>3634.56</v>
      </c>
    </row>
    <row r="10" spans="2:4" x14ac:dyDescent="0.25">
      <c r="B10" s="27">
        <v>44937</v>
      </c>
      <c r="C10" s="5" t="s">
        <v>165</v>
      </c>
      <c r="D10" s="85">
        <v>2713.46</v>
      </c>
    </row>
    <row r="11" spans="2:4" x14ac:dyDescent="0.25">
      <c r="B11" s="27">
        <v>44939</v>
      </c>
      <c r="C11" s="5" t="s">
        <v>169</v>
      </c>
      <c r="D11" s="85">
        <v>679.07</v>
      </c>
    </row>
    <row r="12" spans="2:4" x14ac:dyDescent="0.25">
      <c r="B12" s="27">
        <v>44939</v>
      </c>
      <c r="C12" s="5" t="s">
        <v>167</v>
      </c>
      <c r="D12" s="85">
        <v>1526.73</v>
      </c>
    </row>
    <row r="13" spans="2:4" x14ac:dyDescent="0.25">
      <c r="B13" s="27">
        <v>44940</v>
      </c>
      <c r="C13" s="5" t="s">
        <v>167</v>
      </c>
      <c r="D13" s="85">
        <v>3151.76</v>
      </c>
    </row>
    <row r="14" spans="2:4" x14ac:dyDescent="0.25">
      <c r="B14" s="27">
        <v>44940</v>
      </c>
      <c r="C14" s="5" t="s">
        <v>171</v>
      </c>
      <c r="D14" s="85">
        <v>3554.02</v>
      </c>
    </row>
    <row r="15" spans="2:4" x14ac:dyDescent="0.25">
      <c r="B15" s="27">
        <v>44940</v>
      </c>
      <c r="C15" s="5" t="s">
        <v>167</v>
      </c>
      <c r="D15" s="85">
        <v>3409.51</v>
      </c>
    </row>
    <row r="16" spans="2:4" x14ac:dyDescent="0.25">
      <c r="B16" s="27">
        <v>44941</v>
      </c>
      <c r="C16" s="5" t="s">
        <v>165</v>
      </c>
      <c r="D16" s="85">
        <v>3361.29</v>
      </c>
    </row>
    <row r="17" spans="2:4" x14ac:dyDescent="0.25">
      <c r="B17" s="27">
        <v>44941</v>
      </c>
      <c r="C17" s="5" t="s">
        <v>171</v>
      </c>
      <c r="D17" s="85">
        <v>458.09</v>
      </c>
    </row>
    <row r="18" spans="2:4" x14ac:dyDescent="0.25">
      <c r="B18" s="27">
        <v>44941</v>
      </c>
      <c r="C18" s="5" t="s">
        <v>165</v>
      </c>
      <c r="D18" s="85">
        <v>2140.04</v>
      </c>
    </row>
    <row r="19" spans="2:4" x14ac:dyDescent="0.25">
      <c r="B19" s="27">
        <v>44943</v>
      </c>
      <c r="C19" s="5" t="s">
        <v>169</v>
      </c>
      <c r="D19" s="85">
        <v>3882.28</v>
      </c>
    </row>
    <row r="20" spans="2:4" x14ac:dyDescent="0.25">
      <c r="B20" s="27">
        <v>44947</v>
      </c>
      <c r="C20" s="5" t="s">
        <v>165</v>
      </c>
      <c r="D20" s="85">
        <v>1608.7</v>
      </c>
    </row>
    <row r="21" spans="2:4" x14ac:dyDescent="0.25">
      <c r="B21" s="27">
        <v>44947</v>
      </c>
      <c r="C21" s="5" t="s">
        <v>167</v>
      </c>
      <c r="D21" s="85">
        <v>3223.12</v>
      </c>
    </row>
    <row r="22" spans="2:4" x14ac:dyDescent="0.25">
      <c r="B22" s="27">
        <v>44948</v>
      </c>
      <c r="C22" s="5" t="s">
        <v>167</v>
      </c>
      <c r="D22" s="85">
        <v>98.57</v>
      </c>
    </row>
    <row r="23" spans="2:4" x14ac:dyDescent="0.25">
      <c r="B23" s="27">
        <v>44948</v>
      </c>
      <c r="C23" s="5" t="s">
        <v>171</v>
      </c>
      <c r="D23" s="85">
        <v>1616.32</v>
      </c>
    </row>
    <row r="24" spans="2:4" x14ac:dyDescent="0.25">
      <c r="B24" s="27">
        <v>44949</v>
      </c>
      <c r="C24" s="5" t="s">
        <v>165</v>
      </c>
      <c r="D24" s="85">
        <v>2907.42</v>
      </c>
    </row>
    <row r="25" spans="2:4" x14ac:dyDescent="0.25">
      <c r="B25" s="27">
        <v>44951</v>
      </c>
      <c r="C25" s="5" t="s">
        <v>167</v>
      </c>
      <c r="D25" s="85">
        <v>2384.9699999999998</v>
      </c>
    </row>
    <row r="26" spans="2:4" x14ac:dyDescent="0.25">
      <c r="B26" s="27">
        <v>44951</v>
      </c>
      <c r="C26" s="5" t="s">
        <v>169</v>
      </c>
      <c r="D26" s="85">
        <v>4326.08</v>
      </c>
    </row>
    <row r="27" spans="2:4" x14ac:dyDescent="0.25">
      <c r="B27" s="27">
        <v>44951</v>
      </c>
      <c r="C27" s="5" t="s">
        <v>169</v>
      </c>
      <c r="D27" s="85">
        <v>554.62</v>
      </c>
    </row>
    <row r="28" spans="2:4" x14ac:dyDescent="0.25">
      <c r="B28" s="27">
        <v>44952</v>
      </c>
      <c r="C28" s="5" t="s">
        <v>167</v>
      </c>
      <c r="D28" s="85">
        <v>1904.62</v>
      </c>
    </row>
    <row r="29" spans="2:4" x14ac:dyDescent="0.25">
      <c r="B29" s="27">
        <v>44952</v>
      </c>
      <c r="C29" s="5" t="s">
        <v>169</v>
      </c>
      <c r="D29" s="85">
        <v>156.34</v>
      </c>
    </row>
    <row r="30" spans="2:4" x14ac:dyDescent="0.25">
      <c r="B30" s="27">
        <v>44953</v>
      </c>
      <c r="C30" s="5" t="s">
        <v>165</v>
      </c>
      <c r="D30" s="85">
        <v>883.34</v>
      </c>
    </row>
    <row r="31" spans="2:4" x14ac:dyDescent="0.25">
      <c r="B31" s="27">
        <v>44955</v>
      </c>
      <c r="C31" s="5" t="s">
        <v>171</v>
      </c>
      <c r="D31" s="85">
        <v>3838.87</v>
      </c>
    </row>
    <row r="32" spans="2:4" x14ac:dyDescent="0.25">
      <c r="B32" s="27">
        <v>44956</v>
      </c>
      <c r="C32" s="5" t="s">
        <v>165</v>
      </c>
      <c r="D32" s="85">
        <v>787.87</v>
      </c>
    </row>
    <row r="33" spans="2:4" x14ac:dyDescent="0.25">
      <c r="B33" s="27">
        <v>44956</v>
      </c>
      <c r="C33" s="5" t="s">
        <v>167</v>
      </c>
      <c r="D33" s="85">
        <v>3354.4</v>
      </c>
    </row>
    <row r="34" spans="2:4" x14ac:dyDescent="0.25">
      <c r="B34" s="27">
        <v>44958</v>
      </c>
      <c r="C34" s="5" t="s">
        <v>171</v>
      </c>
      <c r="D34" s="85">
        <v>4467.0200000000004</v>
      </c>
    </row>
    <row r="35" spans="2:4" x14ac:dyDescent="0.25">
      <c r="B35" s="27">
        <v>44958</v>
      </c>
      <c r="C35" s="5" t="s">
        <v>169</v>
      </c>
      <c r="D35" s="85">
        <v>4434.0600000000004</v>
      </c>
    </row>
    <row r="36" spans="2:4" x14ac:dyDescent="0.25">
      <c r="B36" s="27">
        <v>44959</v>
      </c>
      <c r="C36" s="5" t="s">
        <v>169</v>
      </c>
      <c r="D36" s="85">
        <v>1970.14</v>
      </c>
    </row>
    <row r="37" spans="2:4" x14ac:dyDescent="0.25">
      <c r="B37" s="27">
        <v>44959</v>
      </c>
      <c r="C37" s="5" t="s">
        <v>165</v>
      </c>
      <c r="D37" s="85">
        <v>2066.4299999999998</v>
      </c>
    </row>
    <row r="38" spans="2:4" x14ac:dyDescent="0.25">
      <c r="B38" s="27">
        <v>44960</v>
      </c>
      <c r="C38" s="5" t="s">
        <v>165</v>
      </c>
      <c r="D38" s="85">
        <v>1797.46</v>
      </c>
    </row>
    <row r="39" spans="2:4" x14ac:dyDescent="0.25">
      <c r="B39" s="27">
        <v>44960</v>
      </c>
      <c r="C39" s="5" t="s">
        <v>169</v>
      </c>
      <c r="D39" s="85">
        <v>1635.13</v>
      </c>
    </row>
    <row r="40" spans="2:4" x14ac:dyDescent="0.25">
      <c r="B40" s="27">
        <v>44960</v>
      </c>
      <c r="C40" s="5" t="s">
        <v>165</v>
      </c>
      <c r="D40" s="85">
        <v>3389.24</v>
      </c>
    </row>
    <row r="41" spans="2:4" x14ac:dyDescent="0.25">
      <c r="B41" s="27">
        <v>44962</v>
      </c>
      <c r="C41" s="5" t="s">
        <v>171</v>
      </c>
      <c r="D41" s="85">
        <v>1775.61</v>
      </c>
    </row>
    <row r="42" spans="2:4" x14ac:dyDescent="0.25">
      <c r="B42" s="27">
        <v>44964</v>
      </c>
      <c r="C42" s="5" t="s">
        <v>169</v>
      </c>
      <c r="D42" s="85">
        <v>67.38</v>
      </c>
    </row>
    <row r="43" spans="2:4" x14ac:dyDescent="0.25">
      <c r="B43" s="27">
        <v>44964</v>
      </c>
      <c r="C43" s="5" t="s">
        <v>171</v>
      </c>
      <c r="D43" s="85">
        <v>1363.2</v>
      </c>
    </row>
    <row r="44" spans="2:4" x14ac:dyDescent="0.25">
      <c r="B44" s="27">
        <v>44964</v>
      </c>
      <c r="C44" s="5" t="s">
        <v>167</v>
      </c>
      <c r="D44" s="85">
        <v>1854.64</v>
      </c>
    </row>
    <row r="45" spans="2:4" x14ac:dyDescent="0.25">
      <c r="B45" s="27">
        <v>44965</v>
      </c>
      <c r="C45" s="5" t="s">
        <v>171</v>
      </c>
      <c r="D45" s="85">
        <v>1450.63</v>
      </c>
    </row>
    <row r="46" spans="2:4" x14ac:dyDescent="0.25">
      <c r="B46" s="27">
        <v>44965</v>
      </c>
      <c r="C46" s="5" t="s">
        <v>165</v>
      </c>
      <c r="D46" s="85">
        <v>1818.23</v>
      </c>
    </row>
    <row r="47" spans="2:4" x14ac:dyDescent="0.25">
      <c r="B47" s="27">
        <v>44965</v>
      </c>
      <c r="C47" s="5" t="s">
        <v>165</v>
      </c>
      <c r="D47" s="85">
        <v>4546.43</v>
      </c>
    </row>
    <row r="48" spans="2:4" x14ac:dyDescent="0.25">
      <c r="B48" s="27">
        <v>44966</v>
      </c>
      <c r="C48" s="5" t="s">
        <v>167</v>
      </c>
      <c r="D48" s="85">
        <v>4710.5200000000004</v>
      </c>
    </row>
    <row r="49" spans="2:4" x14ac:dyDescent="0.25">
      <c r="B49" s="27">
        <v>44969</v>
      </c>
      <c r="C49" s="5" t="s">
        <v>167</v>
      </c>
      <c r="D49" s="85">
        <v>1482.88</v>
      </c>
    </row>
    <row r="50" spans="2:4" x14ac:dyDescent="0.25">
      <c r="B50" s="27">
        <v>44969</v>
      </c>
      <c r="C50" s="5" t="s">
        <v>171</v>
      </c>
      <c r="D50" s="85">
        <v>2322.23</v>
      </c>
    </row>
    <row r="51" spans="2:4" x14ac:dyDescent="0.25">
      <c r="B51" s="27">
        <v>44970</v>
      </c>
      <c r="C51" s="5" t="s">
        <v>171</v>
      </c>
      <c r="D51" s="85">
        <v>1561.53</v>
      </c>
    </row>
    <row r="52" spans="2:4" x14ac:dyDescent="0.25">
      <c r="B52" s="27">
        <v>44971</v>
      </c>
      <c r="C52" s="5" t="s">
        <v>167</v>
      </c>
      <c r="D52" s="85">
        <v>4510.13</v>
      </c>
    </row>
    <row r="53" spans="2:4" x14ac:dyDescent="0.25">
      <c r="B53" s="27">
        <v>44971</v>
      </c>
      <c r="C53" s="5" t="s">
        <v>171</v>
      </c>
      <c r="D53" s="85">
        <v>1576.29</v>
      </c>
    </row>
    <row r="54" spans="2:4" x14ac:dyDescent="0.25">
      <c r="B54" s="27">
        <v>44972</v>
      </c>
      <c r="C54" s="5" t="s">
        <v>169</v>
      </c>
      <c r="D54" s="85">
        <v>4297.68</v>
      </c>
    </row>
    <row r="55" spans="2:4" x14ac:dyDescent="0.25">
      <c r="B55" s="27">
        <v>44973</v>
      </c>
      <c r="C55" s="5" t="s">
        <v>165</v>
      </c>
      <c r="D55" s="85">
        <v>43.43</v>
      </c>
    </row>
    <row r="56" spans="2:4" x14ac:dyDescent="0.25">
      <c r="B56" s="27">
        <v>44973</v>
      </c>
      <c r="C56" s="5" t="s">
        <v>169</v>
      </c>
      <c r="D56" s="85">
        <v>740.43</v>
      </c>
    </row>
    <row r="57" spans="2:4" x14ac:dyDescent="0.25">
      <c r="B57" s="27">
        <v>44979</v>
      </c>
      <c r="C57" s="5" t="s">
        <v>171</v>
      </c>
      <c r="D57" s="85">
        <v>554.48</v>
      </c>
    </row>
    <row r="58" spans="2:4" x14ac:dyDescent="0.25">
      <c r="B58" s="27">
        <v>44979</v>
      </c>
      <c r="C58" s="5" t="s">
        <v>165</v>
      </c>
      <c r="D58" s="85">
        <v>3194.89</v>
      </c>
    </row>
    <row r="59" spans="2:4" x14ac:dyDescent="0.25">
      <c r="B59" s="27">
        <v>44980</v>
      </c>
      <c r="C59" s="5" t="s">
        <v>171</v>
      </c>
      <c r="D59" s="85">
        <v>4063.91</v>
      </c>
    </row>
    <row r="60" spans="2:4" x14ac:dyDescent="0.25">
      <c r="B60" s="27">
        <v>44981</v>
      </c>
      <c r="C60" s="5" t="s">
        <v>167</v>
      </c>
      <c r="D60" s="85">
        <v>697.75</v>
      </c>
    </row>
    <row r="61" spans="2:4" x14ac:dyDescent="0.25">
      <c r="B61" s="27">
        <v>44982</v>
      </c>
      <c r="C61" s="5" t="s">
        <v>165</v>
      </c>
      <c r="D61" s="85">
        <v>2938.14</v>
      </c>
    </row>
    <row r="62" spans="2:4" x14ac:dyDescent="0.25">
      <c r="B62" s="27">
        <v>44982</v>
      </c>
      <c r="C62" s="5" t="s">
        <v>171</v>
      </c>
      <c r="D62" s="85">
        <v>2738.8</v>
      </c>
    </row>
    <row r="63" spans="2:4" x14ac:dyDescent="0.25">
      <c r="B63" s="27">
        <v>44986</v>
      </c>
      <c r="C63" s="5" t="s">
        <v>167</v>
      </c>
      <c r="D63" s="85">
        <v>4690.49</v>
      </c>
    </row>
    <row r="64" spans="2:4" x14ac:dyDescent="0.25">
      <c r="B64" s="27">
        <v>44987</v>
      </c>
      <c r="C64" s="5" t="s">
        <v>169</v>
      </c>
      <c r="D64" s="85">
        <v>1777.52</v>
      </c>
    </row>
    <row r="65" spans="2:4" x14ac:dyDescent="0.25">
      <c r="B65" s="27">
        <v>44990</v>
      </c>
      <c r="C65" s="5" t="s">
        <v>167</v>
      </c>
      <c r="D65" s="85">
        <v>4294.17</v>
      </c>
    </row>
    <row r="66" spans="2:4" x14ac:dyDescent="0.25">
      <c r="B66" s="27">
        <v>44993</v>
      </c>
      <c r="C66" s="5" t="s">
        <v>169</v>
      </c>
      <c r="D66" s="85">
        <v>3709.57</v>
      </c>
    </row>
    <row r="67" spans="2:4" x14ac:dyDescent="0.25">
      <c r="B67" s="27">
        <v>44994</v>
      </c>
      <c r="C67" s="5" t="s">
        <v>171</v>
      </c>
      <c r="D67" s="85">
        <v>2200.5300000000002</v>
      </c>
    </row>
    <row r="68" spans="2:4" x14ac:dyDescent="0.25">
      <c r="B68" s="27">
        <v>44997</v>
      </c>
      <c r="C68" s="5" t="s">
        <v>165</v>
      </c>
      <c r="D68" s="85">
        <v>4410.6099999999997</v>
      </c>
    </row>
    <row r="69" spans="2:4" x14ac:dyDescent="0.25">
      <c r="B69" s="27">
        <v>44997</v>
      </c>
      <c r="C69" s="5" t="s">
        <v>171</v>
      </c>
      <c r="D69" s="85">
        <v>4752.4799999999996</v>
      </c>
    </row>
    <row r="70" spans="2:4" x14ac:dyDescent="0.25">
      <c r="B70" s="27">
        <v>44998</v>
      </c>
      <c r="C70" s="5" t="s">
        <v>167</v>
      </c>
      <c r="D70" s="85">
        <v>3170.86</v>
      </c>
    </row>
    <row r="71" spans="2:4" x14ac:dyDescent="0.25">
      <c r="B71" s="27">
        <v>44999</v>
      </c>
      <c r="C71" s="5" t="s">
        <v>165</v>
      </c>
      <c r="D71" s="85">
        <v>2539.84</v>
      </c>
    </row>
    <row r="72" spans="2:4" x14ac:dyDescent="0.25">
      <c r="B72" s="27">
        <v>45000</v>
      </c>
      <c r="C72" s="5" t="s">
        <v>169</v>
      </c>
      <c r="D72" s="85">
        <v>2026.19</v>
      </c>
    </row>
    <row r="73" spans="2:4" x14ac:dyDescent="0.25">
      <c r="B73" s="27">
        <v>45001</v>
      </c>
      <c r="C73" s="5" t="s">
        <v>165</v>
      </c>
      <c r="D73" s="85">
        <v>3367.39</v>
      </c>
    </row>
    <row r="74" spans="2:4" x14ac:dyDescent="0.25">
      <c r="B74" s="27">
        <v>45001</v>
      </c>
      <c r="C74" s="5" t="s">
        <v>167</v>
      </c>
      <c r="D74" s="85">
        <v>494.38</v>
      </c>
    </row>
    <row r="75" spans="2:4" x14ac:dyDescent="0.25">
      <c r="B75" s="27">
        <v>45004</v>
      </c>
      <c r="C75" s="5" t="s">
        <v>171</v>
      </c>
      <c r="D75" s="85">
        <v>4499.43</v>
      </c>
    </row>
    <row r="76" spans="2:4" x14ac:dyDescent="0.25">
      <c r="B76" s="27">
        <v>45009</v>
      </c>
      <c r="C76" s="5" t="s">
        <v>169</v>
      </c>
      <c r="D76" s="85">
        <v>1723.54</v>
      </c>
    </row>
    <row r="77" spans="2:4" x14ac:dyDescent="0.25">
      <c r="B77" s="27">
        <v>45011</v>
      </c>
      <c r="C77" s="5" t="s">
        <v>167</v>
      </c>
      <c r="D77" s="85">
        <v>3263.26</v>
      </c>
    </row>
    <row r="78" spans="2:4" x14ac:dyDescent="0.25">
      <c r="B78" s="27">
        <v>45012</v>
      </c>
      <c r="C78" s="5" t="s">
        <v>167</v>
      </c>
      <c r="D78" s="85">
        <v>2859.62</v>
      </c>
    </row>
    <row r="79" spans="2:4" x14ac:dyDescent="0.25">
      <c r="B79" s="27">
        <v>45013</v>
      </c>
      <c r="C79" s="5" t="s">
        <v>171</v>
      </c>
      <c r="D79" s="85">
        <v>2220.35</v>
      </c>
    </row>
    <row r="80" spans="2:4" x14ac:dyDescent="0.25">
      <c r="B80" s="27">
        <v>45014</v>
      </c>
      <c r="C80" s="5" t="s">
        <v>169</v>
      </c>
      <c r="D80" s="85">
        <v>4272.3999999999996</v>
      </c>
    </row>
    <row r="81" spans="2:4" x14ac:dyDescent="0.25">
      <c r="B81" s="27">
        <v>45014</v>
      </c>
      <c r="C81" s="5" t="s">
        <v>171</v>
      </c>
      <c r="D81" s="85">
        <v>2574.33</v>
      </c>
    </row>
    <row r="82" spans="2:4" x14ac:dyDescent="0.25">
      <c r="B82" s="27">
        <v>45017</v>
      </c>
      <c r="C82" s="5" t="s">
        <v>165</v>
      </c>
      <c r="D82" s="85">
        <v>4151.47</v>
      </c>
    </row>
    <row r="83" spans="2:4" x14ac:dyDescent="0.25">
      <c r="B83" s="27">
        <v>45017</v>
      </c>
      <c r="C83" s="5" t="s">
        <v>171</v>
      </c>
      <c r="D83" s="85">
        <v>5229.01</v>
      </c>
    </row>
    <row r="84" spans="2:4" x14ac:dyDescent="0.25">
      <c r="B84" s="27">
        <v>45018</v>
      </c>
      <c r="C84" s="5" t="s">
        <v>165</v>
      </c>
      <c r="D84" s="85">
        <v>4213.6499999999996</v>
      </c>
    </row>
    <row r="85" spans="2:4" x14ac:dyDescent="0.25">
      <c r="B85" s="27">
        <v>45019</v>
      </c>
      <c r="C85" s="5" t="s">
        <v>171</v>
      </c>
      <c r="D85" s="85">
        <v>1616.68</v>
      </c>
    </row>
    <row r="86" spans="2:4" x14ac:dyDescent="0.25">
      <c r="B86" s="27">
        <v>45020</v>
      </c>
      <c r="C86" s="5" t="s">
        <v>169</v>
      </c>
      <c r="D86" s="85">
        <v>2320.8000000000002</v>
      </c>
    </row>
    <row r="87" spans="2:4" x14ac:dyDescent="0.25">
      <c r="B87" s="27">
        <v>45022</v>
      </c>
      <c r="C87" s="5" t="s">
        <v>165</v>
      </c>
      <c r="D87" s="85">
        <v>3164.17</v>
      </c>
    </row>
    <row r="88" spans="2:4" x14ac:dyDescent="0.25">
      <c r="B88" s="27">
        <v>45022</v>
      </c>
      <c r="C88" s="5" t="s">
        <v>167</v>
      </c>
      <c r="D88" s="85">
        <v>4672.2</v>
      </c>
    </row>
    <row r="89" spans="2:4" x14ac:dyDescent="0.25">
      <c r="B89" s="27">
        <v>45023</v>
      </c>
      <c r="C89" s="5" t="s">
        <v>167</v>
      </c>
      <c r="D89" s="85">
        <v>3544.53</v>
      </c>
    </row>
    <row r="90" spans="2:4" x14ac:dyDescent="0.25">
      <c r="B90" s="27">
        <v>45024</v>
      </c>
      <c r="C90" s="5" t="s">
        <v>165</v>
      </c>
      <c r="D90" s="85">
        <v>4532.2299999999996</v>
      </c>
    </row>
    <row r="91" spans="2:4" x14ac:dyDescent="0.25">
      <c r="B91" s="27">
        <v>45025</v>
      </c>
      <c r="C91" s="5" t="s">
        <v>169</v>
      </c>
      <c r="D91" s="85">
        <v>2321.62</v>
      </c>
    </row>
    <row r="92" spans="2:4" x14ac:dyDescent="0.25">
      <c r="B92" s="27">
        <v>45027</v>
      </c>
      <c r="C92" s="5" t="s">
        <v>169</v>
      </c>
      <c r="D92" s="85">
        <v>3939.16</v>
      </c>
    </row>
    <row r="93" spans="2:4" x14ac:dyDescent="0.25">
      <c r="B93" s="27">
        <v>45031</v>
      </c>
      <c r="C93" s="5" t="s">
        <v>165</v>
      </c>
      <c r="D93" s="85">
        <v>2980.75</v>
      </c>
    </row>
    <row r="94" spans="2:4" x14ac:dyDescent="0.25">
      <c r="B94" s="27">
        <v>45032</v>
      </c>
      <c r="C94" s="5" t="s">
        <v>171</v>
      </c>
      <c r="D94" s="85">
        <v>3062.21</v>
      </c>
    </row>
    <row r="95" spans="2:4" x14ac:dyDescent="0.25">
      <c r="B95" s="27">
        <v>45033</v>
      </c>
      <c r="C95" s="5" t="s">
        <v>171</v>
      </c>
      <c r="D95" s="85">
        <v>6239.21</v>
      </c>
    </row>
    <row r="96" spans="2:4" x14ac:dyDescent="0.25">
      <c r="B96" s="27">
        <v>45034</v>
      </c>
      <c r="C96" s="5" t="s">
        <v>165</v>
      </c>
      <c r="D96" s="85">
        <v>2906.82</v>
      </c>
    </row>
    <row r="97" spans="2:4" x14ac:dyDescent="0.25">
      <c r="B97" s="27">
        <v>45035</v>
      </c>
      <c r="C97" s="5" t="s">
        <v>171</v>
      </c>
      <c r="D97" s="85">
        <v>5812.71</v>
      </c>
    </row>
    <row r="98" spans="2:4" x14ac:dyDescent="0.25">
      <c r="B98" s="27">
        <v>45036</v>
      </c>
      <c r="C98" s="5" t="s">
        <v>165</v>
      </c>
      <c r="D98" s="85">
        <v>2248.7800000000002</v>
      </c>
    </row>
    <row r="99" spans="2:4" x14ac:dyDescent="0.25">
      <c r="B99" s="27">
        <v>45036</v>
      </c>
      <c r="C99" s="5" t="s">
        <v>165</v>
      </c>
      <c r="D99" s="85">
        <v>4344.4399999999996</v>
      </c>
    </row>
    <row r="100" spans="2:4" x14ac:dyDescent="0.25">
      <c r="B100" s="27">
        <v>45036</v>
      </c>
      <c r="C100" s="5" t="s">
        <v>169</v>
      </c>
      <c r="D100" s="85">
        <v>6139.01</v>
      </c>
    </row>
    <row r="101" spans="2:4" x14ac:dyDescent="0.25">
      <c r="B101" s="27">
        <v>45038</v>
      </c>
      <c r="C101" s="5" t="s">
        <v>167</v>
      </c>
      <c r="D101" s="85">
        <v>4981.83</v>
      </c>
    </row>
    <row r="102" spans="2:4" x14ac:dyDescent="0.25">
      <c r="B102" s="27">
        <v>45041</v>
      </c>
      <c r="C102" s="5" t="s">
        <v>171</v>
      </c>
      <c r="D102" s="85">
        <v>3066.47</v>
      </c>
    </row>
    <row r="103" spans="2:4" x14ac:dyDescent="0.25">
      <c r="B103" s="27">
        <v>45041</v>
      </c>
      <c r="C103" s="5" t="s">
        <v>165</v>
      </c>
      <c r="D103" s="85">
        <v>2925.87</v>
      </c>
    </row>
    <row r="104" spans="2:4" x14ac:dyDescent="0.25">
      <c r="B104" s="27">
        <v>45044</v>
      </c>
      <c r="C104" s="5" t="s">
        <v>169</v>
      </c>
      <c r="D104" s="85">
        <v>3360.52</v>
      </c>
    </row>
    <row r="105" spans="2:4" x14ac:dyDescent="0.25">
      <c r="B105" s="27">
        <v>45045</v>
      </c>
      <c r="C105" s="5" t="s">
        <v>167</v>
      </c>
      <c r="D105" s="85">
        <v>3676.99</v>
      </c>
    </row>
    <row r="106" spans="2:4" x14ac:dyDescent="0.25">
      <c r="B106" s="27">
        <v>45045</v>
      </c>
      <c r="C106" s="5" t="s">
        <v>167</v>
      </c>
      <c r="D106" s="85">
        <v>6476.19</v>
      </c>
    </row>
    <row r="107" spans="2:4" x14ac:dyDescent="0.25">
      <c r="B107" s="27">
        <v>45045</v>
      </c>
      <c r="C107" s="5" t="s">
        <v>165</v>
      </c>
      <c r="D107" s="85">
        <v>6205.55</v>
      </c>
    </row>
    <row r="108" spans="2:4" x14ac:dyDescent="0.25">
      <c r="B108" s="27">
        <v>45045</v>
      </c>
      <c r="C108" s="5" t="s">
        <v>167</v>
      </c>
      <c r="D108" s="85">
        <v>1381.72</v>
      </c>
    </row>
    <row r="109" spans="2:4" x14ac:dyDescent="0.25">
      <c r="B109" s="27">
        <v>45046</v>
      </c>
      <c r="C109" s="5" t="s">
        <v>165</v>
      </c>
      <c r="D109" s="85">
        <v>1856.15</v>
      </c>
    </row>
    <row r="110" spans="2:4" x14ac:dyDescent="0.25">
      <c r="B110" s="27">
        <v>45046</v>
      </c>
      <c r="C110" s="5" t="s">
        <v>169</v>
      </c>
      <c r="D110" s="85">
        <v>4677.09</v>
      </c>
    </row>
    <row r="111" spans="2:4" x14ac:dyDescent="0.25">
      <c r="B111" s="27">
        <v>45049</v>
      </c>
      <c r="C111" s="5" t="s">
        <v>165</v>
      </c>
      <c r="D111" s="85">
        <v>6745.45</v>
      </c>
    </row>
    <row r="112" spans="2:4" x14ac:dyDescent="0.25">
      <c r="B112" s="27">
        <v>45049</v>
      </c>
      <c r="C112" s="5" t="s">
        <v>167</v>
      </c>
      <c r="D112" s="85">
        <v>3620.88</v>
      </c>
    </row>
    <row r="113" spans="2:4" x14ac:dyDescent="0.25">
      <c r="B113" s="27">
        <v>45049</v>
      </c>
      <c r="C113" s="5" t="s">
        <v>171</v>
      </c>
      <c r="D113" s="85">
        <v>2483.2399999999998</v>
      </c>
    </row>
    <row r="114" spans="2:4" x14ac:dyDescent="0.25">
      <c r="B114" s="27">
        <v>45050</v>
      </c>
      <c r="C114" s="5" t="s">
        <v>165</v>
      </c>
      <c r="D114" s="85">
        <v>6701.15</v>
      </c>
    </row>
    <row r="115" spans="2:4" x14ac:dyDescent="0.25">
      <c r="B115" s="27">
        <v>45055</v>
      </c>
      <c r="C115" s="5" t="s">
        <v>171</v>
      </c>
      <c r="D115" s="85">
        <v>3161.1</v>
      </c>
    </row>
    <row r="116" spans="2:4" x14ac:dyDescent="0.25">
      <c r="B116" s="27">
        <v>45055</v>
      </c>
      <c r="C116" s="5" t="s">
        <v>169</v>
      </c>
      <c r="D116" s="85">
        <v>5294.68</v>
      </c>
    </row>
    <row r="117" spans="2:4" x14ac:dyDescent="0.25">
      <c r="B117" s="27">
        <v>45056</v>
      </c>
      <c r="C117" s="5" t="s">
        <v>165</v>
      </c>
      <c r="D117" s="85">
        <v>1605.18</v>
      </c>
    </row>
    <row r="118" spans="2:4" x14ac:dyDescent="0.25">
      <c r="B118" s="27">
        <v>45056</v>
      </c>
      <c r="C118" s="5" t="s">
        <v>171</v>
      </c>
      <c r="D118" s="85">
        <v>3641.61</v>
      </c>
    </row>
    <row r="119" spans="2:4" x14ac:dyDescent="0.25">
      <c r="B119" s="27">
        <v>45056</v>
      </c>
      <c r="C119" s="5" t="s">
        <v>167</v>
      </c>
      <c r="D119" s="85">
        <v>6773.57</v>
      </c>
    </row>
    <row r="120" spans="2:4" x14ac:dyDescent="0.25">
      <c r="B120" s="27">
        <v>45057</v>
      </c>
      <c r="C120" s="5" t="s">
        <v>167</v>
      </c>
      <c r="D120" s="85">
        <v>2727.85</v>
      </c>
    </row>
    <row r="121" spans="2:4" x14ac:dyDescent="0.25">
      <c r="B121" s="27">
        <v>45058</v>
      </c>
      <c r="C121" s="5" t="s">
        <v>167</v>
      </c>
      <c r="D121" s="85">
        <v>5203.76</v>
      </c>
    </row>
    <row r="122" spans="2:4" x14ac:dyDescent="0.25">
      <c r="B122" s="27">
        <v>45059</v>
      </c>
      <c r="C122" s="5" t="s">
        <v>169</v>
      </c>
      <c r="D122" s="85">
        <v>4230.25</v>
      </c>
    </row>
    <row r="123" spans="2:4" x14ac:dyDescent="0.25">
      <c r="B123" s="27">
        <v>45063</v>
      </c>
      <c r="C123" s="5" t="s">
        <v>165</v>
      </c>
      <c r="D123" s="85">
        <v>4971.41</v>
      </c>
    </row>
    <row r="124" spans="2:4" x14ac:dyDescent="0.25">
      <c r="B124" s="27">
        <v>45064</v>
      </c>
      <c r="C124" s="5" t="s">
        <v>167</v>
      </c>
      <c r="D124" s="85">
        <v>4893.76</v>
      </c>
    </row>
    <row r="125" spans="2:4" x14ac:dyDescent="0.25">
      <c r="B125" s="27">
        <v>45068</v>
      </c>
      <c r="C125" s="5" t="s">
        <v>167</v>
      </c>
      <c r="D125" s="85">
        <v>4069.41</v>
      </c>
    </row>
    <row r="126" spans="2:4" x14ac:dyDescent="0.25">
      <c r="B126" s="27">
        <v>45069</v>
      </c>
      <c r="C126" s="5" t="s">
        <v>171</v>
      </c>
      <c r="D126" s="85">
        <v>6304.83</v>
      </c>
    </row>
    <row r="127" spans="2:4" x14ac:dyDescent="0.25">
      <c r="B127" s="27">
        <v>45069</v>
      </c>
      <c r="C127" s="5" t="s">
        <v>169</v>
      </c>
      <c r="D127" s="85">
        <v>1534.98</v>
      </c>
    </row>
    <row r="128" spans="2:4" x14ac:dyDescent="0.25">
      <c r="B128" s="27">
        <v>45070</v>
      </c>
      <c r="C128" s="5" t="s">
        <v>169</v>
      </c>
      <c r="D128" s="85">
        <v>6195.64</v>
      </c>
    </row>
    <row r="129" spans="2:4" x14ac:dyDescent="0.25">
      <c r="B129" s="27">
        <v>45071</v>
      </c>
      <c r="C129" s="5" t="s">
        <v>171</v>
      </c>
      <c r="D129" s="85">
        <v>3860.31</v>
      </c>
    </row>
    <row r="130" spans="2:4" x14ac:dyDescent="0.25">
      <c r="B130" s="27">
        <v>45072</v>
      </c>
      <c r="C130" s="5" t="s">
        <v>171</v>
      </c>
      <c r="D130" s="85">
        <v>6436.11</v>
      </c>
    </row>
    <row r="131" spans="2:4" x14ac:dyDescent="0.25">
      <c r="B131" s="27">
        <v>45072</v>
      </c>
      <c r="C131" s="5" t="s">
        <v>171</v>
      </c>
      <c r="D131" s="85">
        <v>2174.94</v>
      </c>
    </row>
    <row r="132" spans="2:4" x14ac:dyDescent="0.25">
      <c r="B132" s="27">
        <v>45073</v>
      </c>
      <c r="C132" s="5" t="s">
        <v>169</v>
      </c>
      <c r="D132" s="85">
        <v>3183.81</v>
      </c>
    </row>
    <row r="133" spans="2:4" x14ac:dyDescent="0.25">
      <c r="B133" s="27">
        <v>45074</v>
      </c>
      <c r="C133" s="5" t="s">
        <v>169</v>
      </c>
      <c r="D133" s="85">
        <v>4127.82</v>
      </c>
    </row>
    <row r="134" spans="2:4" x14ac:dyDescent="0.25">
      <c r="B134" s="27">
        <v>45074</v>
      </c>
      <c r="C134" s="5" t="s">
        <v>171</v>
      </c>
      <c r="D134" s="85">
        <v>1335.64</v>
      </c>
    </row>
    <row r="135" spans="2:4" x14ac:dyDescent="0.25">
      <c r="B135" s="27">
        <v>45075</v>
      </c>
      <c r="C135" s="5" t="s">
        <v>171</v>
      </c>
      <c r="D135" s="85">
        <v>6973.41</v>
      </c>
    </row>
    <row r="136" spans="2:4" x14ac:dyDescent="0.25">
      <c r="B136" s="27">
        <v>45076</v>
      </c>
      <c r="C136" s="5" t="s">
        <v>171</v>
      </c>
      <c r="D136" s="85">
        <v>2386.48</v>
      </c>
    </row>
    <row r="137" spans="2:4" x14ac:dyDescent="0.25">
      <c r="B137" s="27">
        <v>45077</v>
      </c>
      <c r="C137" s="5" t="s">
        <v>167</v>
      </c>
      <c r="D137" s="85">
        <v>1318.06</v>
      </c>
    </row>
    <row r="138" spans="2:4" x14ac:dyDescent="0.25">
      <c r="B138" s="27">
        <v>45078</v>
      </c>
      <c r="C138" s="5" t="s">
        <v>167</v>
      </c>
      <c r="D138" s="85">
        <v>7224.19</v>
      </c>
    </row>
    <row r="139" spans="2:4" x14ac:dyDescent="0.25">
      <c r="B139" s="27">
        <v>45079</v>
      </c>
      <c r="C139" s="5" t="s">
        <v>171</v>
      </c>
      <c r="D139" s="85">
        <v>4695.04</v>
      </c>
    </row>
    <row r="140" spans="2:4" x14ac:dyDescent="0.25">
      <c r="B140" s="27">
        <v>45079</v>
      </c>
      <c r="C140" s="5" t="s">
        <v>169</v>
      </c>
      <c r="D140" s="85">
        <v>7674.41</v>
      </c>
    </row>
    <row r="141" spans="2:4" x14ac:dyDescent="0.25">
      <c r="B141" s="27">
        <v>45080</v>
      </c>
      <c r="C141" s="5" t="s">
        <v>167</v>
      </c>
      <c r="D141" s="85">
        <v>5521.63</v>
      </c>
    </row>
    <row r="142" spans="2:4" x14ac:dyDescent="0.25">
      <c r="B142" s="27">
        <v>45081</v>
      </c>
      <c r="C142" s="5" t="s">
        <v>169</v>
      </c>
      <c r="D142" s="85">
        <v>4431.01</v>
      </c>
    </row>
    <row r="143" spans="2:4" x14ac:dyDescent="0.25">
      <c r="B143" s="27">
        <v>45082</v>
      </c>
      <c r="C143" s="5" t="s">
        <v>167</v>
      </c>
      <c r="D143" s="85">
        <v>6269.22</v>
      </c>
    </row>
    <row r="144" spans="2:4" x14ac:dyDescent="0.25">
      <c r="B144" s="27">
        <v>45082</v>
      </c>
      <c r="C144" s="5" t="s">
        <v>171</v>
      </c>
      <c r="D144" s="85">
        <v>6099.11</v>
      </c>
    </row>
    <row r="145" spans="2:4" x14ac:dyDescent="0.25">
      <c r="B145" s="27">
        <v>45082</v>
      </c>
      <c r="C145" s="5" t="s">
        <v>167</v>
      </c>
      <c r="D145" s="85">
        <v>6523.01</v>
      </c>
    </row>
    <row r="146" spans="2:4" x14ac:dyDescent="0.25">
      <c r="B146" s="27">
        <v>45084</v>
      </c>
      <c r="C146" s="5" t="s">
        <v>169</v>
      </c>
      <c r="D146" s="85">
        <v>5528.17</v>
      </c>
    </row>
    <row r="147" spans="2:4" x14ac:dyDescent="0.25">
      <c r="B147" s="27">
        <v>45084</v>
      </c>
      <c r="C147" s="5" t="s">
        <v>169</v>
      </c>
      <c r="D147" s="85">
        <v>4519.07</v>
      </c>
    </row>
    <row r="148" spans="2:4" x14ac:dyDescent="0.25">
      <c r="B148" s="27">
        <v>45085</v>
      </c>
      <c r="C148" s="5" t="s">
        <v>165</v>
      </c>
      <c r="D148" s="85">
        <v>5209.62</v>
      </c>
    </row>
    <row r="149" spans="2:4" x14ac:dyDescent="0.25">
      <c r="B149" s="27">
        <v>45085</v>
      </c>
      <c r="C149" s="5" t="s">
        <v>165</v>
      </c>
      <c r="D149" s="85">
        <v>7011.71</v>
      </c>
    </row>
    <row r="150" spans="2:4" x14ac:dyDescent="0.25">
      <c r="B150" s="27">
        <v>45085</v>
      </c>
      <c r="C150" s="5" t="s">
        <v>169</v>
      </c>
      <c r="D150" s="85">
        <v>6647.08</v>
      </c>
    </row>
    <row r="151" spans="2:4" x14ac:dyDescent="0.25">
      <c r="B151" s="27">
        <v>45086</v>
      </c>
      <c r="C151" s="5" t="s">
        <v>167</v>
      </c>
      <c r="D151" s="85">
        <v>3831.24</v>
      </c>
    </row>
    <row r="152" spans="2:4" x14ac:dyDescent="0.25">
      <c r="B152" s="27">
        <v>45086</v>
      </c>
      <c r="C152" s="5" t="s">
        <v>165</v>
      </c>
      <c r="D152" s="85">
        <v>4555.79</v>
      </c>
    </row>
    <row r="153" spans="2:4" x14ac:dyDescent="0.25">
      <c r="B153" s="27">
        <v>45086</v>
      </c>
      <c r="C153" s="5" t="s">
        <v>165</v>
      </c>
      <c r="D153" s="85">
        <v>4665.33</v>
      </c>
    </row>
    <row r="154" spans="2:4" x14ac:dyDescent="0.25">
      <c r="B154" s="27">
        <v>45087</v>
      </c>
      <c r="C154" s="5" t="s">
        <v>167</v>
      </c>
      <c r="D154" s="85">
        <v>5006.4799999999996</v>
      </c>
    </row>
    <row r="155" spans="2:4" x14ac:dyDescent="0.25">
      <c r="B155" s="27">
        <v>45089</v>
      </c>
      <c r="C155" s="5" t="s">
        <v>169</v>
      </c>
      <c r="D155" s="85">
        <v>6082.79</v>
      </c>
    </row>
    <row r="156" spans="2:4" x14ac:dyDescent="0.25">
      <c r="B156" s="27">
        <v>45089</v>
      </c>
      <c r="C156" s="5" t="s">
        <v>167</v>
      </c>
      <c r="D156" s="85">
        <v>6344.04</v>
      </c>
    </row>
    <row r="157" spans="2:4" x14ac:dyDescent="0.25">
      <c r="B157" s="27">
        <v>45091</v>
      </c>
      <c r="C157" s="5" t="s">
        <v>165</v>
      </c>
      <c r="D157" s="85">
        <v>4217.26</v>
      </c>
    </row>
    <row r="158" spans="2:4" x14ac:dyDescent="0.25">
      <c r="B158" s="27">
        <v>45093</v>
      </c>
      <c r="C158" s="5" t="s">
        <v>169</v>
      </c>
      <c r="D158" s="85">
        <v>4197.76</v>
      </c>
    </row>
    <row r="159" spans="2:4" x14ac:dyDescent="0.25">
      <c r="B159" s="27">
        <v>45093</v>
      </c>
      <c r="C159" s="5" t="s">
        <v>171</v>
      </c>
      <c r="D159" s="85">
        <v>7645.36</v>
      </c>
    </row>
    <row r="160" spans="2:4" x14ac:dyDescent="0.25">
      <c r="B160" s="27">
        <v>45093</v>
      </c>
      <c r="C160" s="5" t="s">
        <v>165</v>
      </c>
      <c r="D160" s="85">
        <v>7361.51</v>
      </c>
    </row>
    <row r="161" spans="2:4" x14ac:dyDescent="0.25">
      <c r="B161" s="27">
        <v>45094</v>
      </c>
      <c r="C161" s="5" t="s">
        <v>167</v>
      </c>
      <c r="D161" s="85">
        <v>7737.13</v>
      </c>
    </row>
    <row r="162" spans="2:4" x14ac:dyDescent="0.25">
      <c r="B162" s="27">
        <v>45095</v>
      </c>
      <c r="C162" s="5" t="s">
        <v>167</v>
      </c>
      <c r="D162" s="85">
        <v>6948.28</v>
      </c>
    </row>
    <row r="163" spans="2:4" x14ac:dyDescent="0.25">
      <c r="B163" s="27">
        <v>45097</v>
      </c>
      <c r="C163" s="5" t="s">
        <v>171</v>
      </c>
      <c r="D163" s="85">
        <v>5308</v>
      </c>
    </row>
    <row r="164" spans="2:4" x14ac:dyDescent="0.25">
      <c r="B164" s="27">
        <v>45097</v>
      </c>
      <c r="C164" s="5" t="s">
        <v>171</v>
      </c>
      <c r="D164" s="85">
        <v>5534.7</v>
      </c>
    </row>
    <row r="165" spans="2:4" x14ac:dyDescent="0.25">
      <c r="B165" s="27">
        <v>45097</v>
      </c>
      <c r="C165" s="5" t="s">
        <v>165</v>
      </c>
      <c r="D165" s="85">
        <v>5735.86</v>
      </c>
    </row>
    <row r="166" spans="2:4" x14ac:dyDescent="0.25">
      <c r="B166" s="27">
        <v>45100</v>
      </c>
      <c r="C166" s="5" t="s">
        <v>169</v>
      </c>
      <c r="D166" s="85">
        <v>6854.52</v>
      </c>
    </row>
    <row r="167" spans="2:4" x14ac:dyDescent="0.25">
      <c r="B167" s="27">
        <v>45100</v>
      </c>
      <c r="C167" s="5" t="s">
        <v>169</v>
      </c>
      <c r="D167" s="85">
        <v>5276.25</v>
      </c>
    </row>
    <row r="168" spans="2:4" x14ac:dyDescent="0.25">
      <c r="B168" s="27">
        <v>45102</v>
      </c>
      <c r="C168" s="5" t="s">
        <v>165</v>
      </c>
      <c r="D168" s="85">
        <v>3835.19</v>
      </c>
    </row>
    <row r="169" spans="2:4" x14ac:dyDescent="0.25">
      <c r="B169" s="27">
        <v>45102</v>
      </c>
      <c r="C169" s="5" t="s">
        <v>167</v>
      </c>
      <c r="D169" s="85">
        <v>4064.22</v>
      </c>
    </row>
    <row r="170" spans="2:4" x14ac:dyDescent="0.25">
      <c r="B170" s="27">
        <v>45103</v>
      </c>
      <c r="C170" s="5" t="s">
        <v>171</v>
      </c>
      <c r="D170" s="85">
        <v>4163.58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D1800-B09C-495D-9EB7-C1B9D0C5866E}">
  <sheetPr codeName="Sheet16">
    <tabColor rgb="FFFFFF00"/>
  </sheetPr>
  <dimension ref="B1:F163"/>
  <sheetViews>
    <sheetView zoomScale="160" zoomScaleNormal="160" workbookViewId="0"/>
  </sheetViews>
  <sheetFormatPr defaultRowHeight="15" x14ac:dyDescent="0.25"/>
  <cols>
    <col min="1" max="1" width="1.5703125" customWidth="1"/>
    <col min="2" max="2" width="15.28515625" customWidth="1"/>
    <col min="3" max="3" width="39.42578125" customWidth="1"/>
    <col min="4" max="4" width="10.5703125" customWidth="1"/>
    <col min="5" max="5" width="11.85546875" customWidth="1"/>
    <col min="6" max="6" width="10.42578125" customWidth="1"/>
    <col min="8" max="8" width="2.28515625" customWidth="1"/>
  </cols>
  <sheetData>
    <row r="1" spans="2:6" ht="7.5" customHeight="1" x14ac:dyDescent="0.25"/>
    <row r="2" spans="2:6" ht="18.75" x14ac:dyDescent="0.3">
      <c r="B2" s="48" t="s">
        <v>129</v>
      </c>
      <c r="D2" t="s">
        <v>125</v>
      </c>
    </row>
    <row r="3" spans="2:6" ht="7.5" customHeight="1" x14ac:dyDescent="0.25"/>
    <row r="4" spans="2:6" ht="30" x14ac:dyDescent="0.25">
      <c r="B4" s="1" t="s">
        <v>88</v>
      </c>
      <c r="D4" s="36" t="s">
        <v>88</v>
      </c>
      <c r="E4" s="36" t="s">
        <v>93</v>
      </c>
      <c r="F4" s="36" t="s">
        <v>89</v>
      </c>
    </row>
    <row r="5" spans="2:6" x14ac:dyDescent="0.25">
      <c r="B5" t="s">
        <v>90</v>
      </c>
      <c r="D5" s="5" t="str" cm="1">
        <f t="array" ref="D5:D7">_xlfn._xlws.SORT(_xlfn.UNIQUE(SurveyData[Survey Data]))</f>
        <v>No</v>
      </c>
      <c r="E5" s="5" cm="1">
        <f t="array" ref="E5:E7">COUNTIFS(SurveyData[Survey Data],_xlfn.ANCHORARRAY(D5))</f>
        <v>77</v>
      </c>
      <c r="F5" s="35" cm="1">
        <f t="array" ref="F5:F8">E5:E8/E8</f>
        <v>0.48427672955974843</v>
      </c>
    </row>
    <row r="6" spans="2:6" x14ac:dyDescent="0.25">
      <c r="B6" t="s">
        <v>90</v>
      </c>
      <c r="D6" s="5" t="str">
        <v>Somewhat</v>
      </c>
      <c r="E6" s="5">
        <v>35</v>
      </c>
      <c r="F6" s="35">
        <v>0.22012578616352202</v>
      </c>
    </row>
    <row r="7" spans="2:6" x14ac:dyDescent="0.25">
      <c r="B7" t="s">
        <v>91</v>
      </c>
      <c r="D7" s="5" t="str">
        <v>Yes</v>
      </c>
      <c r="E7" s="5">
        <v>47</v>
      </c>
      <c r="F7" s="35">
        <v>0.29559748427672955</v>
      </c>
    </row>
    <row r="8" spans="2:6" x14ac:dyDescent="0.25">
      <c r="B8" t="s">
        <v>90</v>
      </c>
      <c r="D8" s="4" t="s">
        <v>51</v>
      </c>
      <c r="E8" s="4">
        <f>SUM(_xlfn.ANCHORARRAY(E5))</f>
        <v>159</v>
      </c>
      <c r="F8" s="37">
        <v>1</v>
      </c>
    </row>
    <row r="9" spans="2:6" x14ac:dyDescent="0.25">
      <c r="B9" t="s">
        <v>91</v>
      </c>
    </row>
    <row r="10" spans="2:6" x14ac:dyDescent="0.25">
      <c r="B10" t="s">
        <v>91</v>
      </c>
      <c r="D10" t="s">
        <v>126</v>
      </c>
    </row>
    <row r="11" spans="2:6" x14ac:dyDescent="0.25">
      <c r="B11" t="s">
        <v>91</v>
      </c>
    </row>
    <row r="12" spans="2:6" x14ac:dyDescent="0.25">
      <c r="B12" t="s">
        <v>92</v>
      </c>
    </row>
    <row r="13" spans="2:6" x14ac:dyDescent="0.25">
      <c r="B13" t="s">
        <v>90</v>
      </c>
    </row>
    <row r="14" spans="2:6" x14ac:dyDescent="0.25">
      <c r="B14" t="s">
        <v>90</v>
      </c>
    </row>
    <row r="15" spans="2:6" x14ac:dyDescent="0.25">
      <c r="B15" t="s">
        <v>90</v>
      </c>
    </row>
    <row r="16" spans="2:6" x14ac:dyDescent="0.25">
      <c r="B16" t="s">
        <v>90</v>
      </c>
    </row>
    <row r="17" spans="2:2" x14ac:dyDescent="0.25">
      <c r="B17" t="s">
        <v>92</v>
      </c>
    </row>
    <row r="18" spans="2:2" x14ac:dyDescent="0.25">
      <c r="B18" t="s">
        <v>91</v>
      </c>
    </row>
    <row r="19" spans="2:2" hidden="1" x14ac:dyDescent="0.25">
      <c r="B19" t="s">
        <v>91</v>
      </c>
    </row>
    <row r="20" spans="2:2" hidden="1" x14ac:dyDescent="0.25">
      <c r="B20" t="s">
        <v>90</v>
      </c>
    </row>
    <row r="21" spans="2:2" hidden="1" x14ac:dyDescent="0.25">
      <c r="B21" t="s">
        <v>91</v>
      </c>
    </row>
    <row r="22" spans="2:2" hidden="1" x14ac:dyDescent="0.25">
      <c r="B22" t="s">
        <v>91</v>
      </c>
    </row>
    <row r="23" spans="2:2" hidden="1" x14ac:dyDescent="0.25">
      <c r="B23" t="s">
        <v>91</v>
      </c>
    </row>
    <row r="24" spans="2:2" hidden="1" x14ac:dyDescent="0.25">
      <c r="B24" t="s">
        <v>91</v>
      </c>
    </row>
    <row r="25" spans="2:2" hidden="1" x14ac:dyDescent="0.25">
      <c r="B25" t="s">
        <v>91</v>
      </c>
    </row>
    <row r="26" spans="2:2" hidden="1" x14ac:dyDescent="0.25">
      <c r="B26" t="s">
        <v>91</v>
      </c>
    </row>
    <row r="27" spans="2:2" hidden="1" x14ac:dyDescent="0.25">
      <c r="B27" t="s">
        <v>91</v>
      </c>
    </row>
    <row r="28" spans="2:2" hidden="1" x14ac:dyDescent="0.25">
      <c r="B28" t="s">
        <v>90</v>
      </c>
    </row>
    <row r="29" spans="2:2" hidden="1" x14ac:dyDescent="0.25">
      <c r="B29" t="s">
        <v>90</v>
      </c>
    </row>
    <row r="30" spans="2:2" hidden="1" x14ac:dyDescent="0.25">
      <c r="B30" t="s">
        <v>90</v>
      </c>
    </row>
    <row r="31" spans="2:2" hidden="1" x14ac:dyDescent="0.25">
      <c r="B31" t="s">
        <v>92</v>
      </c>
    </row>
    <row r="32" spans="2:2" hidden="1" x14ac:dyDescent="0.25">
      <c r="B32" t="s">
        <v>92</v>
      </c>
    </row>
    <row r="33" spans="2:2" hidden="1" x14ac:dyDescent="0.25">
      <c r="B33" t="s">
        <v>92</v>
      </c>
    </row>
    <row r="34" spans="2:2" hidden="1" x14ac:dyDescent="0.25">
      <c r="B34" t="s">
        <v>91</v>
      </c>
    </row>
    <row r="35" spans="2:2" hidden="1" x14ac:dyDescent="0.25">
      <c r="B35" t="s">
        <v>91</v>
      </c>
    </row>
    <row r="36" spans="2:2" hidden="1" x14ac:dyDescent="0.25">
      <c r="B36" t="s">
        <v>91</v>
      </c>
    </row>
    <row r="37" spans="2:2" hidden="1" x14ac:dyDescent="0.25">
      <c r="B37" t="s">
        <v>90</v>
      </c>
    </row>
    <row r="38" spans="2:2" hidden="1" x14ac:dyDescent="0.25">
      <c r="B38" t="s">
        <v>91</v>
      </c>
    </row>
    <row r="39" spans="2:2" hidden="1" x14ac:dyDescent="0.25">
      <c r="B39" t="s">
        <v>91</v>
      </c>
    </row>
    <row r="40" spans="2:2" hidden="1" x14ac:dyDescent="0.25">
      <c r="B40" t="s">
        <v>91</v>
      </c>
    </row>
    <row r="41" spans="2:2" hidden="1" x14ac:dyDescent="0.25">
      <c r="B41" t="s">
        <v>90</v>
      </c>
    </row>
    <row r="42" spans="2:2" hidden="1" x14ac:dyDescent="0.25">
      <c r="B42" t="s">
        <v>91</v>
      </c>
    </row>
    <row r="43" spans="2:2" hidden="1" x14ac:dyDescent="0.25">
      <c r="B43" t="s">
        <v>91</v>
      </c>
    </row>
    <row r="44" spans="2:2" hidden="1" x14ac:dyDescent="0.25">
      <c r="B44" t="s">
        <v>91</v>
      </c>
    </row>
    <row r="45" spans="2:2" hidden="1" x14ac:dyDescent="0.25">
      <c r="B45" t="s">
        <v>90</v>
      </c>
    </row>
    <row r="46" spans="2:2" hidden="1" x14ac:dyDescent="0.25">
      <c r="B46" t="s">
        <v>92</v>
      </c>
    </row>
    <row r="47" spans="2:2" hidden="1" x14ac:dyDescent="0.25">
      <c r="B47" t="s">
        <v>91</v>
      </c>
    </row>
    <row r="48" spans="2:2" hidden="1" x14ac:dyDescent="0.25">
      <c r="B48" t="s">
        <v>92</v>
      </c>
    </row>
    <row r="49" spans="2:2" hidden="1" x14ac:dyDescent="0.25">
      <c r="B49" t="s">
        <v>91</v>
      </c>
    </row>
    <row r="50" spans="2:2" hidden="1" x14ac:dyDescent="0.25">
      <c r="B50" t="s">
        <v>90</v>
      </c>
    </row>
    <row r="51" spans="2:2" hidden="1" x14ac:dyDescent="0.25">
      <c r="B51" t="s">
        <v>91</v>
      </c>
    </row>
    <row r="52" spans="2:2" hidden="1" x14ac:dyDescent="0.25">
      <c r="B52" t="s">
        <v>91</v>
      </c>
    </row>
    <row r="53" spans="2:2" hidden="1" x14ac:dyDescent="0.25">
      <c r="B53" t="s">
        <v>92</v>
      </c>
    </row>
    <row r="54" spans="2:2" hidden="1" x14ac:dyDescent="0.25">
      <c r="B54" t="s">
        <v>91</v>
      </c>
    </row>
    <row r="55" spans="2:2" hidden="1" x14ac:dyDescent="0.25">
      <c r="B55" t="s">
        <v>92</v>
      </c>
    </row>
    <row r="56" spans="2:2" hidden="1" x14ac:dyDescent="0.25">
      <c r="B56" t="s">
        <v>92</v>
      </c>
    </row>
    <row r="57" spans="2:2" hidden="1" x14ac:dyDescent="0.25">
      <c r="B57" t="s">
        <v>91</v>
      </c>
    </row>
    <row r="58" spans="2:2" hidden="1" x14ac:dyDescent="0.25">
      <c r="B58" t="s">
        <v>91</v>
      </c>
    </row>
    <row r="59" spans="2:2" hidden="1" x14ac:dyDescent="0.25">
      <c r="B59" t="s">
        <v>91</v>
      </c>
    </row>
    <row r="60" spans="2:2" hidden="1" x14ac:dyDescent="0.25">
      <c r="B60" t="s">
        <v>91</v>
      </c>
    </row>
    <row r="61" spans="2:2" hidden="1" x14ac:dyDescent="0.25">
      <c r="B61" t="s">
        <v>91</v>
      </c>
    </row>
    <row r="62" spans="2:2" hidden="1" x14ac:dyDescent="0.25">
      <c r="B62" t="s">
        <v>92</v>
      </c>
    </row>
    <row r="63" spans="2:2" hidden="1" x14ac:dyDescent="0.25">
      <c r="B63" t="s">
        <v>90</v>
      </c>
    </row>
    <row r="64" spans="2:2" hidden="1" x14ac:dyDescent="0.25">
      <c r="B64" t="s">
        <v>92</v>
      </c>
    </row>
    <row r="65" spans="2:2" hidden="1" x14ac:dyDescent="0.25">
      <c r="B65" t="s">
        <v>92</v>
      </c>
    </row>
    <row r="66" spans="2:2" hidden="1" x14ac:dyDescent="0.25">
      <c r="B66" t="s">
        <v>91</v>
      </c>
    </row>
    <row r="67" spans="2:2" hidden="1" x14ac:dyDescent="0.25">
      <c r="B67" t="s">
        <v>92</v>
      </c>
    </row>
    <row r="68" spans="2:2" hidden="1" x14ac:dyDescent="0.25">
      <c r="B68" t="s">
        <v>91</v>
      </c>
    </row>
    <row r="69" spans="2:2" hidden="1" x14ac:dyDescent="0.25">
      <c r="B69" t="s">
        <v>92</v>
      </c>
    </row>
    <row r="70" spans="2:2" hidden="1" x14ac:dyDescent="0.25">
      <c r="B70" t="s">
        <v>91</v>
      </c>
    </row>
    <row r="71" spans="2:2" hidden="1" x14ac:dyDescent="0.25">
      <c r="B71" t="s">
        <v>91</v>
      </c>
    </row>
    <row r="72" spans="2:2" hidden="1" x14ac:dyDescent="0.25">
      <c r="B72" t="s">
        <v>91</v>
      </c>
    </row>
    <row r="73" spans="2:2" hidden="1" x14ac:dyDescent="0.25">
      <c r="B73" t="s">
        <v>91</v>
      </c>
    </row>
    <row r="74" spans="2:2" hidden="1" x14ac:dyDescent="0.25">
      <c r="B74" t="s">
        <v>91</v>
      </c>
    </row>
    <row r="75" spans="2:2" hidden="1" x14ac:dyDescent="0.25">
      <c r="B75" t="s">
        <v>90</v>
      </c>
    </row>
    <row r="76" spans="2:2" hidden="1" x14ac:dyDescent="0.25">
      <c r="B76" t="s">
        <v>92</v>
      </c>
    </row>
    <row r="77" spans="2:2" hidden="1" x14ac:dyDescent="0.25">
      <c r="B77" t="s">
        <v>90</v>
      </c>
    </row>
    <row r="78" spans="2:2" hidden="1" x14ac:dyDescent="0.25">
      <c r="B78" t="s">
        <v>92</v>
      </c>
    </row>
    <row r="79" spans="2:2" hidden="1" x14ac:dyDescent="0.25">
      <c r="B79" t="s">
        <v>91</v>
      </c>
    </row>
    <row r="80" spans="2:2" hidden="1" x14ac:dyDescent="0.25">
      <c r="B80" t="s">
        <v>91</v>
      </c>
    </row>
    <row r="81" spans="2:2" hidden="1" x14ac:dyDescent="0.25">
      <c r="B81" t="s">
        <v>90</v>
      </c>
    </row>
    <row r="82" spans="2:2" hidden="1" x14ac:dyDescent="0.25">
      <c r="B82" t="s">
        <v>90</v>
      </c>
    </row>
    <row r="83" spans="2:2" hidden="1" x14ac:dyDescent="0.25">
      <c r="B83" t="s">
        <v>91</v>
      </c>
    </row>
    <row r="84" spans="2:2" hidden="1" x14ac:dyDescent="0.25">
      <c r="B84" t="s">
        <v>91</v>
      </c>
    </row>
    <row r="85" spans="2:2" hidden="1" x14ac:dyDescent="0.25">
      <c r="B85" t="s">
        <v>90</v>
      </c>
    </row>
    <row r="86" spans="2:2" hidden="1" x14ac:dyDescent="0.25">
      <c r="B86" t="s">
        <v>90</v>
      </c>
    </row>
    <row r="87" spans="2:2" hidden="1" x14ac:dyDescent="0.25">
      <c r="B87" t="s">
        <v>91</v>
      </c>
    </row>
    <row r="88" spans="2:2" hidden="1" x14ac:dyDescent="0.25">
      <c r="B88" t="s">
        <v>90</v>
      </c>
    </row>
    <row r="89" spans="2:2" hidden="1" x14ac:dyDescent="0.25">
      <c r="B89" t="s">
        <v>91</v>
      </c>
    </row>
    <row r="90" spans="2:2" hidden="1" x14ac:dyDescent="0.25">
      <c r="B90" t="s">
        <v>90</v>
      </c>
    </row>
    <row r="91" spans="2:2" hidden="1" x14ac:dyDescent="0.25">
      <c r="B91" t="s">
        <v>91</v>
      </c>
    </row>
    <row r="92" spans="2:2" hidden="1" x14ac:dyDescent="0.25">
      <c r="B92" t="s">
        <v>90</v>
      </c>
    </row>
    <row r="93" spans="2:2" hidden="1" x14ac:dyDescent="0.25">
      <c r="B93" t="s">
        <v>91</v>
      </c>
    </row>
    <row r="94" spans="2:2" hidden="1" x14ac:dyDescent="0.25">
      <c r="B94" t="s">
        <v>91</v>
      </c>
    </row>
    <row r="95" spans="2:2" hidden="1" x14ac:dyDescent="0.25">
      <c r="B95" t="s">
        <v>90</v>
      </c>
    </row>
    <row r="96" spans="2:2" hidden="1" x14ac:dyDescent="0.25">
      <c r="B96" t="s">
        <v>92</v>
      </c>
    </row>
    <row r="97" spans="2:2" hidden="1" x14ac:dyDescent="0.25">
      <c r="B97" t="s">
        <v>91</v>
      </c>
    </row>
    <row r="98" spans="2:2" hidden="1" x14ac:dyDescent="0.25">
      <c r="B98" t="s">
        <v>90</v>
      </c>
    </row>
    <row r="99" spans="2:2" hidden="1" x14ac:dyDescent="0.25">
      <c r="B99" t="s">
        <v>90</v>
      </c>
    </row>
    <row r="100" spans="2:2" hidden="1" x14ac:dyDescent="0.25">
      <c r="B100" t="s">
        <v>90</v>
      </c>
    </row>
    <row r="101" spans="2:2" hidden="1" x14ac:dyDescent="0.25">
      <c r="B101" t="s">
        <v>92</v>
      </c>
    </row>
    <row r="102" spans="2:2" hidden="1" x14ac:dyDescent="0.25">
      <c r="B102" t="s">
        <v>92</v>
      </c>
    </row>
    <row r="103" spans="2:2" hidden="1" x14ac:dyDescent="0.25">
      <c r="B103" t="s">
        <v>91</v>
      </c>
    </row>
    <row r="104" spans="2:2" hidden="1" x14ac:dyDescent="0.25">
      <c r="B104" t="s">
        <v>91</v>
      </c>
    </row>
    <row r="105" spans="2:2" hidden="1" x14ac:dyDescent="0.25">
      <c r="B105" t="s">
        <v>91</v>
      </c>
    </row>
    <row r="106" spans="2:2" hidden="1" x14ac:dyDescent="0.25">
      <c r="B106" t="s">
        <v>91</v>
      </c>
    </row>
    <row r="107" spans="2:2" hidden="1" x14ac:dyDescent="0.25">
      <c r="B107" t="s">
        <v>90</v>
      </c>
    </row>
    <row r="108" spans="2:2" hidden="1" x14ac:dyDescent="0.25">
      <c r="B108" t="s">
        <v>90</v>
      </c>
    </row>
    <row r="109" spans="2:2" hidden="1" x14ac:dyDescent="0.25">
      <c r="B109" t="s">
        <v>92</v>
      </c>
    </row>
    <row r="110" spans="2:2" hidden="1" x14ac:dyDescent="0.25">
      <c r="B110" t="s">
        <v>91</v>
      </c>
    </row>
    <row r="111" spans="2:2" hidden="1" x14ac:dyDescent="0.25">
      <c r="B111" t="s">
        <v>91</v>
      </c>
    </row>
    <row r="112" spans="2:2" hidden="1" x14ac:dyDescent="0.25">
      <c r="B112" t="s">
        <v>92</v>
      </c>
    </row>
    <row r="113" spans="2:2" hidden="1" x14ac:dyDescent="0.25">
      <c r="B113" t="s">
        <v>90</v>
      </c>
    </row>
    <row r="114" spans="2:2" hidden="1" x14ac:dyDescent="0.25">
      <c r="B114" t="s">
        <v>91</v>
      </c>
    </row>
    <row r="115" spans="2:2" hidden="1" x14ac:dyDescent="0.25">
      <c r="B115" t="s">
        <v>91</v>
      </c>
    </row>
    <row r="116" spans="2:2" hidden="1" x14ac:dyDescent="0.25">
      <c r="B116" t="s">
        <v>92</v>
      </c>
    </row>
    <row r="117" spans="2:2" hidden="1" x14ac:dyDescent="0.25">
      <c r="B117" t="s">
        <v>90</v>
      </c>
    </row>
    <row r="118" spans="2:2" hidden="1" x14ac:dyDescent="0.25">
      <c r="B118" t="s">
        <v>90</v>
      </c>
    </row>
    <row r="119" spans="2:2" hidden="1" x14ac:dyDescent="0.25">
      <c r="B119" t="s">
        <v>91</v>
      </c>
    </row>
    <row r="120" spans="2:2" hidden="1" x14ac:dyDescent="0.25">
      <c r="B120" t="s">
        <v>91</v>
      </c>
    </row>
    <row r="121" spans="2:2" hidden="1" x14ac:dyDescent="0.25">
      <c r="B121" t="s">
        <v>91</v>
      </c>
    </row>
    <row r="122" spans="2:2" hidden="1" x14ac:dyDescent="0.25">
      <c r="B122" t="s">
        <v>91</v>
      </c>
    </row>
    <row r="123" spans="2:2" hidden="1" x14ac:dyDescent="0.25">
      <c r="B123" t="s">
        <v>91</v>
      </c>
    </row>
    <row r="124" spans="2:2" hidden="1" x14ac:dyDescent="0.25">
      <c r="B124" t="s">
        <v>92</v>
      </c>
    </row>
    <row r="125" spans="2:2" hidden="1" x14ac:dyDescent="0.25">
      <c r="B125" t="s">
        <v>90</v>
      </c>
    </row>
    <row r="126" spans="2:2" hidden="1" x14ac:dyDescent="0.25">
      <c r="B126" t="s">
        <v>90</v>
      </c>
    </row>
    <row r="127" spans="2:2" hidden="1" x14ac:dyDescent="0.25">
      <c r="B127" t="s">
        <v>91</v>
      </c>
    </row>
    <row r="128" spans="2:2" hidden="1" x14ac:dyDescent="0.25">
      <c r="B128" t="s">
        <v>91</v>
      </c>
    </row>
    <row r="129" spans="2:2" hidden="1" x14ac:dyDescent="0.25">
      <c r="B129" t="s">
        <v>91</v>
      </c>
    </row>
    <row r="130" spans="2:2" hidden="1" x14ac:dyDescent="0.25">
      <c r="B130" t="s">
        <v>92</v>
      </c>
    </row>
    <row r="131" spans="2:2" hidden="1" x14ac:dyDescent="0.25">
      <c r="B131" t="s">
        <v>90</v>
      </c>
    </row>
    <row r="132" spans="2:2" hidden="1" x14ac:dyDescent="0.25">
      <c r="B132" t="s">
        <v>92</v>
      </c>
    </row>
    <row r="133" spans="2:2" hidden="1" x14ac:dyDescent="0.25">
      <c r="B133" t="s">
        <v>91</v>
      </c>
    </row>
    <row r="134" spans="2:2" hidden="1" x14ac:dyDescent="0.25">
      <c r="B134" t="s">
        <v>90</v>
      </c>
    </row>
    <row r="135" spans="2:2" hidden="1" x14ac:dyDescent="0.25">
      <c r="B135" t="s">
        <v>91</v>
      </c>
    </row>
    <row r="136" spans="2:2" hidden="1" x14ac:dyDescent="0.25">
      <c r="B136" t="s">
        <v>92</v>
      </c>
    </row>
    <row r="137" spans="2:2" hidden="1" x14ac:dyDescent="0.25">
      <c r="B137" t="s">
        <v>90</v>
      </c>
    </row>
    <row r="138" spans="2:2" hidden="1" x14ac:dyDescent="0.25">
      <c r="B138" t="s">
        <v>90</v>
      </c>
    </row>
    <row r="139" spans="2:2" hidden="1" x14ac:dyDescent="0.25">
      <c r="B139" t="s">
        <v>90</v>
      </c>
    </row>
    <row r="140" spans="2:2" hidden="1" x14ac:dyDescent="0.25">
      <c r="B140" t="s">
        <v>91</v>
      </c>
    </row>
    <row r="141" spans="2:2" hidden="1" x14ac:dyDescent="0.25">
      <c r="B141" t="s">
        <v>90</v>
      </c>
    </row>
    <row r="142" spans="2:2" hidden="1" x14ac:dyDescent="0.25">
      <c r="B142" t="s">
        <v>92</v>
      </c>
    </row>
    <row r="143" spans="2:2" hidden="1" x14ac:dyDescent="0.25">
      <c r="B143" t="s">
        <v>91</v>
      </c>
    </row>
    <row r="144" spans="2:2" hidden="1" x14ac:dyDescent="0.25">
      <c r="B144" t="s">
        <v>92</v>
      </c>
    </row>
    <row r="145" spans="2:2" hidden="1" x14ac:dyDescent="0.25">
      <c r="B145" t="s">
        <v>90</v>
      </c>
    </row>
    <row r="146" spans="2:2" hidden="1" x14ac:dyDescent="0.25">
      <c r="B146" t="s">
        <v>92</v>
      </c>
    </row>
    <row r="147" spans="2:2" hidden="1" x14ac:dyDescent="0.25">
      <c r="B147" t="s">
        <v>91</v>
      </c>
    </row>
    <row r="148" spans="2:2" hidden="1" x14ac:dyDescent="0.25">
      <c r="B148" t="s">
        <v>92</v>
      </c>
    </row>
    <row r="149" spans="2:2" hidden="1" x14ac:dyDescent="0.25">
      <c r="B149" t="s">
        <v>90</v>
      </c>
    </row>
    <row r="150" spans="2:2" hidden="1" x14ac:dyDescent="0.25">
      <c r="B150" t="s">
        <v>91</v>
      </c>
    </row>
    <row r="151" spans="2:2" hidden="1" x14ac:dyDescent="0.25">
      <c r="B151" t="s">
        <v>91</v>
      </c>
    </row>
    <row r="152" spans="2:2" hidden="1" x14ac:dyDescent="0.25">
      <c r="B152" t="s">
        <v>91</v>
      </c>
    </row>
    <row r="153" spans="2:2" hidden="1" x14ac:dyDescent="0.25">
      <c r="B153" t="s">
        <v>92</v>
      </c>
    </row>
    <row r="154" spans="2:2" hidden="1" x14ac:dyDescent="0.25">
      <c r="B154" t="s">
        <v>90</v>
      </c>
    </row>
    <row r="155" spans="2:2" hidden="1" x14ac:dyDescent="0.25">
      <c r="B155" t="s">
        <v>91</v>
      </c>
    </row>
    <row r="156" spans="2:2" hidden="1" x14ac:dyDescent="0.25">
      <c r="B156" t="s">
        <v>91</v>
      </c>
    </row>
    <row r="157" spans="2:2" hidden="1" x14ac:dyDescent="0.25">
      <c r="B157" t="s">
        <v>92</v>
      </c>
    </row>
    <row r="158" spans="2:2" hidden="1" x14ac:dyDescent="0.25">
      <c r="B158" t="s">
        <v>90</v>
      </c>
    </row>
    <row r="159" spans="2:2" hidden="1" x14ac:dyDescent="0.25">
      <c r="B159" t="s">
        <v>92</v>
      </c>
    </row>
    <row r="160" spans="2:2" hidden="1" x14ac:dyDescent="0.25">
      <c r="B160" t="s">
        <v>90</v>
      </c>
    </row>
    <row r="161" spans="2:2" hidden="1" x14ac:dyDescent="0.25">
      <c r="B161" t="s">
        <v>91</v>
      </c>
    </row>
    <row r="162" spans="2:2" hidden="1" x14ac:dyDescent="0.25">
      <c r="B162" t="s">
        <v>91</v>
      </c>
    </row>
    <row r="163" spans="2:2" x14ac:dyDescent="0.25">
      <c r="B163" t="s">
        <v>92</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4</vt:i4>
      </vt:variant>
    </vt:vector>
  </HeadingPairs>
  <TitlesOfParts>
    <vt:vector size="24" baseType="lpstr">
      <vt:lpstr>FreeClass</vt:lpstr>
      <vt:lpstr>FreeClass (2)</vt:lpstr>
      <vt:lpstr>365MECS</vt:lpstr>
      <vt:lpstr>C(1)</vt:lpstr>
      <vt:lpstr>TetativeClassOutline</vt:lpstr>
      <vt:lpstr>Topics</vt:lpstr>
      <vt:lpstr>Conventions</vt:lpstr>
      <vt:lpstr>Structure</vt:lpstr>
      <vt:lpstr>Keyboards</vt:lpstr>
      <vt:lpstr>Keyboards (an)</vt:lpstr>
      <vt:lpstr>Cursors</vt:lpstr>
      <vt:lpstr>Data &amp; Alignmnet</vt:lpstr>
      <vt:lpstr>Data &amp; Alignmnet (an)</vt:lpstr>
      <vt:lpstr>What Excel Does</vt:lpstr>
      <vt:lpstr>CalcsOld</vt:lpstr>
      <vt:lpstr>Calcs</vt:lpstr>
      <vt:lpstr>Calcs_</vt:lpstr>
      <vt:lpstr>Data Analysis</vt:lpstr>
      <vt:lpstr>Data Analysis_</vt:lpstr>
      <vt:lpstr>DA</vt:lpstr>
      <vt:lpstr>Cursors!Print_Area</vt:lpstr>
      <vt:lpstr>'Keyboards (an)'!Print_Area</vt:lpstr>
      <vt:lpstr>Structure!Print_Area</vt:lpstr>
      <vt:lpstr>SUM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Girvin, Michael</dc:creator>
  <cp:lastModifiedBy>Girvin, Michael</cp:lastModifiedBy>
  <cp:lastPrinted>2022-06-08T18:42:08Z</cp:lastPrinted>
  <dcterms:created xsi:type="dcterms:W3CDTF">2022-06-08T16:55:51Z</dcterms:created>
  <dcterms:modified xsi:type="dcterms:W3CDTF">2023-01-18T02:16:23Z</dcterms:modified>
</cp:coreProperties>
</file>