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4.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ase" sheetId="1" r:id="rId4"/>
    <sheet state="visible" name="Explorative Data Analysis" sheetId="2" r:id="rId5"/>
    <sheet state="visible" name="Cost per Signup (CPS) " sheetId="3" r:id="rId6"/>
    <sheet state="visible" name="EventType Performance Analysis" sheetId="4" r:id="rId7"/>
    <sheet state="visible" name="City-wise Performance Analysis" sheetId="5" r:id="rId8"/>
    <sheet state="visible" name="Dashboard" sheetId="6" r:id="rId9"/>
    <sheet state="visible" name="Insights" sheetId="7" r:id="rId10"/>
    <sheet state="visible" name="Event Sponsorship" sheetId="8" r:id="rId11"/>
  </sheets>
  <definedNames/>
  <calcPr/>
</workbook>
</file>

<file path=xl/sharedStrings.xml><?xml version="1.0" encoding="utf-8"?>
<sst xmlns="http://schemas.openxmlformats.org/spreadsheetml/2006/main" count="222" uniqueCount="96">
  <si>
    <t>Get Started</t>
  </si>
  <si>
    <t>BrandPulse, a leading consumer electronics company, has invested in multiple sponsorships across various high-profile events in India. These sponsorships aimed to drive product signups directly at the event venues. The company's goal is to analyze the performance of each event sponsorship in terms of signups achieved and compare this performance against the sponsorship amount spent.</t>
  </si>
  <si>
    <t>Objective</t>
  </si>
  <si>
    <r>
      <rPr>
        <rFont val="Noto Serif Georgian"/>
        <b/>
        <color theme="1"/>
        <sz val="11.0"/>
      </rPr>
      <t>EventType Analysis:</t>
    </r>
    <r>
      <rPr>
        <rFont val="Noto Serif Georgian"/>
        <color theme="1"/>
        <sz val="11.0"/>
      </rPr>
      <t xml:space="preserve"> Assess how different types of events performed in terms of the number of signups and the sponsorship amounts spent to achieve those signups</t>
    </r>
  </si>
  <si>
    <r>
      <rPr>
        <rFont val="Noto Serif Georgian"/>
        <b/>
        <color theme="1"/>
        <sz val="11.0"/>
      </rPr>
      <t>City-wise Analysis:</t>
    </r>
    <r>
      <rPr>
        <rFont val="Noto Serif Georgian"/>
        <color theme="1"/>
        <sz val="11.0"/>
      </rPr>
      <t xml:space="preserve"> Assess how different cities performed in terms of the number of signups and the sponsorship amounts spent to achieve those signups.</t>
    </r>
  </si>
  <si>
    <t>Data</t>
  </si>
  <si>
    <r>
      <rPr>
        <rFont val="Noto Serif Georgian"/>
        <b/>
        <color theme="1"/>
        <sz val="11.0"/>
      </rPr>
      <t xml:space="preserve">Event Sponsorship Data: </t>
    </r>
    <r>
      <rPr>
        <rFont val="Noto Serif Georgian"/>
        <color theme="1"/>
        <sz val="11.0"/>
      </rPr>
      <t>This dataset provides details of each sponsored event, including the event type, city, sponsorship amount, and the number of signups achieved.</t>
    </r>
  </si>
  <si>
    <t>Overview of Event Sponsorship</t>
  </si>
  <si>
    <t>Total Amount Spent on Event Sponsorship(in RS.)</t>
  </si>
  <si>
    <t>Number Of Event Sponsored</t>
  </si>
  <si>
    <t>Total  Signups</t>
  </si>
  <si>
    <t>Average Sponsorship Amount Spent Per Event</t>
  </si>
  <si>
    <t>Average Signup Per Event</t>
  </si>
  <si>
    <t>Cost Per Signup(CUP)</t>
  </si>
  <si>
    <t>Event ID</t>
  </si>
  <si>
    <t>Event Name</t>
  </si>
  <si>
    <t>Event Type</t>
  </si>
  <si>
    <t>City</t>
  </si>
  <si>
    <t>Sponsorship Amount (in Rs.)</t>
  </si>
  <si>
    <t>Product Signups</t>
  </si>
  <si>
    <t>Cost Per Signup(CPS in RS)</t>
  </si>
  <si>
    <t>SN-MU-A1</t>
  </si>
  <si>
    <t>Sonu Nigam Tour</t>
  </si>
  <si>
    <t>Music Festival</t>
  </si>
  <si>
    <t>Mumbai</t>
  </si>
  <si>
    <t>KL-SP-A2</t>
  </si>
  <si>
    <t>Kabbadi League</t>
  </si>
  <si>
    <t>Sports Event</t>
  </si>
  <si>
    <t>Delhi</t>
  </si>
  <si>
    <t>TC-CF-A3</t>
  </si>
  <si>
    <t>Tech Conference</t>
  </si>
  <si>
    <t>Conference</t>
  </si>
  <si>
    <t>Bangalore</t>
  </si>
  <si>
    <t>RW-MU-A4</t>
  </si>
  <si>
    <t>Retro Waves</t>
  </si>
  <si>
    <t>BW-SP-A5</t>
  </si>
  <si>
    <t>Badminton World Championship</t>
  </si>
  <si>
    <t>DS-CF-A6</t>
  </si>
  <si>
    <t>Developer Summit</t>
  </si>
  <si>
    <t>MF-MU-A7</t>
  </si>
  <si>
    <t>Metal Fest</t>
  </si>
  <si>
    <t>Hyderabad</t>
  </si>
  <si>
    <t>PL-SP-A8</t>
  </si>
  <si>
    <t>Pro League Football</t>
  </si>
  <si>
    <t>Pune</t>
  </si>
  <si>
    <t>FS-MU-A9</t>
  </si>
  <si>
    <t>Folk Sound Festival</t>
  </si>
  <si>
    <t>WT-CF-A10</t>
  </si>
  <si>
    <t>Web Tech Conference</t>
  </si>
  <si>
    <t>FF-MU-A11</t>
  </si>
  <si>
    <t>Fusion Fiesta</t>
  </si>
  <si>
    <t>CW-SP-A12</t>
  </si>
  <si>
    <t>Cricket World Cup Final</t>
  </si>
  <si>
    <t>IS-CF-A13</t>
  </si>
  <si>
    <t>Innovation Summit</t>
  </si>
  <si>
    <t>AG-SP-A14</t>
  </si>
  <si>
    <t>Athletics Grand Prix</t>
  </si>
  <si>
    <t>CS-MU-A15</t>
  </si>
  <si>
    <t>Classical Strings</t>
  </si>
  <si>
    <t>HJ-CF-A16</t>
  </si>
  <si>
    <t>Health &amp; Wellness Summit</t>
  </si>
  <si>
    <t>BB-SP-A17</t>
  </si>
  <si>
    <t>Basketball Finals</t>
  </si>
  <si>
    <t>LE-CF-A18</t>
  </si>
  <si>
    <t>Leadership Excellence</t>
  </si>
  <si>
    <t>BB-MU-A19</t>
  </si>
  <si>
    <t>Bollywood Bash</t>
  </si>
  <si>
    <t>RW-SP-A20</t>
  </si>
  <si>
    <t>Hockey World Cup</t>
  </si>
  <si>
    <t>EventType Performance Analysis</t>
  </si>
  <si>
    <t xml:space="preserve">EventType </t>
  </si>
  <si>
    <t>Number Of Events</t>
  </si>
  <si>
    <t>Sponsership Amount (in Rs.)</t>
  </si>
  <si>
    <t>Total Signups</t>
  </si>
  <si>
    <t>CPS(In Rs.)</t>
  </si>
  <si>
    <t>City-wise Performance Analysis</t>
  </si>
  <si>
    <t xml:space="preserve">City </t>
  </si>
  <si>
    <t>Total Singnups</t>
  </si>
  <si>
    <t>CPS(in Rs.)</t>
  </si>
  <si>
    <t>Event Sponsorship Overview</t>
  </si>
  <si>
    <t>Insights from Analysis</t>
  </si>
  <si>
    <t>Report For Managment</t>
  </si>
  <si>
    <t xml:space="preserve">EventType Performance </t>
  </si>
  <si>
    <t>Sports Events are Worked Best for us With CPS of Rs 179.35 Which lowest of all event type</t>
  </si>
  <si>
    <t>Details</t>
  </si>
  <si>
    <t>Type of Event</t>
  </si>
  <si>
    <t>CPS(in RS.)</t>
  </si>
  <si>
    <t>Conference as Event not performed well for us. It has CPS of RS282.76 Which is highest of all event</t>
  </si>
  <si>
    <t>EventType With Lowest CPS</t>
  </si>
  <si>
    <t>Sports</t>
  </si>
  <si>
    <t xml:space="preserve">Event held in Mumbai have performed well with a CPS of Rs 180.56 , lowest from all city </t>
  </si>
  <si>
    <t>EventType With highest CPS</t>
  </si>
  <si>
    <t>Event held in Bengalore, have not performed well for us with CPS of RS.254.72, the lowest for any city</t>
  </si>
  <si>
    <t>City Wise Performance Anlysis</t>
  </si>
  <si>
    <t>City With Lowest CPS</t>
  </si>
  <si>
    <t>City With Highest CPS</t>
  </si>
</sst>
</file>

<file path=xl/styles.xml><?xml version="1.0" encoding="utf-8"?>
<styleSheet xmlns="http://schemas.openxmlformats.org/spreadsheetml/2006/main" xmlns:x14ac="http://schemas.microsoft.com/office/spreadsheetml/2009/9/ac" xmlns:mc="http://schemas.openxmlformats.org/markup-compatibility/2006">
  <fonts count="14">
    <font>
      <sz val="10.0"/>
      <color rgb="FF000000"/>
      <name val="Arial"/>
      <scheme val="minor"/>
    </font>
    <font>
      <b/>
      <sz val="11.0"/>
      <color theme="1"/>
      <name val="Noto Serif Georgian"/>
    </font>
    <font>
      <sz val="11.0"/>
      <color theme="1"/>
      <name val="Noto Serif Georgian"/>
    </font>
    <font>
      <color theme="1"/>
      <name val="Arial"/>
    </font>
    <font>
      <sz val="16.0"/>
      <color theme="1"/>
      <name val="Noto Serif Georgian"/>
    </font>
    <font/>
    <font>
      <color theme="1"/>
      <name val="Noto Serif Georgian"/>
    </font>
    <font>
      <b/>
      <sz val="10.0"/>
      <color theme="1"/>
      <name val="Noto Serif Georgian"/>
    </font>
    <font>
      <sz val="10.0"/>
      <color theme="1"/>
      <name val="Noto Serif Georgian"/>
    </font>
    <font>
      <color theme="1"/>
      <name val="Arial"/>
      <scheme val="minor"/>
    </font>
    <font>
      <b/>
      <sz val="16.0"/>
      <color theme="1"/>
      <name val="Arial"/>
      <scheme val="minor"/>
    </font>
    <font>
      <b/>
      <color theme="1"/>
      <name val="Noto Serif Georgian"/>
    </font>
    <font>
      <b/>
      <sz val="16.0"/>
      <color theme="1"/>
      <name val="Noto Serif Georgian"/>
    </font>
    <font>
      <b/>
      <sz val="10.0"/>
      <color theme="1"/>
      <name val="Arial"/>
      <scheme val="minor"/>
    </font>
  </fonts>
  <fills count="4">
    <fill>
      <patternFill patternType="none"/>
    </fill>
    <fill>
      <patternFill patternType="lightGray"/>
    </fill>
    <fill>
      <patternFill patternType="solid">
        <fgColor rgb="FFC9DAF8"/>
        <bgColor rgb="FFC9DAF8"/>
      </patternFill>
    </fill>
    <fill>
      <patternFill patternType="solid">
        <fgColor rgb="FFCFE2F3"/>
        <bgColor rgb="FFCFE2F3"/>
      </patternFill>
    </fill>
  </fills>
  <borders count="7">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2F2F2F"/>
      </left>
      <right style="thin">
        <color rgb="FF2F2F2F"/>
      </right>
      <top style="thin">
        <color rgb="FF2F2F2F"/>
      </top>
      <bottom style="thin">
        <color rgb="FF2F2F2F"/>
      </bottom>
    </border>
    <border>
      <left style="thin">
        <color rgb="FF2F2F2F"/>
      </left>
      <top style="thin">
        <color rgb="FF2F2F2F"/>
      </top>
      <bottom style="thin">
        <color rgb="FF2F2F2F"/>
      </bottom>
    </border>
    <border>
      <top style="thin">
        <color rgb="FF000000"/>
      </top>
      <bottom style="thin">
        <color rgb="FF000000"/>
      </bottom>
    </border>
  </borders>
  <cellStyleXfs count="1">
    <xf borderId="0" fillId="0" fontId="0" numFmtId="0" applyAlignment="1" applyFont="1"/>
  </cellStyleXfs>
  <cellXfs count="34">
    <xf borderId="0" fillId="0" fontId="0" numFmtId="0" xfId="0" applyAlignment="1" applyFont="1">
      <alignment readingOrder="0" shrinkToFit="0" vertical="bottom" wrapText="0"/>
    </xf>
    <xf borderId="0" fillId="2" fontId="1" numFmtId="0" xfId="0" applyAlignment="1" applyFill="1" applyFont="1">
      <alignment vertical="bottom"/>
    </xf>
    <xf borderId="0" fillId="0" fontId="2" numFmtId="0" xfId="0" applyAlignment="1" applyFont="1">
      <alignment readingOrder="0" shrinkToFit="0" vertical="bottom" wrapText="1"/>
    </xf>
    <xf borderId="0" fillId="0" fontId="3" numFmtId="0" xfId="0" applyAlignment="1" applyFont="1">
      <alignment vertical="bottom"/>
    </xf>
    <xf borderId="1" fillId="3" fontId="4" numFmtId="0" xfId="0" applyAlignment="1" applyBorder="1" applyFill="1" applyFont="1">
      <alignment horizontal="center" readingOrder="0"/>
    </xf>
    <xf borderId="2" fillId="0" fontId="5" numFmtId="0" xfId="0" applyBorder="1" applyFont="1"/>
    <xf borderId="3" fillId="0" fontId="6" numFmtId="0" xfId="0" applyAlignment="1" applyBorder="1" applyFont="1">
      <alignment readingOrder="0"/>
    </xf>
    <xf borderId="3" fillId="0" fontId="6" numFmtId="0" xfId="0" applyBorder="1" applyFont="1"/>
    <xf borderId="3" fillId="0" fontId="6" numFmtId="1" xfId="0" applyBorder="1" applyFont="1" applyNumberFormat="1"/>
    <xf borderId="4" fillId="2" fontId="7" numFmtId="0" xfId="0" applyAlignment="1" applyBorder="1" applyFont="1">
      <alignment readingOrder="0" vertical="top"/>
    </xf>
    <xf borderId="5" fillId="2" fontId="7" numFmtId="0" xfId="0" applyAlignment="1" applyBorder="1" applyFont="1">
      <alignment readingOrder="0" vertical="top"/>
    </xf>
    <xf borderId="3" fillId="2" fontId="7" numFmtId="0" xfId="0" applyAlignment="1" applyBorder="1" applyFont="1">
      <alignment readingOrder="0" vertical="top"/>
    </xf>
    <xf borderId="4" fillId="0" fontId="8" numFmtId="0" xfId="0" applyAlignment="1" applyBorder="1" applyFont="1">
      <alignment readingOrder="0" vertical="top"/>
    </xf>
    <xf borderId="5" fillId="0" fontId="8" numFmtId="0" xfId="0" applyAlignment="1" applyBorder="1" applyFont="1">
      <alignment readingOrder="0" vertical="top"/>
    </xf>
    <xf borderId="3" fillId="0" fontId="9" numFmtId="1" xfId="0" applyBorder="1" applyFont="1" applyNumberFormat="1"/>
    <xf borderId="3" fillId="3" fontId="10" numFmtId="0" xfId="0" applyAlignment="1" applyBorder="1" applyFont="1">
      <alignment readingOrder="0"/>
    </xf>
    <xf borderId="3" fillId="3" fontId="10" numFmtId="0" xfId="0" applyBorder="1" applyFont="1"/>
    <xf borderId="3" fillId="3" fontId="9" numFmtId="0" xfId="0" applyAlignment="1" applyBorder="1" applyFont="1">
      <alignment readingOrder="0"/>
    </xf>
    <xf borderId="3" fillId="3" fontId="9" numFmtId="4" xfId="0" applyAlignment="1" applyBorder="1" applyFont="1" applyNumberFormat="1">
      <alignment readingOrder="0"/>
    </xf>
    <xf borderId="3" fillId="0" fontId="9" numFmtId="0" xfId="0" applyBorder="1" applyFont="1"/>
    <xf borderId="3" fillId="0" fontId="9" numFmtId="4" xfId="0" applyBorder="1" applyFont="1" applyNumberFormat="1"/>
    <xf borderId="3" fillId="0" fontId="9" numFmtId="2" xfId="0" applyBorder="1" applyFont="1" applyNumberFormat="1"/>
    <xf borderId="0" fillId="0" fontId="9" numFmtId="4" xfId="0" applyFont="1" applyNumberFormat="1"/>
    <xf borderId="6" fillId="0" fontId="5" numFmtId="0" xfId="0" applyBorder="1" applyFont="1"/>
    <xf borderId="3" fillId="0" fontId="11" numFmtId="0" xfId="0" applyAlignment="1" applyBorder="1" applyFont="1">
      <alignment readingOrder="0"/>
    </xf>
    <xf borderId="3" fillId="0" fontId="6" numFmtId="4" xfId="0" applyBorder="1" applyFont="1" applyNumberFormat="1"/>
    <xf borderId="3" fillId="0" fontId="6" numFmtId="2" xfId="0" applyBorder="1" applyFont="1" applyNumberFormat="1"/>
    <xf borderId="0" fillId="0" fontId="6" numFmtId="0" xfId="0" applyFont="1"/>
    <xf borderId="0" fillId="2" fontId="10" numFmtId="0" xfId="0" applyAlignment="1" applyFont="1">
      <alignment horizontal="center" readingOrder="0"/>
    </xf>
    <xf borderId="1" fillId="3" fontId="10" numFmtId="0" xfId="0" applyAlignment="1" applyBorder="1" applyFont="1">
      <alignment horizontal="center" readingOrder="0"/>
    </xf>
    <xf borderId="1" fillId="3" fontId="12" numFmtId="0" xfId="0" applyAlignment="1" applyBorder="1" applyFont="1">
      <alignment horizontal="center" readingOrder="0"/>
    </xf>
    <xf borderId="1" fillId="3" fontId="13" numFmtId="0" xfId="0" applyAlignment="1" applyBorder="1" applyFont="1">
      <alignment horizontal="center" readingOrder="0"/>
    </xf>
    <xf borderId="0" fillId="0" fontId="6" numFmtId="0" xfId="0" applyAlignment="1" applyFont="1">
      <alignment readingOrder="0"/>
    </xf>
    <xf borderId="3" fillId="0" fontId="9" numFmtId="0" xfId="0" applyAlignment="1" applyBorder="1" applyFont="1">
      <alignment readingOrder="0"/>
    </xf>
  </cellXfs>
  <cellStyles count="1">
    <cellStyle xfId="0" name="Normal" builtinId="0"/>
  </cellStyles>
  <dxfs count="2">
    <dxf>
      <font/>
      <fill>
        <patternFill patternType="solid">
          <fgColor rgb="FFB7E1CD"/>
          <bgColor rgb="FFB7E1CD"/>
        </patternFill>
      </fill>
      <border/>
    </dxf>
    <dxf>
      <font/>
      <fill>
        <patternFill patternType="solid">
          <fgColor rgb="FFF4CCCC"/>
          <bgColor rgb="FFF4CCCC"/>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757575"/>
                </a:solidFill>
                <a:latin typeface="+mn-lt"/>
              </a:defRPr>
            </a:pPr>
            <a:r>
              <a:rPr b="1">
                <a:solidFill>
                  <a:srgbClr val="757575"/>
                </a:solidFill>
                <a:latin typeface="+mn-lt"/>
              </a:rPr>
              <a:t>Total Signups by EventsType </a:t>
            </a:r>
          </a:p>
        </c:rich>
      </c:tx>
      <c:overlay val="0"/>
    </c:title>
    <c:plotArea>
      <c:layout/>
      <c:pieChart>
        <c:varyColors val="1"/>
        <c:ser>
          <c:idx val="0"/>
          <c:order val="0"/>
          <c:tx>
            <c:strRef>
              <c:f>'EventType Performance Analysis'!$A$2</c:f>
            </c:strRef>
          </c:tx>
          <c:dPt>
            <c:idx val="0"/>
            <c:spPr>
              <a:solidFill>
                <a:srgbClr val="4285F4"/>
              </a:solidFill>
            </c:spPr>
          </c:dPt>
          <c:dPt>
            <c:idx val="1"/>
            <c:spPr>
              <a:solidFill>
                <a:srgbClr val="EA4335"/>
              </a:solidFill>
            </c:spPr>
          </c:dPt>
          <c:dPt>
            <c:idx val="2"/>
            <c:spPr>
              <a:solidFill>
                <a:srgbClr val="FBBC04"/>
              </a:solidFill>
            </c:spPr>
          </c:dPt>
          <c:dLbls>
            <c:showLegendKey val="0"/>
            <c:showVal val="0"/>
            <c:showCatName val="0"/>
            <c:showSerName val="0"/>
            <c:showPercent val="1"/>
            <c:showBubbleSize val="0"/>
            <c:showLeaderLines val="1"/>
          </c:dLbls>
          <c:val>
            <c:numRef>
              <c:f>'EventType Performance Analysis'!$A$3:$A$5</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spPr>
    <a:solidFill>
      <a:srgbClr val="EFEFEF"/>
    </a:solidFill>
  </c:spPr>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757575"/>
                </a:solidFill>
                <a:latin typeface="+mn-lt"/>
              </a:defRPr>
            </a:pPr>
            <a:r>
              <a:rPr b="1">
                <a:solidFill>
                  <a:srgbClr val="757575"/>
                </a:solidFill>
                <a:latin typeface="+mn-lt"/>
              </a:rPr>
              <a:t>Event Type Wise CPS</a:t>
            </a:r>
          </a:p>
        </c:rich>
      </c:tx>
      <c:overlay val="0"/>
    </c:title>
    <c:plotArea>
      <c:layout/>
      <c:barChart>
        <c:barDir val="col"/>
        <c:ser>
          <c:idx val="0"/>
          <c:order val="0"/>
          <c:tx>
            <c:strRef>
              <c:f>'EventType Performance Analysis'!$E$2</c:f>
            </c:strRef>
          </c:tx>
          <c:spPr>
            <a:solidFill>
              <a:schemeClr val="accent1"/>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'EventType Performance Analysis'!$A$3:$A$5</c:f>
            </c:strRef>
          </c:cat>
          <c:val>
            <c:numRef>
              <c:f>'EventType Performance Analysis'!$E$3:$E$5</c:f>
              <c:numCache/>
            </c:numRef>
          </c:val>
        </c:ser>
        <c:axId val="1921523256"/>
        <c:axId val="512094566"/>
      </c:barChart>
      <c:catAx>
        <c:axId val="192152325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512094566"/>
      </c:catAx>
      <c:valAx>
        <c:axId val="51209456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921523256"/>
      </c:valAx>
    </c:plotArea>
    <c:legend>
      <c:legendPos val="r"/>
      <c:overlay val="0"/>
      <c:txPr>
        <a:bodyPr/>
        <a:lstStyle/>
        <a:p>
          <a:pPr lvl="0">
            <a:defRPr b="0">
              <a:solidFill>
                <a:srgbClr val="1A1A1A"/>
              </a:solidFill>
              <a:latin typeface="+mn-lt"/>
            </a:defRPr>
          </a:pPr>
        </a:p>
      </c:txPr>
    </c:legend>
    <c:plotVisOnly val="1"/>
  </c:chart>
  <c:spPr>
    <a:solidFill>
      <a:srgbClr val="EFEFEF"/>
    </a:solidFill>
  </c:spPr>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757575"/>
                </a:solidFill>
                <a:latin typeface="+mn-lt"/>
              </a:defRPr>
            </a:pPr>
            <a:r>
              <a:rPr b="1">
                <a:solidFill>
                  <a:srgbClr val="757575"/>
                </a:solidFill>
                <a:latin typeface="+mn-lt"/>
              </a:rPr>
              <a:t>City Wise Average CPS</a:t>
            </a:r>
          </a:p>
        </c:rich>
      </c:tx>
      <c:overlay val="0"/>
    </c:title>
    <c:plotArea>
      <c:layout/>
      <c:barChart>
        <c:barDir val="col"/>
        <c:ser>
          <c:idx val="0"/>
          <c:order val="0"/>
          <c:tx>
            <c:strRef>
              <c:f>'City-wise Performance Analysis'!$A$2</c:f>
            </c:strRef>
          </c:tx>
          <c:spPr>
            <a:solidFill>
              <a:schemeClr val="accent1"/>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val>
            <c:numRef>
              <c:f>'City-wise Performance Analysis'!$A$3:$A$7</c:f>
              <c:numCache/>
            </c:numRef>
          </c:val>
        </c:ser>
        <c:ser>
          <c:idx val="1"/>
          <c:order val="1"/>
          <c:tx>
            <c:strRef>
              <c:f>'City-wise Performance Analysis'!$E$2</c:f>
            </c:strRef>
          </c:tx>
          <c:val>
            <c:numRef>
              <c:f>'City-wise Performance Analysis'!$E$3:$E$7</c:f>
              <c:numCache/>
            </c:numRef>
          </c:val>
        </c:ser>
        <c:axId val="554581942"/>
        <c:axId val="1928085954"/>
      </c:barChart>
      <c:catAx>
        <c:axId val="55458194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928085954"/>
      </c:catAx>
      <c:valAx>
        <c:axId val="192808595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554581942"/>
      </c:valAx>
    </c:plotArea>
    <c:legend>
      <c:legendPos val="r"/>
      <c:overlay val="0"/>
      <c:txPr>
        <a:bodyPr/>
        <a:lstStyle/>
        <a:p>
          <a:pPr lvl="0">
            <a:defRPr b="0">
              <a:solidFill>
                <a:srgbClr val="1A1A1A"/>
              </a:solidFill>
              <a:latin typeface="+mn-lt"/>
            </a:defRPr>
          </a:pPr>
        </a:p>
      </c:txPr>
    </c:legend>
    <c:plotVisOnly val="1"/>
  </c:chart>
  <c:spPr>
    <a:solidFill>
      <a:srgbClr val="EFEFEF"/>
    </a:solidFill>
  </c:spPr>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757575"/>
                </a:solidFill>
                <a:latin typeface="+mn-lt"/>
              </a:defRPr>
            </a:pPr>
            <a:r>
              <a:rPr b="1">
                <a:solidFill>
                  <a:srgbClr val="757575"/>
                </a:solidFill>
                <a:latin typeface="+mn-lt"/>
              </a:rPr>
              <a:t>Total Signups</a:t>
            </a:r>
          </a:p>
        </c:rich>
      </c:tx>
      <c:overlay val="0"/>
    </c:title>
    <c:plotArea>
      <c:layout/>
      <c:doughnutChart>
        <c:varyColors val="1"/>
        <c:ser>
          <c:idx val="0"/>
          <c:order val="0"/>
          <c:tx>
            <c:strRef>
              <c:f>'City-wise Performance Analysis'!$A$2</c:f>
            </c:strRef>
          </c:tx>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Pt>
            <c:idx val="4"/>
            <c:spPr>
              <a:solidFill>
                <a:srgbClr val="FF6D01"/>
              </a:solidFill>
            </c:spPr>
          </c:dPt>
          <c:dLbls>
            <c:showLegendKey val="0"/>
            <c:showVal val="0"/>
            <c:showCatName val="0"/>
            <c:showSerName val="0"/>
            <c:showPercent val="0"/>
            <c:showBubbleSize val="0"/>
            <c:showLeaderLines val="1"/>
          </c:dLbls>
          <c:val>
            <c:numRef>
              <c:f>'City-wise Performance Analysis'!$A$3:$A$7</c:f>
              <c:numCache/>
            </c:numRef>
          </c:val>
        </c:ser>
        <c:dLbls>
          <c:showLegendKey val="0"/>
          <c:showVal val="0"/>
          <c:showCatName val="0"/>
          <c:showSerName val="0"/>
          <c:showPercent val="0"/>
          <c:showBubbleSize val="0"/>
        </c:dLbls>
        <c:holeSize val="50"/>
      </c:doughnutChart>
    </c:plotArea>
    <c:legend>
      <c:legendPos val="r"/>
      <c:overlay val="0"/>
      <c:txPr>
        <a:bodyPr/>
        <a:lstStyle/>
        <a:p>
          <a:pPr lvl="0">
            <a:defRPr b="0">
              <a:solidFill>
                <a:srgbClr val="1A1A1A"/>
              </a:solidFill>
              <a:latin typeface="+mn-lt"/>
            </a:defRPr>
          </a:pPr>
        </a:p>
      </c:txPr>
    </c:legend>
    <c:plotVisOnly val="1"/>
  </c:chart>
  <c:spPr>
    <a:solidFill>
      <a:srgbClr val="EFEFEF"/>
    </a:solidFill>
  </c:spPr>
</c:chartSpace>
</file>

<file path=xl/drawings/_rels/drawing6.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19050</xdr:colOff>
      <xdr:row>1</xdr:row>
      <xdr:rowOff>28575</xdr:rowOff>
    </xdr:from>
    <xdr:ext cx="5857875" cy="35337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0</xdr:col>
      <xdr:colOff>38100</xdr:colOff>
      <xdr:row>1</xdr:row>
      <xdr:rowOff>28575</xdr:rowOff>
    </xdr:from>
    <xdr:ext cx="5762625" cy="3533775"/>
    <xdr:graphicFrame>
      <xdr:nvGraphicFramePr>
        <xdr:cNvPr id="2"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0</xdr:col>
      <xdr:colOff>38100</xdr:colOff>
      <xdr:row>18</xdr:row>
      <xdr:rowOff>161925</xdr:rowOff>
    </xdr:from>
    <xdr:ext cx="5791200" cy="3571875"/>
    <xdr:graphicFrame>
      <xdr:nvGraphicFramePr>
        <xdr:cNvPr id="3" name="Chart 3" title="Chart"/>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6</xdr:col>
      <xdr:colOff>85725</xdr:colOff>
      <xdr:row>18</xdr:row>
      <xdr:rowOff>161925</xdr:rowOff>
    </xdr:from>
    <xdr:ext cx="5791200" cy="3571875"/>
    <xdr:graphicFrame>
      <xdr:nvGraphicFramePr>
        <xdr:cNvPr id="4" name="Chart 4" title="Chart"/>
        <xdr:cNvGraphicFramePr/>
      </xdr:nvGraphicFramePr>
      <xdr:xfrm>
        <a:off x="0" y="0"/>
        <a:ext cx="0" cy="0"/>
      </xdr:xfrm>
      <a:graphic>
        <a:graphicData uri="http://schemas.openxmlformats.org/drawingml/2006/chart">
          <c:chart r:id="rId4"/>
        </a:graphicData>
      </a:graphic>
    </xdr:graphicFrame>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sheetData>
    <row r="1">
      <c r="A1" s="1" t="s">
        <v>0</v>
      </c>
    </row>
    <row r="2">
      <c r="A2" s="2" t="s">
        <v>1</v>
      </c>
    </row>
    <row r="3">
      <c r="A3" s="3"/>
      <c r="B3" s="3"/>
      <c r="C3" s="3"/>
      <c r="D3" s="3"/>
      <c r="E3" s="3"/>
      <c r="F3" s="3"/>
      <c r="G3" s="3"/>
    </row>
    <row r="4">
      <c r="A4" s="1" t="s">
        <v>2</v>
      </c>
    </row>
    <row r="5">
      <c r="A5" s="2" t="s">
        <v>3</v>
      </c>
    </row>
    <row r="6">
      <c r="A6" s="2" t="s">
        <v>4</v>
      </c>
    </row>
    <row r="7">
      <c r="A7" s="3"/>
      <c r="B7" s="3"/>
      <c r="C7" s="3"/>
      <c r="D7" s="3"/>
      <c r="E7" s="3"/>
      <c r="F7" s="3"/>
      <c r="G7" s="3"/>
    </row>
    <row r="8">
      <c r="A8" s="1" t="s">
        <v>5</v>
      </c>
    </row>
    <row r="9">
      <c r="A9" s="2" t="s">
        <v>6</v>
      </c>
    </row>
  </sheetData>
  <mergeCells count="7">
    <mergeCell ref="A1:G1"/>
    <mergeCell ref="A2:G2"/>
    <mergeCell ref="A4:G4"/>
    <mergeCell ref="A5:G5"/>
    <mergeCell ref="A6:G6"/>
    <mergeCell ref="A8:G8"/>
    <mergeCell ref="A9:G9"/>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1.0"/>
  </cols>
  <sheetData>
    <row r="1">
      <c r="A1" s="4" t="s">
        <v>7</v>
      </c>
      <c r="B1" s="5"/>
    </row>
    <row r="2">
      <c r="A2" s="6" t="s">
        <v>8</v>
      </c>
      <c r="B2" s="7">
        <f>Sum('Event Sponsorship'!E2:E21)</f>
        <v>9930000</v>
      </c>
    </row>
    <row r="3">
      <c r="A3" s="6" t="s">
        <v>9</v>
      </c>
      <c r="B3" s="7">
        <f>Count('Event Sponsorship'!E2:E21)</f>
        <v>20</v>
      </c>
    </row>
    <row r="4">
      <c r="A4" s="6" t="s">
        <v>10</v>
      </c>
      <c r="B4" s="7">
        <f>SUM('Event Sponsorship'!F2:F21)</f>
        <v>47550</v>
      </c>
    </row>
    <row r="5">
      <c r="A5" s="6" t="s">
        <v>11</v>
      </c>
      <c r="B5" s="7">
        <f>B2/B3</f>
        <v>496500</v>
      </c>
    </row>
    <row r="6">
      <c r="A6" s="6" t="s">
        <v>12</v>
      </c>
      <c r="B6" s="8">
        <f>B4/B3</f>
        <v>2377.5</v>
      </c>
    </row>
    <row r="7">
      <c r="A7" s="6" t="s">
        <v>13</v>
      </c>
      <c r="B7" s="8">
        <f>B5/B6</f>
        <v>208.8328076</v>
      </c>
    </row>
  </sheetData>
  <mergeCells count="1">
    <mergeCell ref="A1:B1"/>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6.0"/>
    <col customWidth="1" min="5" max="5" width="29.38"/>
    <col customWidth="1" min="6" max="6" width="15.88"/>
    <col customWidth="1" min="7" max="7" width="24.88"/>
  </cols>
  <sheetData>
    <row r="1">
      <c r="A1" s="9" t="s">
        <v>14</v>
      </c>
      <c r="B1" s="9" t="s">
        <v>15</v>
      </c>
      <c r="C1" s="9" t="s">
        <v>16</v>
      </c>
      <c r="D1" s="9" t="s">
        <v>17</v>
      </c>
      <c r="E1" s="9" t="s">
        <v>18</v>
      </c>
      <c r="F1" s="10" t="s">
        <v>19</v>
      </c>
      <c r="G1" s="11" t="s">
        <v>20</v>
      </c>
    </row>
    <row r="2">
      <c r="A2" s="12" t="s">
        <v>21</v>
      </c>
      <c r="B2" s="12" t="s">
        <v>22</v>
      </c>
      <c r="C2" s="12" t="s">
        <v>23</v>
      </c>
      <c r="D2" s="12" t="s">
        <v>24</v>
      </c>
      <c r="E2" s="12">
        <v>500000.0</v>
      </c>
      <c r="F2" s="13">
        <v>2000.0</v>
      </c>
      <c r="G2" s="14">
        <f t="shared" ref="G2:G21" si="1">E2/F2</f>
        <v>250</v>
      </c>
    </row>
    <row r="3">
      <c r="A3" s="12" t="s">
        <v>25</v>
      </c>
      <c r="B3" s="12" t="s">
        <v>26</v>
      </c>
      <c r="C3" s="12" t="s">
        <v>27</v>
      </c>
      <c r="D3" s="12" t="s">
        <v>28</v>
      </c>
      <c r="E3" s="12">
        <v>700000.0</v>
      </c>
      <c r="F3" s="13">
        <v>3500.0</v>
      </c>
      <c r="G3" s="14">
        <f t="shared" si="1"/>
        <v>200</v>
      </c>
    </row>
    <row r="4">
      <c r="A4" s="12" t="s">
        <v>29</v>
      </c>
      <c r="B4" s="12" t="s">
        <v>30</v>
      </c>
      <c r="C4" s="12" t="s">
        <v>31</v>
      </c>
      <c r="D4" s="12" t="s">
        <v>32</v>
      </c>
      <c r="E4" s="12">
        <v>400000.0</v>
      </c>
      <c r="F4" s="13">
        <v>1200.0</v>
      </c>
      <c r="G4" s="14">
        <f t="shared" si="1"/>
        <v>333.3333333</v>
      </c>
    </row>
    <row r="5">
      <c r="A5" s="12" t="s">
        <v>33</v>
      </c>
      <c r="B5" s="12" t="s">
        <v>34</v>
      </c>
      <c r="C5" s="12" t="s">
        <v>23</v>
      </c>
      <c r="D5" s="12" t="s">
        <v>32</v>
      </c>
      <c r="E5" s="12">
        <v>450000.0</v>
      </c>
      <c r="F5" s="13">
        <v>1400.0</v>
      </c>
      <c r="G5" s="14">
        <f t="shared" si="1"/>
        <v>321.4285714</v>
      </c>
    </row>
    <row r="6">
      <c r="A6" s="12" t="s">
        <v>35</v>
      </c>
      <c r="B6" s="12" t="s">
        <v>36</v>
      </c>
      <c r="C6" s="12" t="s">
        <v>27</v>
      </c>
      <c r="D6" s="12" t="s">
        <v>24</v>
      </c>
      <c r="E6" s="12">
        <v>600000.0</v>
      </c>
      <c r="F6" s="13">
        <v>4200.0</v>
      </c>
      <c r="G6" s="14">
        <f t="shared" si="1"/>
        <v>142.8571429</v>
      </c>
    </row>
    <row r="7">
      <c r="A7" s="12" t="s">
        <v>37</v>
      </c>
      <c r="B7" s="12" t="s">
        <v>38</v>
      </c>
      <c r="C7" s="12" t="s">
        <v>31</v>
      </c>
      <c r="D7" s="12" t="s">
        <v>28</v>
      </c>
      <c r="E7" s="12">
        <v>300000.0</v>
      </c>
      <c r="F7" s="13">
        <v>1000.0</v>
      </c>
      <c r="G7" s="14">
        <f t="shared" si="1"/>
        <v>300</v>
      </c>
    </row>
    <row r="8">
      <c r="A8" s="12" t="s">
        <v>39</v>
      </c>
      <c r="B8" s="12" t="s">
        <v>40</v>
      </c>
      <c r="C8" s="12" t="s">
        <v>23</v>
      </c>
      <c r="D8" s="12" t="s">
        <v>41</v>
      </c>
      <c r="E8" s="12">
        <v>350000.0</v>
      </c>
      <c r="F8" s="13">
        <v>1500.0</v>
      </c>
      <c r="G8" s="14">
        <f t="shared" si="1"/>
        <v>233.3333333</v>
      </c>
    </row>
    <row r="9">
      <c r="A9" s="12" t="s">
        <v>42</v>
      </c>
      <c r="B9" s="12" t="s">
        <v>43</v>
      </c>
      <c r="C9" s="12" t="s">
        <v>27</v>
      </c>
      <c r="D9" s="12" t="s">
        <v>44</v>
      </c>
      <c r="E9" s="12">
        <v>650000.0</v>
      </c>
      <c r="F9" s="13">
        <v>3700.0</v>
      </c>
      <c r="G9" s="14">
        <f t="shared" si="1"/>
        <v>175.6756757</v>
      </c>
    </row>
    <row r="10">
      <c r="A10" s="12" t="s">
        <v>45</v>
      </c>
      <c r="B10" s="12" t="s">
        <v>46</v>
      </c>
      <c r="C10" s="12" t="s">
        <v>23</v>
      </c>
      <c r="D10" s="12" t="s">
        <v>44</v>
      </c>
      <c r="E10" s="12">
        <v>300000.0</v>
      </c>
      <c r="F10" s="13">
        <v>1300.0</v>
      </c>
      <c r="G10" s="14">
        <f t="shared" si="1"/>
        <v>230.7692308</v>
      </c>
    </row>
    <row r="11">
      <c r="A11" s="12" t="s">
        <v>47</v>
      </c>
      <c r="B11" s="12" t="s">
        <v>48</v>
      </c>
      <c r="C11" s="12" t="s">
        <v>31</v>
      </c>
      <c r="D11" s="12" t="s">
        <v>41</v>
      </c>
      <c r="E11" s="12">
        <v>250000.0</v>
      </c>
      <c r="F11" s="13">
        <v>900.0</v>
      </c>
      <c r="G11" s="14">
        <f t="shared" si="1"/>
        <v>277.7777778</v>
      </c>
    </row>
    <row r="12">
      <c r="A12" s="12" t="s">
        <v>49</v>
      </c>
      <c r="B12" s="12" t="s">
        <v>50</v>
      </c>
      <c r="C12" s="12" t="s">
        <v>23</v>
      </c>
      <c r="D12" s="12" t="s">
        <v>41</v>
      </c>
      <c r="E12" s="12">
        <v>480000.0</v>
      </c>
      <c r="F12" s="13">
        <v>2200.0</v>
      </c>
      <c r="G12" s="14">
        <f t="shared" si="1"/>
        <v>218.1818182</v>
      </c>
    </row>
    <row r="13">
      <c r="A13" s="12" t="s">
        <v>51</v>
      </c>
      <c r="B13" s="12" t="s">
        <v>52</v>
      </c>
      <c r="C13" s="12" t="s">
        <v>27</v>
      </c>
      <c r="D13" s="12" t="s">
        <v>24</v>
      </c>
      <c r="E13" s="12">
        <v>900000.0</v>
      </c>
      <c r="F13" s="13">
        <v>5000.0</v>
      </c>
      <c r="G13" s="14">
        <f t="shared" si="1"/>
        <v>180</v>
      </c>
    </row>
    <row r="14">
      <c r="A14" s="12" t="s">
        <v>53</v>
      </c>
      <c r="B14" s="12" t="s">
        <v>54</v>
      </c>
      <c r="C14" s="12" t="s">
        <v>31</v>
      </c>
      <c r="D14" s="12" t="s">
        <v>44</v>
      </c>
      <c r="E14" s="12">
        <v>350000.0</v>
      </c>
      <c r="F14" s="13">
        <v>1400.0</v>
      </c>
      <c r="G14" s="14">
        <f t="shared" si="1"/>
        <v>250</v>
      </c>
    </row>
    <row r="15">
      <c r="A15" s="12" t="s">
        <v>55</v>
      </c>
      <c r="B15" s="12" t="s">
        <v>56</v>
      </c>
      <c r="C15" s="12" t="s">
        <v>27</v>
      </c>
      <c r="D15" s="12" t="s">
        <v>32</v>
      </c>
      <c r="E15" s="12">
        <v>500000.0</v>
      </c>
      <c r="F15" s="13">
        <v>2700.0</v>
      </c>
      <c r="G15" s="14">
        <f t="shared" si="1"/>
        <v>185.1851852</v>
      </c>
    </row>
    <row r="16">
      <c r="A16" s="12" t="s">
        <v>57</v>
      </c>
      <c r="B16" s="12" t="s">
        <v>58</v>
      </c>
      <c r="C16" s="12" t="s">
        <v>23</v>
      </c>
      <c r="D16" s="12" t="s">
        <v>44</v>
      </c>
      <c r="E16" s="12">
        <v>250000.0</v>
      </c>
      <c r="F16" s="13">
        <v>1100.0</v>
      </c>
      <c r="G16" s="14">
        <f t="shared" si="1"/>
        <v>227.2727273</v>
      </c>
    </row>
    <row r="17">
      <c r="A17" s="12" t="s">
        <v>59</v>
      </c>
      <c r="B17" s="12" t="s">
        <v>60</v>
      </c>
      <c r="C17" s="12" t="s">
        <v>31</v>
      </c>
      <c r="D17" s="12" t="s">
        <v>41</v>
      </c>
      <c r="E17" s="12">
        <v>400000.0</v>
      </c>
      <c r="F17" s="13">
        <v>1250.0</v>
      </c>
      <c r="G17" s="14">
        <f t="shared" si="1"/>
        <v>320</v>
      </c>
    </row>
    <row r="18">
      <c r="A18" s="12" t="s">
        <v>61</v>
      </c>
      <c r="B18" s="12" t="s">
        <v>62</v>
      </c>
      <c r="C18" s="12" t="s">
        <v>27</v>
      </c>
      <c r="D18" s="12" t="s">
        <v>41</v>
      </c>
      <c r="E18" s="12">
        <v>750000.0</v>
      </c>
      <c r="F18" s="13">
        <v>4000.0</v>
      </c>
      <c r="G18" s="14">
        <f t="shared" si="1"/>
        <v>187.5</v>
      </c>
    </row>
    <row r="19">
      <c r="A19" s="12" t="s">
        <v>63</v>
      </c>
      <c r="B19" s="12" t="s">
        <v>64</v>
      </c>
      <c r="C19" s="12" t="s">
        <v>31</v>
      </c>
      <c r="D19" s="12" t="s">
        <v>28</v>
      </c>
      <c r="E19" s="12">
        <v>350000.0</v>
      </c>
      <c r="F19" s="13">
        <v>1500.0</v>
      </c>
      <c r="G19" s="14">
        <f t="shared" si="1"/>
        <v>233.3333333</v>
      </c>
    </row>
    <row r="20">
      <c r="A20" s="12" t="s">
        <v>65</v>
      </c>
      <c r="B20" s="12" t="s">
        <v>66</v>
      </c>
      <c r="C20" s="12" t="s">
        <v>23</v>
      </c>
      <c r="D20" s="12" t="s">
        <v>24</v>
      </c>
      <c r="E20" s="12">
        <v>600000.0</v>
      </c>
      <c r="F20" s="13">
        <v>3200.0</v>
      </c>
      <c r="G20" s="14">
        <f t="shared" si="1"/>
        <v>187.5</v>
      </c>
    </row>
    <row r="21">
      <c r="A21" s="12" t="s">
        <v>67</v>
      </c>
      <c r="B21" s="12" t="s">
        <v>68</v>
      </c>
      <c r="C21" s="12" t="s">
        <v>27</v>
      </c>
      <c r="D21" s="12" t="s">
        <v>44</v>
      </c>
      <c r="E21" s="12">
        <v>850000.0</v>
      </c>
      <c r="F21" s="13">
        <v>4500.0</v>
      </c>
      <c r="G21" s="14">
        <f t="shared" si="1"/>
        <v>188.8888889</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6.13"/>
    <col customWidth="1" min="3" max="3" width="23.38"/>
    <col customWidth="1" min="4" max="4" width="13.75"/>
  </cols>
  <sheetData>
    <row r="1">
      <c r="A1" s="15" t="s">
        <v>69</v>
      </c>
      <c r="B1" s="16"/>
      <c r="C1" s="16"/>
      <c r="D1" s="16"/>
      <c r="E1" s="16"/>
    </row>
    <row r="2">
      <c r="A2" s="17" t="s">
        <v>70</v>
      </c>
      <c r="B2" s="17" t="s">
        <v>71</v>
      </c>
      <c r="C2" s="18" t="s">
        <v>72</v>
      </c>
      <c r="D2" s="17" t="s">
        <v>73</v>
      </c>
      <c r="E2" s="17" t="s">
        <v>74</v>
      </c>
    </row>
    <row r="3">
      <c r="A3" s="19" t="str">
        <f>IFERROR(__xludf.DUMMYFUNCTION("UNIQUE('Cost per Signup (CPS) '!C2:C21)"),"Music Festival")</f>
        <v>Music Festival</v>
      </c>
      <c r="B3" s="19">
        <f>COUNTIF('Cost per Signup (CPS) '!C2:C21,A3)</f>
        <v>7</v>
      </c>
      <c r="C3" s="20">
        <f>SUMIFS('Cost per Signup (CPS) '!$E$2:$E$21,'Cost per Signup (CPS) '!$C$2:$C$21,A3)</f>
        <v>2930000</v>
      </c>
      <c r="D3" s="20">
        <f>SUMIFS('Cost per Signup (CPS) '!$F$2:$F$21,'Cost per Signup (CPS) '!$C$2:$C$21,A3)</f>
        <v>12700</v>
      </c>
      <c r="E3" s="21">
        <f t="shared" ref="E3:E5" si="1">C3/D3</f>
        <v>230.7086614</v>
      </c>
    </row>
    <row r="4">
      <c r="A4" s="19" t="str">
        <f>IFERROR(__xludf.DUMMYFUNCTION("""COMPUTED_VALUE"""),"Sports Event")</f>
        <v>Sports Event</v>
      </c>
      <c r="B4" s="19">
        <f>COUNTIF('Cost per Signup (CPS) '!C3:C22,A4)</f>
        <v>7</v>
      </c>
      <c r="C4" s="20">
        <f>SUMIFS('Cost per Signup (CPS) '!$E$2:$E$21,'Cost per Signup (CPS) '!$C$2:$C$21,A4)</f>
        <v>4950000</v>
      </c>
      <c r="D4" s="20">
        <f>SUMIFS('Cost per Signup (CPS) '!$F$2:$F$21,'Cost per Signup (CPS) '!$C$2:$C$21,A4)</f>
        <v>27600</v>
      </c>
      <c r="E4" s="21">
        <f t="shared" si="1"/>
        <v>179.3478261</v>
      </c>
    </row>
    <row r="5">
      <c r="A5" s="19" t="str">
        <f>IFERROR(__xludf.DUMMYFUNCTION("""COMPUTED_VALUE"""),"Conference")</f>
        <v>Conference</v>
      </c>
      <c r="B5" s="19">
        <f>COUNTIF('Cost per Signup (CPS) '!C4:C23,A5)</f>
        <v>6</v>
      </c>
      <c r="C5" s="20">
        <f>SUMIFS('Cost per Signup (CPS) '!$E$2:$E$21,'Cost per Signup (CPS) '!$C$2:$C$21,A5)</f>
        <v>2050000</v>
      </c>
      <c r="D5" s="20">
        <f>SUMIFS('Cost per Signup (CPS) '!$F$2:$F$21,'Cost per Signup (CPS) '!$C$2:$C$21,A5)</f>
        <v>7250</v>
      </c>
      <c r="E5" s="21">
        <f t="shared" si="1"/>
        <v>282.7586207</v>
      </c>
    </row>
    <row r="6">
      <c r="F6" s="22"/>
    </row>
  </sheetData>
  <conditionalFormatting sqref="E3:E5">
    <cfRule type="expression" dxfId="0" priority="1">
      <formula>E3=Min($E$3:$E$5)</formula>
    </cfRule>
  </conditionalFormatting>
  <conditionalFormatting sqref="E3:E5">
    <cfRule type="expression" dxfId="1" priority="2">
      <formula>E3=Max($E$3:$E$5)</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6.38"/>
    <col customWidth="1" min="3" max="3" width="23.88"/>
    <col customWidth="1" min="4" max="4" width="17.5"/>
  </cols>
  <sheetData>
    <row r="1">
      <c r="A1" s="4" t="s">
        <v>75</v>
      </c>
      <c r="B1" s="23"/>
      <c r="C1" s="23"/>
      <c r="D1" s="23"/>
      <c r="E1" s="5"/>
    </row>
    <row r="2">
      <c r="A2" s="24" t="s">
        <v>76</v>
      </c>
      <c r="B2" s="24" t="s">
        <v>71</v>
      </c>
      <c r="C2" s="24" t="s">
        <v>72</v>
      </c>
      <c r="D2" s="24" t="s">
        <v>77</v>
      </c>
      <c r="E2" s="24" t="s">
        <v>78</v>
      </c>
    </row>
    <row r="3">
      <c r="A3" s="7" t="str">
        <f>IFERROR(__xludf.DUMMYFUNCTION("UNIQUE('Cost per Signup (CPS) '!D2:D21)"),"Mumbai")</f>
        <v>Mumbai</v>
      </c>
      <c r="B3" s="7">
        <f>COUNTIF('Cost per Signup (CPS) '!D2:D21,A3)</f>
        <v>4</v>
      </c>
      <c r="C3" s="25">
        <f>SUMIFS('Cost per Signup (CPS) '!$E$2:$E$21,'Cost per Signup (CPS) '!$D$2:$D$21,A3)</f>
        <v>2600000</v>
      </c>
      <c r="D3" s="7">
        <f>SUMIFS('Cost per Signup (CPS) '!$F$2:$F$21,'Cost per Signup (CPS) '!$D$2:$D$21,A3)</f>
        <v>14400</v>
      </c>
      <c r="E3" s="26">
        <f t="shared" ref="E3:E7" si="1">C3/D3</f>
        <v>180.5555556</v>
      </c>
    </row>
    <row r="4">
      <c r="A4" s="7" t="str">
        <f>IFERROR(__xludf.DUMMYFUNCTION("""COMPUTED_VALUE"""),"Delhi")</f>
        <v>Delhi</v>
      </c>
      <c r="B4" s="7">
        <f>COUNTIF('Cost per Signup (CPS) '!D3:D22,A4)</f>
        <v>3</v>
      </c>
      <c r="C4" s="25">
        <f>SUMIFS('Cost per Signup (CPS) '!$E$2:$E$21,'Cost per Signup (CPS) '!$D$2:$D$21,A4)</f>
        <v>1350000</v>
      </c>
      <c r="D4" s="7">
        <f>SUMIFS('Cost per Signup (CPS) '!$F$2:$F$21,'Cost per Signup (CPS) '!$D$2:$D$21,A4)</f>
        <v>6000</v>
      </c>
      <c r="E4" s="26">
        <f t="shared" si="1"/>
        <v>225</v>
      </c>
    </row>
    <row r="5">
      <c r="A5" s="7" t="str">
        <f>IFERROR(__xludf.DUMMYFUNCTION("""COMPUTED_VALUE"""),"Bangalore")</f>
        <v>Bangalore</v>
      </c>
      <c r="B5" s="7">
        <f>COUNTIF('Cost per Signup (CPS) '!D4:D23,A5)</f>
        <v>3</v>
      </c>
      <c r="C5" s="25">
        <f>SUMIFS('Cost per Signup (CPS) '!$E$2:$E$21,'Cost per Signup (CPS) '!$D$2:$D$21,A5)</f>
        <v>1350000</v>
      </c>
      <c r="D5" s="7">
        <f>SUMIFS('Cost per Signup (CPS) '!$F$2:$F$21,'Cost per Signup (CPS) '!$D$2:$D$21,A5)</f>
        <v>5300</v>
      </c>
      <c r="E5" s="26">
        <f t="shared" si="1"/>
        <v>254.7169811</v>
      </c>
    </row>
    <row r="6">
      <c r="A6" s="7" t="str">
        <f>IFERROR(__xludf.DUMMYFUNCTION("""COMPUTED_VALUE"""),"Hyderabad")</f>
        <v>Hyderabad</v>
      </c>
      <c r="B6" s="7">
        <f>COUNTIF('Cost per Signup (CPS) '!D5:D24,A6)</f>
        <v>5</v>
      </c>
      <c r="C6" s="25">
        <f>SUMIFS('Cost per Signup (CPS) '!$E$2:$E$21,'Cost per Signup (CPS) '!$D$2:$D$21,A6)</f>
        <v>2230000</v>
      </c>
      <c r="D6" s="7">
        <f>SUMIFS('Cost per Signup (CPS) '!$F$2:$F$21,'Cost per Signup (CPS) '!$D$2:$D$21,A6)</f>
        <v>9850</v>
      </c>
      <c r="E6" s="26">
        <f t="shared" si="1"/>
        <v>226.3959391</v>
      </c>
    </row>
    <row r="7">
      <c r="A7" s="7" t="str">
        <f>IFERROR(__xludf.DUMMYFUNCTION("""COMPUTED_VALUE"""),"Pune")</f>
        <v>Pune</v>
      </c>
      <c r="B7" s="7">
        <f>COUNTIF('Cost per Signup (CPS) '!D6:D25,A7)</f>
        <v>5</v>
      </c>
      <c r="C7" s="25">
        <f>SUMIFS('Cost per Signup (CPS) '!$E$2:$E$21,'Cost per Signup (CPS) '!$D$2:$D$21,A7)</f>
        <v>2400000</v>
      </c>
      <c r="D7" s="7">
        <f>SUMIFS('Cost per Signup (CPS) '!$F$2:$F$21,'Cost per Signup (CPS) '!$D$2:$D$21,A7)</f>
        <v>12000</v>
      </c>
      <c r="E7" s="26">
        <f t="shared" si="1"/>
        <v>200</v>
      </c>
    </row>
    <row r="8">
      <c r="A8" s="27"/>
      <c r="B8" s="27"/>
      <c r="C8" s="27"/>
      <c r="D8" s="27"/>
      <c r="E8" s="27"/>
    </row>
  </sheetData>
  <mergeCells count="1">
    <mergeCell ref="A1:E1"/>
  </mergeCells>
  <conditionalFormatting sqref="E3:E7">
    <cfRule type="expression" dxfId="0" priority="1">
      <formula>E3=Min($E$3:$E$6)</formula>
    </cfRule>
  </conditionalFormatting>
  <conditionalFormatting sqref="E3:E7">
    <cfRule type="expression" dxfId="1" priority="2">
      <formula>E3=Max($E$3:$E$6)</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8" t="s">
        <v>79</v>
      </c>
    </row>
  </sheetData>
  <mergeCells count="1">
    <mergeCell ref="A1:L1"/>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4.75"/>
    <col customWidth="1" min="2" max="3" width="14.38"/>
    <col customWidth="1" min="5" max="5" width="6.63"/>
    <col customWidth="1" min="11" max="11" width="20.88"/>
  </cols>
  <sheetData>
    <row r="1">
      <c r="A1" s="29" t="s">
        <v>80</v>
      </c>
      <c r="B1" s="23"/>
      <c r="C1" s="5"/>
      <c r="E1" s="27"/>
      <c r="F1" s="30" t="s">
        <v>81</v>
      </c>
      <c r="G1" s="23"/>
      <c r="H1" s="23"/>
      <c r="I1" s="23"/>
      <c r="J1" s="23"/>
      <c r="K1" s="5"/>
    </row>
    <row r="2">
      <c r="A2" s="31" t="s">
        <v>82</v>
      </c>
      <c r="B2" s="23"/>
      <c r="C2" s="5"/>
      <c r="E2" s="32">
        <v>1.0</v>
      </c>
      <c r="F2" s="32" t="s">
        <v>83</v>
      </c>
    </row>
    <row r="3">
      <c r="A3" s="17" t="s">
        <v>84</v>
      </c>
      <c r="B3" s="17" t="s">
        <v>85</v>
      </c>
      <c r="C3" s="17" t="s">
        <v>86</v>
      </c>
      <c r="E3" s="32">
        <v>2.0</v>
      </c>
      <c r="F3" s="32" t="s">
        <v>87</v>
      </c>
    </row>
    <row r="4">
      <c r="A4" s="33" t="s">
        <v>88</v>
      </c>
      <c r="B4" s="33" t="s">
        <v>89</v>
      </c>
      <c r="C4" s="33">
        <v>179.35</v>
      </c>
      <c r="E4" s="32">
        <v>3.0</v>
      </c>
      <c r="F4" s="32" t="s">
        <v>90</v>
      </c>
    </row>
    <row r="5">
      <c r="A5" s="33" t="s">
        <v>91</v>
      </c>
      <c r="B5" s="33" t="s">
        <v>31</v>
      </c>
      <c r="C5" s="33">
        <v>282.76</v>
      </c>
      <c r="E5" s="32">
        <v>4.0</v>
      </c>
      <c r="F5" s="32" t="s">
        <v>92</v>
      </c>
    </row>
    <row r="6">
      <c r="A6" s="29" t="s">
        <v>93</v>
      </c>
      <c r="B6" s="23"/>
      <c r="C6" s="5"/>
      <c r="E6" s="27"/>
      <c r="F6" s="27"/>
      <c r="G6" s="27"/>
      <c r="H6" s="27"/>
      <c r="I6" s="27"/>
      <c r="J6" s="27"/>
      <c r="K6" s="27"/>
    </row>
    <row r="7">
      <c r="A7" s="17" t="s">
        <v>84</v>
      </c>
      <c r="B7" s="17" t="s">
        <v>17</v>
      </c>
      <c r="C7" s="17" t="s">
        <v>86</v>
      </c>
    </row>
    <row r="8">
      <c r="A8" s="33" t="s">
        <v>94</v>
      </c>
      <c r="B8" s="33" t="s">
        <v>24</v>
      </c>
      <c r="C8" s="33">
        <v>180.56</v>
      </c>
    </row>
    <row r="9">
      <c r="A9" s="33" t="s">
        <v>95</v>
      </c>
      <c r="B9" s="33" t="s">
        <v>32</v>
      </c>
      <c r="C9" s="33">
        <v>254.74</v>
      </c>
    </row>
  </sheetData>
  <mergeCells count="8">
    <mergeCell ref="A1:C1"/>
    <mergeCell ref="F1:K1"/>
    <mergeCell ref="A2:C2"/>
    <mergeCell ref="F2:K2"/>
    <mergeCell ref="F3:K3"/>
    <mergeCell ref="F4:K4"/>
    <mergeCell ref="F5:K5"/>
    <mergeCell ref="A6:C6"/>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7.0"/>
    <col customWidth="1" min="3" max="3" width="15.75"/>
    <col customWidth="1" min="5" max="5" width="25.88"/>
    <col customWidth="1" min="6" max="6" width="21.63"/>
  </cols>
  <sheetData>
    <row r="1">
      <c r="A1" s="9" t="s">
        <v>14</v>
      </c>
      <c r="B1" s="9" t="s">
        <v>15</v>
      </c>
      <c r="C1" s="9" t="s">
        <v>16</v>
      </c>
      <c r="D1" s="9" t="s">
        <v>17</v>
      </c>
      <c r="E1" s="9" t="s">
        <v>18</v>
      </c>
      <c r="F1" s="9" t="s">
        <v>19</v>
      </c>
    </row>
    <row r="2">
      <c r="A2" s="12" t="s">
        <v>21</v>
      </c>
      <c r="B2" s="12" t="s">
        <v>22</v>
      </c>
      <c r="C2" s="12" t="s">
        <v>23</v>
      </c>
      <c r="D2" s="12" t="s">
        <v>24</v>
      </c>
      <c r="E2" s="12">
        <v>500000.0</v>
      </c>
      <c r="F2" s="12">
        <v>2000.0</v>
      </c>
    </row>
    <row r="3">
      <c r="A3" s="12" t="s">
        <v>25</v>
      </c>
      <c r="B3" s="12" t="s">
        <v>26</v>
      </c>
      <c r="C3" s="12" t="s">
        <v>27</v>
      </c>
      <c r="D3" s="12" t="s">
        <v>28</v>
      </c>
      <c r="E3" s="12">
        <v>700000.0</v>
      </c>
      <c r="F3" s="12">
        <v>3500.0</v>
      </c>
    </row>
    <row r="4">
      <c r="A4" s="12" t="s">
        <v>29</v>
      </c>
      <c r="B4" s="12" t="s">
        <v>30</v>
      </c>
      <c r="C4" s="12" t="s">
        <v>31</v>
      </c>
      <c r="D4" s="12" t="s">
        <v>32</v>
      </c>
      <c r="E4" s="12">
        <v>400000.0</v>
      </c>
      <c r="F4" s="12">
        <v>1200.0</v>
      </c>
    </row>
    <row r="5">
      <c r="A5" s="12" t="s">
        <v>33</v>
      </c>
      <c r="B5" s="12" t="s">
        <v>34</v>
      </c>
      <c r="C5" s="12" t="s">
        <v>23</v>
      </c>
      <c r="D5" s="12" t="s">
        <v>32</v>
      </c>
      <c r="E5" s="12">
        <v>450000.0</v>
      </c>
      <c r="F5" s="12">
        <v>1400.0</v>
      </c>
    </row>
    <row r="6">
      <c r="A6" s="12" t="s">
        <v>35</v>
      </c>
      <c r="B6" s="12" t="s">
        <v>36</v>
      </c>
      <c r="C6" s="12" t="s">
        <v>27</v>
      </c>
      <c r="D6" s="12" t="s">
        <v>24</v>
      </c>
      <c r="E6" s="12">
        <v>600000.0</v>
      </c>
      <c r="F6" s="12">
        <v>4200.0</v>
      </c>
    </row>
    <row r="7">
      <c r="A7" s="12" t="s">
        <v>37</v>
      </c>
      <c r="B7" s="12" t="s">
        <v>38</v>
      </c>
      <c r="C7" s="12" t="s">
        <v>31</v>
      </c>
      <c r="D7" s="12" t="s">
        <v>28</v>
      </c>
      <c r="E7" s="12">
        <v>300000.0</v>
      </c>
      <c r="F7" s="12">
        <v>1000.0</v>
      </c>
    </row>
    <row r="8">
      <c r="A8" s="12" t="s">
        <v>39</v>
      </c>
      <c r="B8" s="12" t="s">
        <v>40</v>
      </c>
      <c r="C8" s="12" t="s">
        <v>23</v>
      </c>
      <c r="D8" s="12" t="s">
        <v>41</v>
      </c>
      <c r="E8" s="12">
        <v>350000.0</v>
      </c>
      <c r="F8" s="12">
        <v>1500.0</v>
      </c>
    </row>
    <row r="9">
      <c r="A9" s="12" t="s">
        <v>42</v>
      </c>
      <c r="B9" s="12" t="s">
        <v>43</v>
      </c>
      <c r="C9" s="12" t="s">
        <v>27</v>
      </c>
      <c r="D9" s="12" t="s">
        <v>44</v>
      </c>
      <c r="E9" s="12">
        <v>650000.0</v>
      </c>
      <c r="F9" s="12">
        <v>3700.0</v>
      </c>
    </row>
    <row r="10">
      <c r="A10" s="12" t="s">
        <v>45</v>
      </c>
      <c r="B10" s="12" t="s">
        <v>46</v>
      </c>
      <c r="C10" s="12" t="s">
        <v>23</v>
      </c>
      <c r="D10" s="12" t="s">
        <v>44</v>
      </c>
      <c r="E10" s="12">
        <v>300000.0</v>
      </c>
      <c r="F10" s="12">
        <v>1300.0</v>
      </c>
    </row>
    <row r="11">
      <c r="A11" s="12" t="s">
        <v>47</v>
      </c>
      <c r="B11" s="12" t="s">
        <v>48</v>
      </c>
      <c r="C11" s="12" t="s">
        <v>31</v>
      </c>
      <c r="D11" s="12" t="s">
        <v>41</v>
      </c>
      <c r="E11" s="12">
        <v>250000.0</v>
      </c>
      <c r="F11" s="12">
        <v>900.0</v>
      </c>
    </row>
    <row r="12">
      <c r="A12" s="12" t="s">
        <v>49</v>
      </c>
      <c r="B12" s="12" t="s">
        <v>50</v>
      </c>
      <c r="C12" s="12" t="s">
        <v>23</v>
      </c>
      <c r="D12" s="12" t="s">
        <v>41</v>
      </c>
      <c r="E12" s="12">
        <v>480000.0</v>
      </c>
      <c r="F12" s="12">
        <v>2200.0</v>
      </c>
    </row>
    <row r="13">
      <c r="A13" s="12" t="s">
        <v>51</v>
      </c>
      <c r="B13" s="12" t="s">
        <v>52</v>
      </c>
      <c r="C13" s="12" t="s">
        <v>27</v>
      </c>
      <c r="D13" s="12" t="s">
        <v>24</v>
      </c>
      <c r="E13" s="12">
        <v>900000.0</v>
      </c>
      <c r="F13" s="12">
        <v>5000.0</v>
      </c>
    </row>
    <row r="14">
      <c r="A14" s="12" t="s">
        <v>53</v>
      </c>
      <c r="B14" s="12" t="s">
        <v>54</v>
      </c>
      <c r="C14" s="12" t="s">
        <v>31</v>
      </c>
      <c r="D14" s="12" t="s">
        <v>44</v>
      </c>
      <c r="E14" s="12">
        <v>350000.0</v>
      </c>
      <c r="F14" s="12">
        <v>1400.0</v>
      </c>
    </row>
    <row r="15">
      <c r="A15" s="12" t="s">
        <v>55</v>
      </c>
      <c r="B15" s="12" t="s">
        <v>56</v>
      </c>
      <c r="C15" s="12" t="s">
        <v>27</v>
      </c>
      <c r="D15" s="12" t="s">
        <v>32</v>
      </c>
      <c r="E15" s="12">
        <v>500000.0</v>
      </c>
      <c r="F15" s="12">
        <v>2700.0</v>
      </c>
    </row>
    <row r="16">
      <c r="A16" s="12" t="s">
        <v>57</v>
      </c>
      <c r="B16" s="12" t="s">
        <v>58</v>
      </c>
      <c r="C16" s="12" t="s">
        <v>23</v>
      </c>
      <c r="D16" s="12" t="s">
        <v>44</v>
      </c>
      <c r="E16" s="12">
        <v>250000.0</v>
      </c>
      <c r="F16" s="12">
        <v>1100.0</v>
      </c>
    </row>
    <row r="17">
      <c r="A17" s="12" t="s">
        <v>59</v>
      </c>
      <c r="B17" s="12" t="s">
        <v>60</v>
      </c>
      <c r="C17" s="12" t="s">
        <v>31</v>
      </c>
      <c r="D17" s="12" t="s">
        <v>41</v>
      </c>
      <c r="E17" s="12">
        <v>400000.0</v>
      </c>
      <c r="F17" s="12">
        <v>1250.0</v>
      </c>
    </row>
    <row r="18">
      <c r="A18" s="12" t="s">
        <v>61</v>
      </c>
      <c r="B18" s="12" t="s">
        <v>62</v>
      </c>
      <c r="C18" s="12" t="s">
        <v>27</v>
      </c>
      <c r="D18" s="12" t="s">
        <v>41</v>
      </c>
      <c r="E18" s="12">
        <v>750000.0</v>
      </c>
      <c r="F18" s="12">
        <v>4000.0</v>
      </c>
    </row>
    <row r="19">
      <c r="A19" s="12" t="s">
        <v>63</v>
      </c>
      <c r="B19" s="12" t="s">
        <v>64</v>
      </c>
      <c r="C19" s="12" t="s">
        <v>31</v>
      </c>
      <c r="D19" s="12" t="s">
        <v>28</v>
      </c>
      <c r="E19" s="12">
        <v>350000.0</v>
      </c>
      <c r="F19" s="12">
        <v>1500.0</v>
      </c>
    </row>
    <row r="20">
      <c r="A20" s="12" t="s">
        <v>65</v>
      </c>
      <c r="B20" s="12" t="s">
        <v>66</v>
      </c>
      <c r="C20" s="12" t="s">
        <v>23</v>
      </c>
      <c r="D20" s="12" t="s">
        <v>24</v>
      </c>
      <c r="E20" s="12">
        <v>600000.0</v>
      </c>
      <c r="F20" s="12">
        <v>3200.0</v>
      </c>
    </row>
    <row r="21">
      <c r="A21" s="12" t="s">
        <v>67</v>
      </c>
      <c r="B21" s="12" t="s">
        <v>68</v>
      </c>
      <c r="C21" s="12" t="s">
        <v>27</v>
      </c>
      <c r="D21" s="12" t="s">
        <v>44</v>
      </c>
      <c r="E21" s="12">
        <v>850000.0</v>
      </c>
      <c r="F21" s="12">
        <v>4500.0</v>
      </c>
    </row>
  </sheetData>
  <drawing r:id="rId1"/>
</worksheet>
</file>