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202300"/>
  <mc:AlternateContent xmlns:mc="http://schemas.openxmlformats.org/markup-compatibility/2006">
    <mc:Choice Requires="x15">
      <x15ac:absPath xmlns:x15ac="http://schemas.microsoft.com/office/spreadsheetml/2010/11/ac" url="C:\Users\tinke\Desktop\Data Analyst\Portfolio projects\1. Marvel movies_Excel_Pivot Table_Charts\"/>
    </mc:Choice>
  </mc:AlternateContent>
  <xr:revisionPtr revIDLastSave="0" documentId="13_ncr:1_{D93DF76C-409E-4372-AFA8-FCBFFD7B30AF}" xr6:coauthVersionLast="47" xr6:coauthVersionMax="47" xr10:uidLastSave="{00000000-0000-0000-0000-000000000000}"/>
  <bookViews>
    <workbookView xWindow="-108" yWindow="-108" windowWidth="23256" windowHeight="12456" xr2:uid="{224BB854-9125-4004-8821-786745D17179}"/>
  </bookViews>
  <sheets>
    <sheet name="Dashboard" sheetId="6" r:id="rId1"/>
    <sheet name="Marvel Movies Dataset" sheetId="1" r:id="rId2"/>
    <sheet name="Budget vs Gross Takings" sheetId="2" r:id="rId3"/>
    <sheet name="Critic vs Audience Score" sheetId="3" r:id="rId4"/>
    <sheet name="Opening we vs Second we" sheetId="4" r:id="rId5"/>
    <sheet name="% Analysis" sheetId="15" r:id="rId6"/>
    <sheet name="Percent Analysis" sheetId="13" state="hidden" r:id="rId7"/>
  </sheets>
  <definedNames>
    <definedName name="_xlnm._FilterDatabase" localSheetId="0" hidden="1">Dashboard!#REF!</definedName>
    <definedName name="Slicer_category1">#N/A</definedName>
    <definedName name="Slicer_year1">#N/A</definedName>
  </definedNames>
  <calcPr calcId="191029"/>
  <pivotCaches>
    <pivotCache cacheId="1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3" l="1"/>
  <c r="I4" i="13"/>
  <c r="I5" i="13"/>
  <c r="I6" i="13"/>
  <c r="I7" i="13"/>
  <c r="I8" i="13"/>
  <c r="I9" i="13"/>
  <c r="I10" i="13"/>
  <c r="I11" i="13"/>
  <c r="I12" i="13"/>
  <c r="I13" i="13"/>
  <c r="I14" i="13"/>
  <c r="I15" i="13"/>
  <c r="I16" i="13"/>
  <c r="I17" i="13"/>
  <c r="I18" i="13"/>
  <c r="I19" i="13"/>
  <c r="I20" i="13"/>
  <c r="I21" i="13"/>
  <c r="I22" i="13"/>
  <c r="I23" i="13"/>
  <c r="I24" i="13"/>
  <c r="I25" i="13"/>
  <c r="I26" i="13"/>
  <c r="I27" i="13"/>
  <c r="I28" i="13"/>
  <c r="I29" i="13"/>
  <c r="I30" i="13"/>
  <c r="I31" i="13"/>
  <c r="I32" i="13"/>
  <c r="I33" i="13"/>
  <c r="I34" i="13"/>
  <c r="I35" i="13"/>
  <c r="I36" i="13"/>
  <c r="I37" i="13"/>
  <c r="I2"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2" i="13"/>
  <c r="D5" i="4"/>
  <c r="D5" i="2"/>
  <c r="D6" i="4"/>
  <c r="D6" i="2"/>
</calcChain>
</file>

<file path=xl/sharedStrings.xml><?xml version="1.0" encoding="utf-8"?>
<sst xmlns="http://schemas.openxmlformats.org/spreadsheetml/2006/main" count="397" uniqueCount="101">
  <si>
    <t>movie</t>
  </si>
  <si>
    <t>category</t>
  </si>
  <si>
    <t>year</t>
  </si>
  <si>
    <t>worldwide gross ($m)</t>
  </si>
  <si>
    <t>% budget recovered</t>
  </si>
  <si>
    <t>critics % score</t>
  </si>
  <si>
    <t>audience % score</t>
  </si>
  <si>
    <t>audience vs critics % deviance</t>
  </si>
  <si>
    <t>budget</t>
  </si>
  <si>
    <t>domestic gross ($m)</t>
  </si>
  <si>
    <t>international gross ($m)</t>
  </si>
  <si>
    <t>opening weekend ($m)</t>
  </si>
  <si>
    <t>second weekend ($m)</t>
  </si>
  <si>
    <t>1st vs 2nd weekend drop off</t>
  </si>
  <si>
    <t>% gross from opening weekend</t>
  </si>
  <si>
    <t>% gross from domestic</t>
  </si>
  <si>
    <t>% gross from international</t>
  </si>
  <si>
    <t>% budget opening weekend</t>
  </si>
  <si>
    <t xml:space="preserve">Ant-Man  </t>
  </si>
  <si>
    <t>Ant-Man</t>
  </si>
  <si>
    <t>Ant-Man &amp; The Wasp</t>
  </si>
  <si>
    <t>Avengers: Age of Ultron</t>
  </si>
  <si>
    <t>Avengers</t>
  </si>
  <si>
    <t>Avengers: End Game</t>
  </si>
  <si>
    <t>Avengers: Infinity War</t>
  </si>
  <si>
    <t>Black Panther</t>
  </si>
  <si>
    <t>Black Panther 2</t>
  </si>
  <si>
    <t>Black Widow</t>
  </si>
  <si>
    <t>Unique</t>
  </si>
  <si>
    <t>Captain America</t>
  </si>
  <si>
    <t>Captain America: Civil War</t>
  </si>
  <si>
    <t>Captain America: Winter Soldier</t>
  </si>
  <si>
    <t>Captain Marvel</t>
  </si>
  <si>
    <t>Dr Strange</t>
  </si>
  <si>
    <t>Dr Strange: Multiverse of Madness</t>
  </si>
  <si>
    <t>Eternals</t>
  </si>
  <si>
    <t>Guardians of the Galaxy</t>
  </si>
  <si>
    <t>Guardians</t>
  </si>
  <si>
    <t>Guardians of the Galaxy 2</t>
  </si>
  <si>
    <t>Incredible Hulk</t>
  </si>
  <si>
    <t>Iron Man</t>
  </si>
  <si>
    <t>Iron Man 2</t>
  </si>
  <si>
    <t>Iron Man 3</t>
  </si>
  <si>
    <t>Shang-Chi</t>
  </si>
  <si>
    <t>Spider-Man: Far from Home</t>
  </si>
  <si>
    <t>Spider-Man</t>
  </si>
  <si>
    <t>Spider-Man: Homecoming</t>
  </si>
  <si>
    <t>Spider-Man: No Way Home</t>
  </si>
  <si>
    <t>The Avengers</t>
  </si>
  <si>
    <t>Thor: Dark World</t>
  </si>
  <si>
    <t>Thor</t>
  </si>
  <si>
    <t>Thor: Love &amp; Thunder</t>
  </si>
  <si>
    <t>Thor: Ragnarok</t>
  </si>
  <si>
    <t>Ant-Man and the Wasp: Quantumania</t>
  </si>
  <si>
    <t>Guardians of the Galaxy Vol. 3</t>
  </si>
  <si>
    <t>The Marvels</t>
  </si>
  <si>
    <t>Spider-Man: Across the Spider-Verse</t>
  </si>
  <si>
    <t>Deadpool</t>
  </si>
  <si>
    <t>Deadpool 2</t>
  </si>
  <si>
    <t>Row Labels</t>
  </si>
  <si>
    <t>Grand Total</t>
  </si>
  <si>
    <t>Total Gross ($m)</t>
  </si>
  <si>
    <t>Budget ($m)</t>
  </si>
  <si>
    <t>Audience</t>
  </si>
  <si>
    <t>Critics</t>
  </si>
  <si>
    <t>Opening Weekend</t>
  </si>
  <si>
    <t>Second weekend</t>
  </si>
  <si>
    <t>2015 Total</t>
  </si>
  <si>
    <t>2018 Total</t>
  </si>
  <si>
    <t>2023 Total</t>
  </si>
  <si>
    <t>2012 Total</t>
  </si>
  <si>
    <t>2019 Total</t>
  </si>
  <si>
    <t>2022 Total</t>
  </si>
  <si>
    <t>2011 Total</t>
  </si>
  <si>
    <t>2014 Total</t>
  </si>
  <si>
    <t>2016 Total</t>
  </si>
  <si>
    <t>2017 Total</t>
  </si>
  <si>
    <t>2008 Total</t>
  </si>
  <si>
    <t>2010 Total</t>
  </si>
  <si>
    <t>2013 Total</t>
  </si>
  <si>
    <t>2021 Total</t>
  </si>
  <si>
    <t>Kaggle:Jaina</t>
  </si>
  <si>
    <t>https://www.kaggle.com/datasets/jainaru/marvel-movies-box-office-data</t>
  </si>
  <si>
    <t>MARVEL MOVIES 2008 - 2023</t>
  </si>
  <si>
    <t>* Data source does not state whether values are US, International or Globally based</t>
  </si>
  <si>
    <t>Data source: JAINA (Kaggle https://www.kaggle.com/datasets/jainaru/marvel-movies-box-office-data)</t>
  </si>
  <si>
    <t>Global Gross ($m)</t>
  </si>
  <si>
    <t>% Drop off</t>
  </si>
  <si>
    <t>% Budget From Gross</t>
  </si>
  <si>
    <t>% Drop Off</t>
  </si>
  <si>
    <t>Category</t>
  </si>
  <si>
    <t>Year</t>
  </si>
  <si>
    <t>Movie</t>
  </si>
  <si>
    <t>Film Budget</t>
  </si>
  <si>
    <t>Opening Weekend ($m)</t>
  </si>
  <si>
    <t>Second Weekend ($m)</t>
  </si>
  <si>
    <t>% of Budget from Gross</t>
  </si>
  <si>
    <t>1st Weekend ($m)</t>
  </si>
  <si>
    <t>2nd Weekend ($m)</t>
  </si>
  <si>
    <t>Sum of % Drop Off 1st vs 2nd Weekend</t>
  </si>
  <si>
    <t>Movies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</si>
</sst>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
      <sz val="8"/>
      <name val="Aptos Narrow"/>
      <family val="2"/>
      <scheme val="minor"/>
    </font>
    <font>
      <b/>
      <sz val="36"/>
      <color theme="0"/>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99FF"/>
        <bgColor indexed="64"/>
      </patternFill>
    </fill>
    <fill>
      <patternFill patternType="solid">
        <fgColor theme="4" tint="0.79998168889431442"/>
        <bgColor indexed="64"/>
      </patternFill>
    </fill>
    <fill>
      <patternFill patternType="solid">
        <fgColor theme="7" tint="0.79998168889431442"/>
        <bgColor theme="7" tint="0.79998168889431442"/>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7"/>
      </left>
      <right style="thin">
        <color theme="7"/>
      </right>
      <top style="thin">
        <color theme="7"/>
      </top>
      <bottom style="thin">
        <color theme="7"/>
      </bottom>
      <diagonal/>
    </border>
    <border>
      <left style="thin">
        <color theme="7"/>
      </left>
      <right style="thin">
        <color theme="7"/>
      </right>
      <top style="thin">
        <color theme="7"/>
      </top>
      <bottom style="medium">
        <color theme="7"/>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44">
    <xf numFmtId="0" fontId="0" fillId="0" borderId="0" xfId="0"/>
    <xf numFmtId="9" fontId="0" fillId="0" borderId="0" xfId="0" applyNumberFormat="1"/>
    <xf numFmtId="10" fontId="0" fillId="0" borderId="0" xfId="0" applyNumberFormat="1"/>
    <xf numFmtId="0" fontId="16"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18" fillId="0" borderId="0" xfId="43"/>
    <xf numFmtId="9" fontId="0" fillId="0" borderId="0" xfId="1" applyFont="1"/>
    <xf numFmtId="0" fontId="16" fillId="34" borderId="0" xfId="0" applyFont="1" applyFill="1"/>
    <xf numFmtId="0" fontId="0" fillId="35" borderId="10" xfId="0" applyFill="1" applyBorder="1"/>
    <xf numFmtId="0" fontId="0" fillId="0" borderId="10" xfId="0" applyBorder="1"/>
    <xf numFmtId="9" fontId="0" fillId="35" borderId="10" xfId="1" applyFont="1" applyFill="1" applyBorder="1"/>
    <xf numFmtId="0" fontId="16" fillId="0" borderId="11" xfId="0" applyFont="1" applyBorder="1"/>
    <xf numFmtId="9" fontId="16" fillId="0" borderId="11" xfId="1" applyFont="1" applyBorder="1"/>
    <xf numFmtId="0" fontId="0" fillId="0" borderId="0" xfId="0" applyAlignment="1">
      <alignment wrapText="1"/>
    </xf>
    <xf numFmtId="0" fontId="20" fillId="33" borderId="0" xfId="0" applyFont="1" applyFill="1" applyAlignment="1">
      <alignment horizontal="center" vertical="center"/>
    </xf>
    <xf numFmtId="0" fontId="0" fillId="0" borderId="0" xfId="0" applyAlignment="1">
      <alignment horizontal="left"/>
    </xf>
    <xf numFmtId="0" fontId="0" fillId="0" borderId="0" xfId="0" applyNumberFormat="1"/>
    <xf numFmtId="0" fontId="0" fillId="0" borderId="0" xfId="0" applyAlignment="1">
      <alignment horizontal="center" vertical="center" wrapText="1"/>
    </xf>
    <xf numFmtId="0" fontId="0" fillId="0" borderId="12" xfId="0" applyBorder="1" applyAlignment="1">
      <alignment horizontal="center" vertical="center" wrapText="1"/>
    </xf>
    <xf numFmtId="0" fontId="0" fillId="0" borderId="0" xfId="0" applyAlignment="1">
      <alignment horizontal="center"/>
    </xf>
    <xf numFmtId="10" fontId="0" fillId="0" borderId="0" xfId="0" applyNumberFormat="1" applyAlignment="1">
      <alignment horizontal="center"/>
    </xf>
    <xf numFmtId="0" fontId="0" fillId="0" borderId="0" xfId="0" applyNumberFormat="1" applyBorder="1" applyAlignment="1">
      <alignment horizontal="center"/>
    </xf>
    <xf numFmtId="0" fontId="0" fillId="0" borderId="21" xfId="0" applyNumberFormat="1" applyBorder="1" applyAlignment="1">
      <alignment horizontal="center"/>
    </xf>
    <xf numFmtId="0" fontId="0" fillId="0" borderId="15" xfId="0" pivotButton="1" applyBorder="1"/>
    <xf numFmtId="0" fontId="0" fillId="0" borderId="24" xfId="0" applyBorder="1" applyAlignment="1">
      <alignment horizontal="left"/>
    </xf>
    <xf numFmtId="0" fontId="0" fillId="0" borderId="25" xfId="0" applyBorder="1" applyAlignment="1">
      <alignment horizontal="left"/>
    </xf>
    <xf numFmtId="0" fontId="0" fillId="0" borderId="26" xfId="0" applyBorder="1" applyAlignment="1">
      <alignment horizontal="left"/>
    </xf>
    <xf numFmtId="0" fontId="0" fillId="0" borderId="13" xfId="0" applyBorder="1" applyAlignment="1">
      <alignment horizontal="center" vertical="center" wrapText="1"/>
    </xf>
    <xf numFmtId="0" fontId="0" fillId="0" borderId="16" xfId="0" applyNumberFormat="1" applyBorder="1" applyAlignment="1">
      <alignment horizontal="center"/>
    </xf>
    <xf numFmtId="0" fontId="0" fillId="0" borderId="23" xfId="0" applyNumberFormat="1" applyBorder="1" applyAlignment="1">
      <alignment horizontal="center"/>
    </xf>
    <xf numFmtId="0" fontId="0" fillId="0" borderId="18" xfId="0" applyNumberFormat="1" applyBorder="1" applyAlignment="1">
      <alignment horizontal="center"/>
    </xf>
    <xf numFmtId="0" fontId="0" fillId="0" borderId="20" xfId="0" applyNumberFormat="1" applyBorder="1" applyAlignment="1">
      <alignment horizontal="center"/>
    </xf>
    <xf numFmtId="10" fontId="0" fillId="0" borderId="0" xfId="1" applyNumberFormat="1" applyFont="1" applyAlignment="1">
      <alignment horizontal="center"/>
    </xf>
    <xf numFmtId="10" fontId="0" fillId="0" borderId="13" xfId="0" applyNumberFormat="1" applyBorder="1" applyAlignment="1">
      <alignment horizontal="center" vertical="center" wrapText="1"/>
    </xf>
    <xf numFmtId="10" fontId="0" fillId="0" borderId="23" xfId="0" applyNumberFormat="1" applyBorder="1" applyAlignment="1">
      <alignment horizontal="center"/>
    </xf>
    <xf numFmtId="10" fontId="0" fillId="0" borderId="0" xfId="0" applyNumberFormat="1" applyBorder="1" applyAlignment="1">
      <alignment horizontal="center"/>
    </xf>
    <xf numFmtId="10" fontId="0" fillId="0" borderId="21" xfId="0" applyNumberFormat="1" applyBorder="1" applyAlignment="1">
      <alignment horizontal="center"/>
    </xf>
    <xf numFmtId="10" fontId="0" fillId="0" borderId="14" xfId="0" applyNumberFormat="1" applyBorder="1" applyAlignment="1">
      <alignment horizontal="center" vertical="center" wrapText="1"/>
    </xf>
    <xf numFmtId="10" fontId="0" fillId="0" borderId="17" xfId="0" applyNumberFormat="1" applyBorder="1" applyAlignment="1">
      <alignment horizontal="center"/>
    </xf>
    <xf numFmtId="10" fontId="0" fillId="0" borderId="19" xfId="0" applyNumberFormat="1" applyBorder="1" applyAlignment="1">
      <alignment horizontal="center"/>
    </xf>
    <xf numFmtId="10" fontId="0" fillId="0" borderId="22" xfId="0" applyNumberFormat="1" applyBorder="1" applyAlignment="1">
      <alignment horizontal="center"/>
    </xf>
    <xf numFmtId="0" fontId="0" fillId="0" borderId="15" xfId="0" pivotButton="1" applyBorder="1" applyAlignment="1">
      <alignment horizontal="center" vertical="center"/>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557">
    <dxf>
      <numFmt numFmtId="14" formatCode="0.00%"/>
    </dxf>
    <dxf>
      <numFmt numFmtId="14" formatCode="0.00%"/>
    </dxf>
    <dxf>
      <alignment wrapText="1"/>
    </dxf>
    <dxf>
      <alignment vertical="center"/>
    </dxf>
    <dxf>
      <alignment vertical="center"/>
    </dxf>
    <dxf>
      <alignment wrapText="1"/>
    </dxf>
    <dxf>
      <alignment wrapText="1"/>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numFmt numFmtId="14" formatCode="0.00%"/>
    </dxf>
    <dxf>
      <numFmt numFmtId="14" formatCode="0.00%"/>
    </dxf>
    <dxf>
      <numFmt numFmtId="14" formatCode="0.00%"/>
    </dxf>
    <dxf>
      <numFmt numFmtId="14" formatCode="0.00%"/>
    </dxf>
    <dxf>
      <numFmt numFmtId="14" formatCode="0.00%"/>
    </dxf>
    <dxf>
      <numFmt numFmtId="14" formatCode="0.00%"/>
    </dxf>
    <dxf>
      <alignment wrapText="1"/>
    </dxf>
    <dxf>
      <alignment vertical="center"/>
    </dxf>
    <dxf>
      <alignment vertical="center"/>
    </dxf>
    <dxf>
      <alignment wrapText="1"/>
    </dxf>
    <dxf>
      <alignment wrapText="1"/>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numFmt numFmtId="14" formatCode="0.00%"/>
    </dxf>
    <dxf>
      <numFmt numFmtId="14" formatCode="0.00%"/>
    </dxf>
    <dxf>
      <numFmt numFmtId="14" formatCode="0.00%"/>
    </dxf>
    <dxf>
      <numFmt numFmtId="14" formatCode="0.00%"/>
    </dxf>
    <dxf>
      <alignment vertical="center"/>
    </dxf>
    <dxf>
      <alignment horizontal="center"/>
    </dxf>
    <dxf>
      <numFmt numFmtId="13" formatCode="0%"/>
    </dxf>
    <dxf>
      <numFmt numFmtId="13" formatCode="0%"/>
    </dxf>
    <dxf>
      <numFmt numFmtId="13" formatCode="0%"/>
    </dxf>
    <dxf>
      <numFmt numFmtId="13" formatCode="0%"/>
    </dxf>
    <dxf>
      <numFmt numFmtId="14" formatCode="0.00%"/>
    </dxf>
    <dxf>
      <numFmt numFmtId="14" formatCode="0.00%"/>
    </dxf>
    <dxf>
      <alignment wrapText="1"/>
    </dxf>
    <dxf>
      <alignment vertical="center"/>
    </dxf>
    <dxf>
      <alignment vertical="center"/>
    </dxf>
    <dxf>
      <alignment wrapText="1"/>
    </dxf>
    <dxf>
      <alignment wrapText="1"/>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numFmt numFmtId="14" formatCode="0.00%"/>
    </dxf>
    <dxf>
      <numFmt numFmtId="14" formatCode="0.00%"/>
    </dxf>
    <dxf>
      <numFmt numFmtId="14" formatCode="0.00%"/>
    </dxf>
    <dxf>
      <numFmt numFmtId="14" formatCode="0.00%"/>
    </dxf>
    <dxf>
      <numFmt numFmtId="13" formatCode="0%"/>
    </dxf>
    <dxf>
      <numFmt numFmtId="13" formatCode="0%"/>
    </dxf>
    <dxf>
      <numFmt numFmtId="13" formatCode="0%"/>
    </dxf>
    <dxf>
      <numFmt numFmtId="13" formatCode="0%"/>
    </dxf>
    <dxf>
      <numFmt numFmtId="14" formatCode="0.00%"/>
    </dxf>
    <dxf>
      <numFmt numFmtId="14" formatCode="0.00%"/>
    </dxf>
    <dxf>
      <alignment wrapText="1"/>
    </dxf>
    <dxf>
      <alignment vertical="center"/>
    </dxf>
    <dxf>
      <alignment vertical="center"/>
    </dxf>
    <dxf>
      <alignment wrapText="1"/>
    </dxf>
    <dxf>
      <alignment wrapText="1"/>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numFmt numFmtId="14" formatCode="0.00%"/>
    </dxf>
    <dxf>
      <numFmt numFmtId="14" formatCode="0.00%"/>
    </dxf>
    <dxf>
      <numFmt numFmtId="14" formatCode="0.00%"/>
    </dxf>
    <dxf>
      <numFmt numFmtId="14" formatCode="0.00%"/>
    </dxf>
    <dxf>
      <numFmt numFmtId="14" formatCode="0.00%"/>
    </dxf>
    <dxf>
      <numFmt numFmtId="14" formatCode="0.00%"/>
    </dxf>
    <dxf>
      <alignment wrapText="1"/>
    </dxf>
    <dxf>
      <alignment vertical="center"/>
    </dxf>
    <dxf>
      <alignment vertical="center"/>
    </dxf>
    <dxf>
      <alignment wrapText="1"/>
    </dxf>
    <dxf>
      <alignment wrapText="1"/>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numFmt numFmtId="14" formatCode="0.00%"/>
    </dxf>
    <dxf>
      <numFmt numFmtId="14" formatCode="0.00%"/>
    </dxf>
    <dxf>
      <numFmt numFmtId="14" formatCode="0.00%"/>
    </dxf>
    <dxf>
      <numFmt numFmtId="14" formatCode="0.00%"/>
    </dxf>
    <dxf>
      <alignment vertical="center"/>
    </dxf>
    <dxf>
      <alignment horizontal="center"/>
    </dxf>
    <dxf>
      <numFmt numFmtId="13" formatCode="0%"/>
    </dxf>
    <dxf>
      <numFmt numFmtId="13" formatCode="0%"/>
    </dxf>
    <dxf>
      <numFmt numFmtId="13" formatCode="0%"/>
    </dxf>
    <dxf>
      <numFmt numFmtId="13" formatCode="0%"/>
    </dxf>
    <dxf>
      <numFmt numFmtId="14" formatCode="0.00%"/>
    </dxf>
    <dxf>
      <numFmt numFmtId="14" formatCode="0.00%"/>
    </dxf>
    <dxf>
      <alignment wrapText="1"/>
    </dxf>
    <dxf>
      <alignment vertical="center"/>
    </dxf>
    <dxf>
      <alignment vertical="center"/>
    </dxf>
    <dxf>
      <alignment wrapText="1"/>
    </dxf>
    <dxf>
      <alignment wrapText="1"/>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numFmt numFmtId="14" formatCode="0.00%"/>
    </dxf>
    <dxf>
      <numFmt numFmtId="14" formatCode="0.00%"/>
    </dxf>
    <dxf>
      <numFmt numFmtId="14" formatCode="0.00%"/>
    </dxf>
    <dxf>
      <numFmt numFmtId="14" formatCode="0.00%"/>
    </dxf>
    <dxf>
      <numFmt numFmtId="14" formatCode="0.00%"/>
    </dxf>
    <dxf>
      <numFmt numFmtId="14" formatCode="0.00%"/>
    </dxf>
    <dxf>
      <alignment wrapText="1"/>
    </dxf>
    <dxf>
      <alignment vertical="center"/>
    </dxf>
    <dxf>
      <alignment vertical="center"/>
    </dxf>
    <dxf>
      <alignment wrapText="1"/>
    </dxf>
    <dxf>
      <alignment wrapText="1"/>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numFmt numFmtId="14" formatCode="0.00%"/>
    </dxf>
    <dxf>
      <numFmt numFmtId="14" formatCode="0.00%"/>
    </dxf>
    <dxf>
      <numFmt numFmtId="14" formatCode="0.00%"/>
    </dxf>
    <dxf>
      <numFmt numFmtId="14" formatCode="0.00%"/>
    </dxf>
    <dxf>
      <alignment vertical="center"/>
    </dxf>
    <dxf>
      <alignment horizontal="cent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4" formatCode="0.00%"/>
    </dxf>
    <dxf>
      <numFmt numFmtId="14" formatCode="0.00%"/>
    </dxf>
    <dxf>
      <alignment wrapText="1"/>
    </dxf>
    <dxf>
      <alignment vertical="center"/>
    </dxf>
    <dxf>
      <alignment vertical="center"/>
    </dxf>
    <dxf>
      <alignment wrapText="1"/>
    </dxf>
    <dxf>
      <alignment wrapText="1"/>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numFmt numFmtId="14" formatCode="0.00%"/>
    </dxf>
    <dxf>
      <numFmt numFmtId="14" formatCode="0.00%"/>
    </dxf>
    <dxf>
      <numFmt numFmtId="14" formatCode="0.00%"/>
    </dxf>
    <dxf>
      <numFmt numFmtId="14" formatCode="0.00%"/>
    </dxf>
    <dxf>
      <numFmt numFmtId="14" formatCode="0.00%"/>
    </dxf>
    <dxf>
      <numFmt numFmtId="14" formatCode="0.00%"/>
    </dxf>
    <dxf>
      <alignment wrapText="1"/>
    </dxf>
    <dxf>
      <alignment vertical="center"/>
    </dxf>
    <dxf>
      <alignment vertical="center"/>
    </dxf>
    <dxf>
      <alignment wrapText="1"/>
    </dxf>
    <dxf>
      <alignment wrapText="1"/>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numFmt numFmtId="14" formatCode="0.00%"/>
    </dxf>
    <dxf>
      <numFmt numFmtId="14" formatCode="0.00%"/>
    </dxf>
    <dxf>
      <numFmt numFmtId="14" formatCode="0.00%"/>
    </dxf>
    <dxf>
      <numFmt numFmtId="14" formatCode="0.00%"/>
    </dxf>
    <dxf>
      <alignment vertical="center"/>
    </dxf>
    <dxf>
      <alignment horizontal="cent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4" formatCode="0.00%"/>
    </dxf>
    <dxf>
      <numFmt numFmtId="14" formatCode="0.00%"/>
    </dxf>
    <dxf>
      <alignment wrapText="1"/>
    </dxf>
    <dxf>
      <alignment vertical="center"/>
    </dxf>
    <dxf>
      <alignment vertical="center"/>
    </dxf>
    <dxf>
      <alignment wrapText="1"/>
    </dxf>
    <dxf>
      <alignment wrapText="1"/>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numFmt numFmtId="14" formatCode="0.00%"/>
    </dxf>
    <dxf>
      <numFmt numFmtId="14" formatCode="0.00%"/>
    </dxf>
    <dxf>
      <numFmt numFmtId="14" formatCode="0.00%"/>
    </dxf>
    <dxf>
      <numFmt numFmtId="14" formatCode="0.00%"/>
    </dxf>
    <dxf>
      <alignment vertical="center"/>
    </dxf>
    <dxf>
      <alignment horizontal="center"/>
    </dxf>
    <dxf>
      <numFmt numFmtId="14" formatCode="0.00%"/>
    </dxf>
    <dxf>
      <numFmt numFmtId="14" formatCode="0.00%"/>
    </dxf>
    <dxf>
      <alignment wrapText="1"/>
    </dxf>
    <dxf>
      <alignment vertical="center"/>
    </dxf>
    <dxf>
      <alignment vertical="center"/>
    </dxf>
    <dxf>
      <alignment wrapText="1"/>
    </dxf>
    <dxf>
      <alignment wrapText="1"/>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numFmt numFmtId="14" formatCode="0.00%"/>
    </dxf>
    <dxf>
      <numFmt numFmtId="14" formatCode="0.00%"/>
    </dxf>
    <dxf>
      <numFmt numFmtId="14" formatCode="0.00%"/>
    </dxf>
    <dxf>
      <numFmt numFmtId="14" formatCode="0.00%"/>
    </dxf>
    <dxf>
      <numFmt numFmtId="14" formatCode="0.00%"/>
    </dxf>
    <dxf>
      <numFmt numFmtId="14" formatCode="0.00%"/>
    </dxf>
    <dxf>
      <alignment wrapText="1"/>
    </dxf>
    <dxf>
      <alignment vertical="center"/>
    </dxf>
    <dxf>
      <alignment vertical="center"/>
    </dxf>
    <dxf>
      <alignment wrapText="1"/>
    </dxf>
    <dxf>
      <alignment wrapText="1"/>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numFmt numFmtId="14" formatCode="0.00%"/>
    </dxf>
    <dxf>
      <numFmt numFmtId="14" formatCode="0.00%"/>
    </dxf>
    <dxf>
      <numFmt numFmtId="14" formatCode="0.00%"/>
    </dxf>
    <dxf>
      <numFmt numFmtId="14" formatCode="0.00%"/>
    </dxf>
    <dxf>
      <numFmt numFmtId="14" formatCode="0.00%"/>
    </dxf>
    <dxf>
      <numFmt numFmtId="14" formatCode="0.00%"/>
    </dxf>
    <dxf>
      <alignment wrapText="1"/>
    </dxf>
    <dxf>
      <alignment vertical="center"/>
    </dxf>
    <dxf>
      <alignment vertical="center"/>
    </dxf>
    <dxf>
      <alignment wrapText="1"/>
    </dxf>
    <dxf>
      <alignment wrapText="1"/>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numFmt numFmtId="14" formatCode="0.00%"/>
    </dxf>
    <dxf>
      <numFmt numFmtId="14" formatCode="0.00%"/>
    </dxf>
    <dxf>
      <numFmt numFmtId="14" formatCode="0.00%"/>
    </dxf>
    <dxf>
      <numFmt numFmtId="14" formatCode="0.00%"/>
    </dxf>
    <dxf>
      <numFmt numFmtId="14" formatCode="0.00%"/>
    </dxf>
    <dxf>
      <numFmt numFmtId="14" formatCode="0.00%"/>
    </dxf>
    <dxf>
      <alignment wrapText="1"/>
    </dxf>
    <dxf>
      <alignment vertical="center"/>
    </dxf>
    <dxf>
      <alignment vertical="center"/>
    </dxf>
    <dxf>
      <alignment wrapText="1"/>
    </dxf>
    <dxf>
      <alignment wrapText="1"/>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numFmt numFmtId="14" formatCode="0.00%"/>
    </dxf>
    <dxf>
      <numFmt numFmtId="14" formatCode="0.00%"/>
    </dxf>
    <dxf>
      <numFmt numFmtId="14" formatCode="0.00%"/>
    </dxf>
    <dxf>
      <numFmt numFmtId="14" formatCode="0.00%"/>
    </dxf>
    <dxf>
      <numFmt numFmtId="14" formatCode="0.00%"/>
    </dxf>
    <dxf>
      <numFmt numFmtId="14" formatCode="0.00%"/>
    </dxf>
    <dxf>
      <alignment wrapText="1"/>
    </dxf>
    <dxf>
      <alignment vertical="center"/>
    </dxf>
    <dxf>
      <alignment vertical="center"/>
    </dxf>
    <dxf>
      <alignment wrapText="1"/>
    </dxf>
    <dxf>
      <alignment wrapText="1"/>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numFmt numFmtId="14" formatCode="0.00%"/>
    </dxf>
    <dxf>
      <numFmt numFmtId="14" formatCode="0.00%"/>
    </dxf>
    <dxf>
      <numFmt numFmtId="14" formatCode="0.00%"/>
    </dxf>
    <dxf>
      <numFmt numFmtId="14" formatCode="0.00%"/>
    </dxf>
    <dxf>
      <numFmt numFmtId="13" formatCode="0%"/>
    </dxf>
    <dxf>
      <numFmt numFmtId="13" formatCode="0%"/>
    </dxf>
    <dxf>
      <numFmt numFmtId="13" formatCode="0%"/>
    </dxf>
    <dxf>
      <numFmt numFmtId="13" formatCode="0%"/>
    </dxf>
    <dxf>
      <numFmt numFmtId="14" formatCode="0.00%"/>
    </dxf>
    <dxf>
      <numFmt numFmtId="14" formatCode="0.00%"/>
    </dxf>
    <dxf>
      <alignment wrapText="1"/>
    </dxf>
    <dxf>
      <alignment vertical="center"/>
    </dxf>
    <dxf>
      <alignment vertical="center"/>
    </dxf>
    <dxf>
      <alignment wrapText="1"/>
    </dxf>
    <dxf>
      <alignment wrapText="1"/>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numFmt numFmtId="14" formatCode="0.00%"/>
    </dxf>
    <dxf>
      <numFmt numFmtId="14" formatCode="0.00%"/>
    </dxf>
    <dxf>
      <numFmt numFmtId="14" formatCode="0.00%"/>
    </dxf>
    <dxf>
      <numFmt numFmtId="14" formatCode="0.00%"/>
    </dxf>
    <dxf>
      <numFmt numFmtId="14" formatCode="0.00%"/>
    </dxf>
    <dxf>
      <numFmt numFmtId="14" formatCode="0.00%"/>
    </dxf>
    <dxf>
      <alignment wrapText="1"/>
    </dxf>
    <dxf>
      <alignment vertical="center"/>
    </dxf>
    <dxf>
      <alignment vertical="center"/>
    </dxf>
    <dxf>
      <alignment wrapText="1"/>
    </dxf>
    <dxf>
      <alignment wrapText="1"/>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numFmt numFmtId="14" formatCode="0.00%"/>
    </dxf>
    <dxf>
      <numFmt numFmtId="14" formatCode="0.00%"/>
    </dxf>
    <dxf>
      <numFmt numFmtId="14" formatCode="0.00%"/>
    </dxf>
    <dxf>
      <numFmt numFmtId="14" formatCode="0.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4" formatCode="0.00%"/>
    </dxf>
    <dxf>
      <numFmt numFmtId="14" formatCode="0.00%"/>
    </dxf>
    <dxf>
      <alignment wrapText="1"/>
    </dxf>
    <dxf>
      <alignment vertical="center"/>
    </dxf>
    <dxf>
      <alignment vertical="center"/>
    </dxf>
    <dxf>
      <alignment wrapText="1"/>
    </dxf>
    <dxf>
      <alignment wrapText="1"/>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numFmt numFmtId="14" formatCode="0.00%"/>
    </dxf>
    <dxf>
      <numFmt numFmtId="14" formatCode="0.00%"/>
    </dxf>
    <dxf>
      <numFmt numFmtId="14" formatCode="0.00%"/>
    </dxf>
    <dxf>
      <numFmt numFmtId="14" formatCode="0.00%"/>
    </dxf>
    <dxf>
      <numFmt numFmtId="14" formatCode="0.00%"/>
    </dxf>
    <dxf>
      <numFmt numFmtId="14" formatCode="0.00%"/>
    </dxf>
    <dxf>
      <alignment wrapText="1"/>
    </dxf>
    <dxf>
      <alignment vertical="center"/>
    </dxf>
    <dxf>
      <alignment vertical="center"/>
    </dxf>
    <dxf>
      <alignment wrapText="1"/>
    </dxf>
    <dxf>
      <alignment wrapText="1"/>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numFmt numFmtId="14" formatCode="0.00%"/>
    </dxf>
    <dxf>
      <numFmt numFmtId="14" formatCode="0.00%"/>
    </dxf>
    <dxf>
      <numFmt numFmtId="14" formatCode="0.00%"/>
    </dxf>
    <dxf>
      <numFmt numFmtId="14" formatCode="0.00%"/>
    </dxf>
    <dxf>
      <numFmt numFmtId="14" formatCode="0.00%"/>
    </dxf>
    <dxf>
      <numFmt numFmtId="14" formatCode="0.00%"/>
    </dxf>
    <dxf>
      <alignment wrapText="1"/>
    </dxf>
    <dxf>
      <alignment vertical="center"/>
    </dxf>
    <dxf>
      <alignment vertical="center"/>
    </dxf>
    <dxf>
      <alignment wrapText="1"/>
    </dxf>
    <dxf>
      <alignment wrapText="1"/>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numFmt numFmtId="14" formatCode="0.00%"/>
    </dxf>
    <dxf>
      <numFmt numFmtId="14" formatCode="0.00%"/>
    </dxf>
    <dxf>
      <numFmt numFmtId="14" formatCode="0.00%"/>
    </dxf>
    <dxf>
      <numFmt numFmtId="14" formatCode="0.00%"/>
    </dxf>
    <dxf>
      <numFmt numFmtId="14" formatCode="0.00%"/>
    </dxf>
    <dxf>
      <numFmt numFmtId="14" formatCode="0.00%"/>
    </dxf>
    <dxf>
      <alignment wrapText="1"/>
    </dxf>
    <dxf>
      <alignment vertical="center"/>
    </dxf>
    <dxf>
      <alignment vertical="center"/>
    </dxf>
    <dxf>
      <alignment wrapText="1"/>
    </dxf>
    <dxf>
      <alignment wrapText="1"/>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numFmt numFmtId="14" formatCode="0.00%"/>
    </dxf>
    <dxf>
      <numFmt numFmtId="14" formatCode="0.00%"/>
    </dxf>
    <dxf>
      <numFmt numFmtId="14" formatCode="0.00%"/>
    </dxf>
    <dxf>
      <numFmt numFmtId="14" formatCode="0.00%"/>
    </dxf>
    <dxf>
      <numFmt numFmtId="14" formatCode="0.00%"/>
    </dxf>
    <dxf>
      <numFmt numFmtId="14" formatCode="0.00%"/>
    </dxf>
    <dxf>
      <alignment wrapText="1"/>
    </dxf>
    <dxf>
      <alignment vertical="center"/>
    </dxf>
    <dxf>
      <alignment vertical="center"/>
    </dxf>
    <dxf>
      <alignment wrapText="1"/>
    </dxf>
    <dxf>
      <alignment wrapText="1"/>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numFmt numFmtId="14" formatCode="0.00%"/>
    </dxf>
    <dxf>
      <numFmt numFmtId="14" formatCode="0.00%"/>
    </dxf>
    <dxf>
      <numFmt numFmtId="2" formatCode="0.00"/>
    </dxf>
    <dxf>
      <numFmt numFmtId="2" formatCode="0.00"/>
    </dxf>
    <dxf>
      <numFmt numFmtId="14" formatCode="0.00%"/>
    </dxf>
    <dxf>
      <numFmt numFmtId="14" formatCode="0.00%"/>
    </dxf>
    <dxf>
      <alignment wrapText="1"/>
    </dxf>
    <dxf>
      <numFmt numFmtId="2" formatCode="0.00"/>
    </dxf>
    <dxf>
      <numFmt numFmtId="2" formatCode="0.00"/>
    </dxf>
    <dxf>
      <alignment vertical="center"/>
    </dxf>
    <dxf>
      <alignment vertical="center"/>
    </dxf>
    <dxf>
      <alignment wrapText="1"/>
    </dxf>
    <dxf>
      <alignment wrapText="1"/>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numFmt numFmtId="14" formatCode="0.00%"/>
    </dxf>
    <dxf>
      <numFmt numFmtId="14" formatCode="0.00%"/>
    </dxf>
    <dxf>
      <alignment wrapText="1"/>
    </dxf>
    <dxf>
      <numFmt numFmtId="2" formatCode="0.00"/>
    </dxf>
    <dxf>
      <numFmt numFmtId="2" formatCode="0.00"/>
    </dxf>
    <dxf>
      <alignment vertical="center"/>
    </dxf>
    <dxf>
      <alignment vertical="center"/>
    </dxf>
    <dxf>
      <alignment wrapText="1"/>
    </dxf>
    <dxf>
      <alignment wrapText="1"/>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numFmt numFmtId="14" formatCode="0.00%"/>
    </dxf>
    <dxf>
      <numFmt numFmtId="14" formatCode="0.00%"/>
    </dxf>
    <dxf>
      <alignment wrapText="1"/>
    </dxf>
    <dxf>
      <numFmt numFmtId="2" formatCode="0.00"/>
    </dxf>
    <dxf>
      <numFmt numFmtId="2" formatCode="0.00"/>
    </dxf>
    <dxf>
      <alignment vertical="center"/>
    </dxf>
    <dxf>
      <alignment vertical="center"/>
    </dxf>
    <dxf>
      <alignment wrapText="1"/>
    </dxf>
    <dxf>
      <alignment wrapText="1"/>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numFmt numFmtId="0" formatCode="General"/>
    </dxf>
    <dxf>
      <numFmt numFmtId="0" formatCode="General"/>
    </dxf>
    <dxf>
      <numFmt numFmtId="13" formatCode="0%"/>
    </dxf>
    <dxf>
      <numFmt numFmtId="0" formatCode="General"/>
    </dxf>
    <dxf>
      <numFmt numFmtId="13" formatCode="0%"/>
    </dxf>
    <dxf>
      <numFmt numFmtId="0" formatCode="General"/>
    </dxf>
    <dxf>
      <numFmt numFmtId="13" formatCode="0%"/>
    </dxf>
    <dxf>
      <numFmt numFmtId="14" formatCode="0.00%"/>
    </dxf>
    <dxf>
      <numFmt numFmtId="14" formatCode="0.00%"/>
    </dxf>
    <dxf>
      <numFmt numFmtId="14" formatCode="0.00%"/>
    </dxf>
    <dxf>
      <numFmt numFmtId="13" formatCode="0%"/>
    </dxf>
    <dxf>
      <numFmt numFmtId="13" formatCode="0%"/>
    </dxf>
    <dxf>
      <font>
        <b/>
        <i val="0"/>
        <strike val="0"/>
        <condense val="0"/>
        <extend val="0"/>
        <outline val="0"/>
        <shadow val="0"/>
        <u val="none"/>
        <vertAlign val="baseline"/>
        <sz val="11"/>
        <color theme="1"/>
        <name val="Aptos Narrow"/>
        <family val="2"/>
        <scheme val="minor"/>
      </font>
    </dxf>
  </dxfs>
  <tableStyles count="0" defaultTableStyle="TableStyleMedium2" defaultPivotStyle="PivotStyleLight16"/>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[Marvel Movies_Pivot_Charts.xlsx]Critic vs Audience Score!Critic vs Audience Score</c:name>
    <c:fmtId val="1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Critics vs Audience Scores % </a:t>
            </a:r>
            <a:r>
              <a:rPr lang="en-GB" baseline="0"/>
              <a:t>(by Year Released)*</a:t>
            </a:r>
            <a:r>
              <a:rPr lang="en-GB"/>
              <a:t> </a:t>
            </a:r>
          </a:p>
        </c:rich>
      </c:tx>
      <c:layout>
        <c:manualLayout>
          <c:xMode val="edge"/>
          <c:yMode val="edge"/>
          <c:x val="0.45810896714946553"/>
          <c:y val="1.627558788810161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1750" cap="rnd">
            <a:solidFill>
              <a:schemeClr val="accent2"/>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1750" cap="rnd">
            <a:solidFill>
              <a:schemeClr val="accent2"/>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2"/>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74571397834739"/>
          <c:y val="6.0591751181731761E-2"/>
          <c:w val="0.79808422411516755"/>
          <c:h val="0.64668943530174039"/>
        </c:manualLayout>
      </c:layout>
      <c:lineChart>
        <c:grouping val="standard"/>
        <c:varyColors val="0"/>
        <c:ser>
          <c:idx val="0"/>
          <c:order val="0"/>
          <c:tx>
            <c:strRef>
              <c:f>'Critic vs Audience Score'!$B$3</c:f>
              <c:strCache>
                <c:ptCount val="1"/>
                <c:pt idx="0">
                  <c:v>Critics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multiLvlStrRef>
              <c:f>'Critic vs Audience Score'!$A$4:$A$54</c:f>
              <c:multiLvlStrCache>
                <c:ptCount val="36"/>
                <c:lvl>
                  <c:pt idx="0">
                    <c:v>Incredible Hulk</c:v>
                  </c:pt>
                  <c:pt idx="1">
                    <c:v>Iron Man</c:v>
                  </c:pt>
                  <c:pt idx="2">
                    <c:v>Iron Man 2</c:v>
                  </c:pt>
                  <c:pt idx="3">
                    <c:v>Captain America</c:v>
                  </c:pt>
                  <c:pt idx="4">
                    <c:v>Thor</c:v>
                  </c:pt>
                  <c:pt idx="5">
                    <c:v>The Avengers</c:v>
                  </c:pt>
                  <c:pt idx="6">
                    <c:v>Iron Man 3</c:v>
                  </c:pt>
                  <c:pt idx="7">
                    <c:v>Thor: Dark World</c:v>
                  </c:pt>
                  <c:pt idx="8">
                    <c:v>Captain America: Winter Soldier</c:v>
                  </c:pt>
                  <c:pt idx="9">
                    <c:v>Guardians of the Galaxy</c:v>
                  </c:pt>
                  <c:pt idx="10">
                    <c:v>Ant-Man  </c:v>
                  </c:pt>
                  <c:pt idx="11">
                    <c:v>Avengers: Age of Ultron</c:v>
                  </c:pt>
                  <c:pt idx="12">
                    <c:v>Captain America: Civil War</c:v>
                  </c:pt>
                  <c:pt idx="13">
                    <c:v>Deadpool</c:v>
                  </c:pt>
                  <c:pt idx="14">
                    <c:v>Dr Strange</c:v>
                  </c:pt>
                  <c:pt idx="15">
                    <c:v>Guardians of the Galaxy 2</c:v>
                  </c:pt>
                  <c:pt idx="16">
                    <c:v>Spider-Man: Homecoming</c:v>
                  </c:pt>
                  <c:pt idx="17">
                    <c:v>Thor: Ragnarok</c:v>
                  </c:pt>
                  <c:pt idx="18">
                    <c:v>Ant-Man &amp; The Wasp</c:v>
                  </c:pt>
                  <c:pt idx="19">
                    <c:v>Avengers: Infinity War</c:v>
                  </c:pt>
                  <c:pt idx="20">
                    <c:v>Black Panther</c:v>
                  </c:pt>
                  <c:pt idx="21">
                    <c:v>Deadpool 2</c:v>
                  </c:pt>
                  <c:pt idx="22">
                    <c:v>Avengers: End Game</c:v>
                  </c:pt>
                  <c:pt idx="23">
                    <c:v>Captain Marvel</c:v>
                  </c:pt>
                  <c:pt idx="24">
                    <c:v>Spider-Man: Far from Home</c:v>
                  </c:pt>
                  <c:pt idx="25">
                    <c:v>Black Widow</c:v>
                  </c:pt>
                  <c:pt idx="26">
                    <c:v>Eternals</c:v>
                  </c:pt>
                  <c:pt idx="27">
                    <c:v>Shang-Chi</c:v>
                  </c:pt>
                  <c:pt idx="28">
                    <c:v>Spider-Man: No Way Home</c:v>
                  </c:pt>
                  <c:pt idx="29">
                    <c:v>Black Panther 2</c:v>
                  </c:pt>
                  <c:pt idx="30">
                    <c:v>Dr Strange: Multiverse of Madness</c:v>
                  </c:pt>
                  <c:pt idx="31">
                    <c:v>Thor: Love &amp; Thunder</c:v>
                  </c:pt>
                  <c:pt idx="32">
                    <c:v>Ant-Man and the Wasp: Quantumania</c:v>
                  </c:pt>
                  <c:pt idx="33">
                    <c:v>Guardians of the Galaxy Vol. 3</c:v>
                  </c:pt>
                  <c:pt idx="34">
                    <c:v>Spider-Man: Across the Spider-Verse</c:v>
                  </c:pt>
                  <c:pt idx="35">
                    <c:v>The Marvels</c:v>
                  </c:pt>
                </c:lvl>
                <c:lvl>
                  <c:pt idx="0">
                    <c:v>2008</c:v>
                  </c:pt>
                  <c:pt idx="2">
                    <c:v>2010</c:v>
                  </c:pt>
                  <c:pt idx="3">
                    <c:v>2011</c:v>
                  </c:pt>
                  <c:pt idx="5">
                    <c:v>2012</c:v>
                  </c:pt>
                  <c:pt idx="6">
                    <c:v>2013</c:v>
                  </c:pt>
                  <c:pt idx="8">
                    <c:v>2014</c:v>
                  </c:pt>
                  <c:pt idx="10">
                    <c:v>2015</c:v>
                  </c:pt>
                  <c:pt idx="12">
                    <c:v>2016</c:v>
                  </c:pt>
                  <c:pt idx="15">
                    <c:v>2017</c:v>
                  </c:pt>
                  <c:pt idx="18">
                    <c:v>2018</c:v>
                  </c:pt>
                  <c:pt idx="22">
                    <c:v>2019</c:v>
                  </c:pt>
                  <c:pt idx="25">
                    <c:v>2021</c:v>
                  </c:pt>
                  <c:pt idx="29">
                    <c:v>2022</c:v>
                  </c:pt>
                  <c:pt idx="32">
                    <c:v>2023</c:v>
                  </c:pt>
                </c:lvl>
              </c:multiLvlStrCache>
            </c:multiLvlStrRef>
          </c:cat>
          <c:val>
            <c:numRef>
              <c:f>'Critic vs Audience Score'!$B$4:$B$54</c:f>
              <c:numCache>
                <c:formatCode>0%</c:formatCode>
                <c:ptCount val="36"/>
                <c:pt idx="0">
                  <c:v>0.67</c:v>
                </c:pt>
                <c:pt idx="1">
                  <c:v>0.94</c:v>
                </c:pt>
                <c:pt idx="2">
                  <c:v>0.71</c:v>
                </c:pt>
                <c:pt idx="3">
                  <c:v>0.79</c:v>
                </c:pt>
                <c:pt idx="4">
                  <c:v>0.77</c:v>
                </c:pt>
                <c:pt idx="5">
                  <c:v>0.91</c:v>
                </c:pt>
                <c:pt idx="6">
                  <c:v>0.79</c:v>
                </c:pt>
                <c:pt idx="7">
                  <c:v>0.66</c:v>
                </c:pt>
                <c:pt idx="8">
                  <c:v>0.9</c:v>
                </c:pt>
                <c:pt idx="9">
                  <c:v>0.92</c:v>
                </c:pt>
                <c:pt idx="10">
                  <c:v>0.83</c:v>
                </c:pt>
                <c:pt idx="11">
                  <c:v>0.76</c:v>
                </c:pt>
                <c:pt idx="12">
                  <c:v>0.9</c:v>
                </c:pt>
                <c:pt idx="13">
                  <c:v>0.85</c:v>
                </c:pt>
                <c:pt idx="14">
                  <c:v>0.89</c:v>
                </c:pt>
                <c:pt idx="15">
                  <c:v>0.85</c:v>
                </c:pt>
                <c:pt idx="16">
                  <c:v>0.92</c:v>
                </c:pt>
                <c:pt idx="17">
                  <c:v>0.93</c:v>
                </c:pt>
                <c:pt idx="18">
                  <c:v>0.87</c:v>
                </c:pt>
                <c:pt idx="19">
                  <c:v>0.85</c:v>
                </c:pt>
                <c:pt idx="20">
                  <c:v>0.96</c:v>
                </c:pt>
                <c:pt idx="21">
                  <c:v>0.84</c:v>
                </c:pt>
                <c:pt idx="22">
                  <c:v>0.94</c:v>
                </c:pt>
                <c:pt idx="23">
                  <c:v>0.79</c:v>
                </c:pt>
                <c:pt idx="24">
                  <c:v>0.9</c:v>
                </c:pt>
                <c:pt idx="25">
                  <c:v>0.79</c:v>
                </c:pt>
                <c:pt idx="26">
                  <c:v>0.47</c:v>
                </c:pt>
                <c:pt idx="27">
                  <c:v>0.91</c:v>
                </c:pt>
                <c:pt idx="28">
                  <c:v>0.93</c:v>
                </c:pt>
                <c:pt idx="29">
                  <c:v>0.84</c:v>
                </c:pt>
                <c:pt idx="30">
                  <c:v>0.74</c:v>
                </c:pt>
                <c:pt idx="31">
                  <c:v>0.64</c:v>
                </c:pt>
                <c:pt idx="32">
                  <c:v>0.47</c:v>
                </c:pt>
                <c:pt idx="33">
                  <c:v>0.82</c:v>
                </c:pt>
                <c:pt idx="34">
                  <c:v>0.96</c:v>
                </c:pt>
                <c:pt idx="35">
                  <c:v>0.56999999999999995</c:v>
                </c:pt>
              </c:numCache>
            </c:numRef>
          </c:val>
          <c:smooth val="0"/>
          <c:extLst>
            <c:ext xmlns:c16="http://schemas.microsoft.com/office/drawing/2014/chart" uri="{C3380CC4-5D6E-409C-BE32-E72D297353CC}">
              <c16:uniqueId val="{00000000-464A-47C1-B20A-7BC0CA173F38}"/>
            </c:ext>
          </c:extLst>
        </c:ser>
        <c:ser>
          <c:idx val="1"/>
          <c:order val="1"/>
          <c:tx>
            <c:strRef>
              <c:f>'Critic vs Audience Score'!$C$3</c:f>
              <c:strCache>
                <c:ptCount val="1"/>
                <c:pt idx="0">
                  <c:v>Audience</c:v>
                </c:pt>
              </c:strCache>
            </c:strRef>
          </c:tx>
          <c:spPr>
            <a:ln w="31750" cap="rnd">
              <a:solidFill>
                <a:schemeClr val="accent4"/>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cat>
            <c:multiLvlStrRef>
              <c:f>'Critic vs Audience Score'!$A$4:$A$54</c:f>
              <c:multiLvlStrCache>
                <c:ptCount val="36"/>
                <c:lvl>
                  <c:pt idx="0">
                    <c:v>Incredible Hulk</c:v>
                  </c:pt>
                  <c:pt idx="1">
                    <c:v>Iron Man</c:v>
                  </c:pt>
                  <c:pt idx="2">
                    <c:v>Iron Man 2</c:v>
                  </c:pt>
                  <c:pt idx="3">
                    <c:v>Captain America</c:v>
                  </c:pt>
                  <c:pt idx="4">
                    <c:v>Thor</c:v>
                  </c:pt>
                  <c:pt idx="5">
                    <c:v>The Avengers</c:v>
                  </c:pt>
                  <c:pt idx="6">
                    <c:v>Iron Man 3</c:v>
                  </c:pt>
                  <c:pt idx="7">
                    <c:v>Thor: Dark World</c:v>
                  </c:pt>
                  <c:pt idx="8">
                    <c:v>Captain America: Winter Soldier</c:v>
                  </c:pt>
                  <c:pt idx="9">
                    <c:v>Guardians of the Galaxy</c:v>
                  </c:pt>
                  <c:pt idx="10">
                    <c:v>Ant-Man  </c:v>
                  </c:pt>
                  <c:pt idx="11">
                    <c:v>Avengers: Age of Ultron</c:v>
                  </c:pt>
                  <c:pt idx="12">
                    <c:v>Captain America: Civil War</c:v>
                  </c:pt>
                  <c:pt idx="13">
                    <c:v>Deadpool</c:v>
                  </c:pt>
                  <c:pt idx="14">
                    <c:v>Dr Strange</c:v>
                  </c:pt>
                  <c:pt idx="15">
                    <c:v>Guardians of the Galaxy 2</c:v>
                  </c:pt>
                  <c:pt idx="16">
                    <c:v>Spider-Man: Homecoming</c:v>
                  </c:pt>
                  <c:pt idx="17">
                    <c:v>Thor: Ragnarok</c:v>
                  </c:pt>
                  <c:pt idx="18">
                    <c:v>Ant-Man &amp; The Wasp</c:v>
                  </c:pt>
                  <c:pt idx="19">
                    <c:v>Avengers: Infinity War</c:v>
                  </c:pt>
                  <c:pt idx="20">
                    <c:v>Black Panther</c:v>
                  </c:pt>
                  <c:pt idx="21">
                    <c:v>Deadpool 2</c:v>
                  </c:pt>
                  <c:pt idx="22">
                    <c:v>Avengers: End Game</c:v>
                  </c:pt>
                  <c:pt idx="23">
                    <c:v>Captain Marvel</c:v>
                  </c:pt>
                  <c:pt idx="24">
                    <c:v>Spider-Man: Far from Home</c:v>
                  </c:pt>
                  <c:pt idx="25">
                    <c:v>Black Widow</c:v>
                  </c:pt>
                  <c:pt idx="26">
                    <c:v>Eternals</c:v>
                  </c:pt>
                  <c:pt idx="27">
                    <c:v>Shang-Chi</c:v>
                  </c:pt>
                  <c:pt idx="28">
                    <c:v>Spider-Man: No Way Home</c:v>
                  </c:pt>
                  <c:pt idx="29">
                    <c:v>Black Panther 2</c:v>
                  </c:pt>
                  <c:pt idx="30">
                    <c:v>Dr Strange: Multiverse of Madness</c:v>
                  </c:pt>
                  <c:pt idx="31">
                    <c:v>Thor: Love &amp; Thunder</c:v>
                  </c:pt>
                  <c:pt idx="32">
                    <c:v>Ant-Man and the Wasp: Quantumania</c:v>
                  </c:pt>
                  <c:pt idx="33">
                    <c:v>Guardians of the Galaxy Vol. 3</c:v>
                  </c:pt>
                  <c:pt idx="34">
                    <c:v>Spider-Man: Across the Spider-Verse</c:v>
                  </c:pt>
                  <c:pt idx="35">
                    <c:v>The Marvels</c:v>
                  </c:pt>
                </c:lvl>
                <c:lvl>
                  <c:pt idx="0">
                    <c:v>2008</c:v>
                  </c:pt>
                  <c:pt idx="2">
                    <c:v>2010</c:v>
                  </c:pt>
                  <c:pt idx="3">
                    <c:v>2011</c:v>
                  </c:pt>
                  <c:pt idx="5">
                    <c:v>2012</c:v>
                  </c:pt>
                  <c:pt idx="6">
                    <c:v>2013</c:v>
                  </c:pt>
                  <c:pt idx="8">
                    <c:v>2014</c:v>
                  </c:pt>
                  <c:pt idx="10">
                    <c:v>2015</c:v>
                  </c:pt>
                  <c:pt idx="12">
                    <c:v>2016</c:v>
                  </c:pt>
                  <c:pt idx="15">
                    <c:v>2017</c:v>
                  </c:pt>
                  <c:pt idx="18">
                    <c:v>2018</c:v>
                  </c:pt>
                  <c:pt idx="22">
                    <c:v>2019</c:v>
                  </c:pt>
                  <c:pt idx="25">
                    <c:v>2021</c:v>
                  </c:pt>
                  <c:pt idx="29">
                    <c:v>2022</c:v>
                  </c:pt>
                  <c:pt idx="32">
                    <c:v>2023</c:v>
                  </c:pt>
                </c:lvl>
              </c:multiLvlStrCache>
            </c:multiLvlStrRef>
          </c:cat>
          <c:val>
            <c:numRef>
              <c:f>'Critic vs Audience Score'!$C$4:$C$54</c:f>
              <c:numCache>
                <c:formatCode>0%</c:formatCode>
                <c:ptCount val="36"/>
                <c:pt idx="0">
                  <c:v>0.69</c:v>
                </c:pt>
                <c:pt idx="1">
                  <c:v>0.91</c:v>
                </c:pt>
                <c:pt idx="2">
                  <c:v>0.71</c:v>
                </c:pt>
                <c:pt idx="3">
                  <c:v>0.75</c:v>
                </c:pt>
                <c:pt idx="4">
                  <c:v>0.76</c:v>
                </c:pt>
                <c:pt idx="5">
                  <c:v>0.91</c:v>
                </c:pt>
                <c:pt idx="6">
                  <c:v>0.78</c:v>
                </c:pt>
                <c:pt idx="7">
                  <c:v>0.75</c:v>
                </c:pt>
                <c:pt idx="8">
                  <c:v>0.92</c:v>
                </c:pt>
                <c:pt idx="9">
                  <c:v>0.92</c:v>
                </c:pt>
                <c:pt idx="10">
                  <c:v>0.85</c:v>
                </c:pt>
                <c:pt idx="11">
                  <c:v>0.82</c:v>
                </c:pt>
                <c:pt idx="12">
                  <c:v>0.89</c:v>
                </c:pt>
                <c:pt idx="13">
                  <c:v>0.9</c:v>
                </c:pt>
                <c:pt idx="14">
                  <c:v>0.86</c:v>
                </c:pt>
                <c:pt idx="15">
                  <c:v>0.87</c:v>
                </c:pt>
                <c:pt idx="16">
                  <c:v>0.87</c:v>
                </c:pt>
                <c:pt idx="17">
                  <c:v>0.87</c:v>
                </c:pt>
                <c:pt idx="18">
                  <c:v>0.8</c:v>
                </c:pt>
                <c:pt idx="19">
                  <c:v>0.91</c:v>
                </c:pt>
                <c:pt idx="20">
                  <c:v>0.79</c:v>
                </c:pt>
                <c:pt idx="21">
                  <c:v>0.85</c:v>
                </c:pt>
                <c:pt idx="22">
                  <c:v>0.9</c:v>
                </c:pt>
                <c:pt idx="23">
                  <c:v>0.45</c:v>
                </c:pt>
                <c:pt idx="24">
                  <c:v>0.93</c:v>
                </c:pt>
                <c:pt idx="25">
                  <c:v>0.8</c:v>
                </c:pt>
                <c:pt idx="26">
                  <c:v>0.73</c:v>
                </c:pt>
                <c:pt idx="27">
                  <c:v>0.93</c:v>
                </c:pt>
                <c:pt idx="28">
                  <c:v>0.96</c:v>
                </c:pt>
                <c:pt idx="29">
                  <c:v>0.94</c:v>
                </c:pt>
                <c:pt idx="30">
                  <c:v>0.77</c:v>
                </c:pt>
                <c:pt idx="31">
                  <c:v>0.63</c:v>
                </c:pt>
                <c:pt idx="32">
                  <c:v>0.83</c:v>
                </c:pt>
                <c:pt idx="33">
                  <c:v>0.95</c:v>
                </c:pt>
                <c:pt idx="34">
                  <c:v>0.94</c:v>
                </c:pt>
                <c:pt idx="35">
                  <c:v>0.73</c:v>
                </c:pt>
              </c:numCache>
            </c:numRef>
          </c:val>
          <c:smooth val="0"/>
          <c:extLst>
            <c:ext xmlns:c16="http://schemas.microsoft.com/office/drawing/2014/chart" uri="{C3380CC4-5D6E-409C-BE32-E72D297353CC}">
              <c16:uniqueId val="{00000001-464A-47C1-B20A-7BC0CA173F38}"/>
            </c:ext>
          </c:extLst>
        </c:ser>
        <c:dLbls>
          <c:showLegendKey val="0"/>
          <c:showVal val="0"/>
          <c:showCatName val="0"/>
          <c:showSerName val="0"/>
          <c:showPercent val="0"/>
          <c:showBubbleSize val="0"/>
        </c:dLbls>
        <c:marker val="1"/>
        <c:smooth val="0"/>
        <c:axId val="1529200447"/>
        <c:axId val="1529187967"/>
      </c:lineChart>
      <c:catAx>
        <c:axId val="1529200447"/>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2"/>
                </a:solidFill>
                <a:latin typeface="+mn-lt"/>
                <a:ea typeface="+mn-ea"/>
                <a:cs typeface="+mn-cs"/>
              </a:defRPr>
            </a:pPr>
            <a:endParaRPr lang="en-US"/>
          </a:p>
        </c:txPr>
        <c:crossAx val="1529187967"/>
        <c:crosses val="autoZero"/>
        <c:auto val="1"/>
        <c:lblAlgn val="ctr"/>
        <c:lblOffset val="100"/>
        <c:noMultiLvlLbl val="0"/>
      </c:catAx>
      <c:valAx>
        <c:axId val="1529187967"/>
        <c:scaling>
          <c:orientation val="minMax"/>
          <c:max val="1"/>
          <c:min val="0"/>
        </c:scaling>
        <c:delete val="0"/>
        <c:axPos val="l"/>
        <c:majorGridlines>
          <c:spPr>
            <a:ln w="9525" cap="flat" cmpd="sng" algn="ctr">
              <a:solidFill>
                <a:schemeClr val="tx2">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29200447"/>
        <c:crosses val="autoZero"/>
        <c:crossBetween val="between"/>
      </c:valAx>
      <c:spPr>
        <a:noFill/>
        <a:ln>
          <a:noFill/>
        </a:ln>
        <a:effectLst/>
      </c:spPr>
    </c:plotArea>
    <c:legend>
      <c:legendPos val="r"/>
      <c:layout>
        <c:manualLayout>
          <c:xMode val="edge"/>
          <c:yMode val="edge"/>
          <c:x val="0.8967169090073307"/>
          <c:y val="0.12223963873466083"/>
          <c:w val="0.10122169502776483"/>
          <c:h val="8.95015743529432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[Marvel Movies_Pivot_Charts.xlsx]Opening we vs Second we!Opening vs 2nd We</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Opening Weekend vs Second Weekend $m</a:t>
            </a:r>
            <a:r>
              <a:rPr lang="en-GB" baseline="0"/>
              <a:t> (by Year Released)*</a:t>
            </a:r>
            <a:endParaRPr lang="en-GB"/>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'Opening we vs Second we'!$B$3</c:f>
              <c:strCache>
                <c:ptCount val="1"/>
                <c:pt idx="0">
                  <c:v>Opening Weekend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multiLvlStrRef>
              <c:f>'Opening we vs Second we'!$A$4:$A$54</c:f>
              <c:multiLvlStrCache>
                <c:ptCount val="36"/>
                <c:lvl>
                  <c:pt idx="0">
                    <c:v>Incredible Hulk</c:v>
                  </c:pt>
                  <c:pt idx="1">
                    <c:v>Iron Man</c:v>
                  </c:pt>
                  <c:pt idx="2">
                    <c:v>Iron Man 2</c:v>
                  </c:pt>
                  <c:pt idx="3">
                    <c:v>Captain America</c:v>
                  </c:pt>
                  <c:pt idx="4">
                    <c:v>Thor</c:v>
                  </c:pt>
                  <c:pt idx="5">
                    <c:v>The Avengers</c:v>
                  </c:pt>
                  <c:pt idx="6">
                    <c:v>Iron Man 3</c:v>
                  </c:pt>
                  <c:pt idx="7">
                    <c:v>Thor: Dark World</c:v>
                  </c:pt>
                  <c:pt idx="8">
                    <c:v>Captain America: Winter Soldier</c:v>
                  </c:pt>
                  <c:pt idx="9">
                    <c:v>Guardians of the Galaxy</c:v>
                  </c:pt>
                  <c:pt idx="10">
                    <c:v>Ant-Man  </c:v>
                  </c:pt>
                  <c:pt idx="11">
                    <c:v>Avengers: Age of Ultron</c:v>
                  </c:pt>
                  <c:pt idx="12">
                    <c:v>Captain America: Civil War</c:v>
                  </c:pt>
                  <c:pt idx="13">
                    <c:v>Deadpool</c:v>
                  </c:pt>
                  <c:pt idx="14">
                    <c:v>Dr Strange</c:v>
                  </c:pt>
                  <c:pt idx="15">
                    <c:v>Guardians of the Galaxy 2</c:v>
                  </c:pt>
                  <c:pt idx="16">
                    <c:v>Spider-Man: Homecoming</c:v>
                  </c:pt>
                  <c:pt idx="17">
                    <c:v>Thor: Ragnarok</c:v>
                  </c:pt>
                  <c:pt idx="18">
                    <c:v>Ant-Man &amp; The Wasp</c:v>
                  </c:pt>
                  <c:pt idx="19">
                    <c:v>Avengers: Infinity War</c:v>
                  </c:pt>
                  <c:pt idx="20">
                    <c:v>Black Panther</c:v>
                  </c:pt>
                  <c:pt idx="21">
                    <c:v>Deadpool 2</c:v>
                  </c:pt>
                  <c:pt idx="22">
                    <c:v>Avengers: End Game</c:v>
                  </c:pt>
                  <c:pt idx="23">
                    <c:v>Captain Marvel</c:v>
                  </c:pt>
                  <c:pt idx="24">
                    <c:v>Spider-Man: Far from Home</c:v>
                  </c:pt>
                  <c:pt idx="25">
                    <c:v>Black Widow</c:v>
                  </c:pt>
                  <c:pt idx="26">
                    <c:v>Eternals</c:v>
                  </c:pt>
                  <c:pt idx="27">
                    <c:v>Shang-Chi</c:v>
                  </c:pt>
                  <c:pt idx="28">
                    <c:v>Spider-Man: No Way Home</c:v>
                  </c:pt>
                  <c:pt idx="29">
                    <c:v>Black Panther 2</c:v>
                  </c:pt>
                  <c:pt idx="30">
                    <c:v>Dr Strange: Multiverse of Madness</c:v>
                  </c:pt>
                  <c:pt idx="31">
                    <c:v>Thor: Love &amp; Thunder</c:v>
                  </c:pt>
                  <c:pt idx="32">
                    <c:v>Ant-Man and the Wasp: Quantumania</c:v>
                  </c:pt>
                  <c:pt idx="33">
                    <c:v>Guardians of the Galaxy Vol. 3</c:v>
                  </c:pt>
                  <c:pt idx="34">
                    <c:v>Spider-Man: Across the Spider-Verse</c:v>
                  </c:pt>
                  <c:pt idx="35">
                    <c:v>The Marvels</c:v>
                  </c:pt>
                </c:lvl>
                <c:lvl>
                  <c:pt idx="0">
                    <c:v>2008</c:v>
                  </c:pt>
                  <c:pt idx="2">
                    <c:v>2010</c:v>
                  </c:pt>
                  <c:pt idx="3">
                    <c:v>2011</c:v>
                  </c:pt>
                  <c:pt idx="5">
                    <c:v>2012</c:v>
                  </c:pt>
                  <c:pt idx="6">
                    <c:v>2013</c:v>
                  </c:pt>
                  <c:pt idx="8">
                    <c:v>2014</c:v>
                  </c:pt>
                  <c:pt idx="10">
                    <c:v>2015</c:v>
                  </c:pt>
                  <c:pt idx="12">
                    <c:v>2016</c:v>
                  </c:pt>
                  <c:pt idx="15">
                    <c:v>2017</c:v>
                  </c:pt>
                  <c:pt idx="18">
                    <c:v>2018</c:v>
                  </c:pt>
                  <c:pt idx="22">
                    <c:v>2019</c:v>
                  </c:pt>
                  <c:pt idx="25">
                    <c:v>2021</c:v>
                  </c:pt>
                  <c:pt idx="29">
                    <c:v>2022</c:v>
                  </c:pt>
                  <c:pt idx="32">
                    <c:v>2023</c:v>
                  </c:pt>
                </c:lvl>
              </c:multiLvlStrCache>
            </c:multiLvlStrRef>
          </c:cat>
          <c:val>
            <c:numRef>
              <c:f>'Opening we vs Second we'!$B$4:$B$54</c:f>
              <c:numCache>
                <c:formatCode>General</c:formatCode>
                <c:ptCount val="36"/>
                <c:pt idx="0">
                  <c:v>55</c:v>
                </c:pt>
                <c:pt idx="1">
                  <c:v>102</c:v>
                </c:pt>
                <c:pt idx="2">
                  <c:v>128</c:v>
                </c:pt>
                <c:pt idx="3">
                  <c:v>65</c:v>
                </c:pt>
                <c:pt idx="4">
                  <c:v>65</c:v>
                </c:pt>
                <c:pt idx="5">
                  <c:v>207</c:v>
                </c:pt>
                <c:pt idx="6">
                  <c:v>174</c:v>
                </c:pt>
                <c:pt idx="7">
                  <c:v>85</c:v>
                </c:pt>
                <c:pt idx="8">
                  <c:v>95</c:v>
                </c:pt>
                <c:pt idx="9">
                  <c:v>94</c:v>
                </c:pt>
                <c:pt idx="10">
                  <c:v>57</c:v>
                </c:pt>
                <c:pt idx="11">
                  <c:v>191</c:v>
                </c:pt>
                <c:pt idx="12">
                  <c:v>179</c:v>
                </c:pt>
                <c:pt idx="13">
                  <c:v>132.4</c:v>
                </c:pt>
                <c:pt idx="14">
                  <c:v>85</c:v>
                </c:pt>
                <c:pt idx="15">
                  <c:v>146</c:v>
                </c:pt>
                <c:pt idx="16">
                  <c:v>117</c:v>
                </c:pt>
                <c:pt idx="17">
                  <c:v>122</c:v>
                </c:pt>
                <c:pt idx="18">
                  <c:v>75.8</c:v>
                </c:pt>
                <c:pt idx="19">
                  <c:v>257</c:v>
                </c:pt>
                <c:pt idx="20">
                  <c:v>202</c:v>
                </c:pt>
                <c:pt idx="21">
                  <c:v>125.5</c:v>
                </c:pt>
                <c:pt idx="22">
                  <c:v>357</c:v>
                </c:pt>
                <c:pt idx="23">
                  <c:v>153</c:v>
                </c:pt>
                <c:pt idx="24">
                  <c:v>93</c:v>
                </c:pt>
                <c:pt idx="25">
                  <c:v>80.3</c:v>
                </c:pt>
                <c:pt idx="26">
                  <c:v>71</c:v>
                </c:pt>
                <c:pt idx="27">
                  <c:v>75</c:v>
                </c:pt>
                <c:pt idx="28">
                  <c:v>260</c:v>
                </c:pt>
                <c:pt idx="29">
                  <c:v>181</c:v>
                </c:pt>
                <c:pt idx="30">
                  <c:v>187</c:v>
                </c:pt>
                <c:pt idx="31">
                  <c:v>144</c:v>
                </c:pt>
                <c:pt idx="32">
                  <c:v>104</c:v>
                </c:pt>
                <c:pt idx="33">
                  <c:v>118</c:v>
                </c:pt>
                <c:pt idx="34">
                  <c:v>120</c:v>
                </c:pt>
                <c:pt idx="35">
                  <c:v>81</c:v>
                </c:pt>
              </c:numCache>
            </c:numRef>
          </c:val>
          <c:extLst>
            <c:ext xmlns:c16="http://schemas.microsoft.com/office/drawing/2014/chart" uri="{C3380CC4-5D6E-409C-BE32-E72D297353CC}">
              <c16:uniqueId val="{00000000-261D-4079-A729-62D8A6003B23}"/>
            </c:ext>
          </c:extLst>
        </c:ser>
        <c:ser>
          <c:idx val="1"/>
          <c:order val="1"/>
          <c:tx>
            <c:strRef>
              <c:f>'Opening we vs Second we'!$C$3</c:f>
              <c:strCache>
                <c:ptCount val="1"/>
                <c:pt idx="0">
                  <c:v>Second weekend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multiLvlStrRef>
              <c:f>'Opening we vs Second we'!$A$4:$A$54</c:f>
              <c:multiLvlStrCache>
                <c:ptCount val="36"/>
                <c:lvl>
                  <c:pt idx="0">
                    <c:v>Incredible Hulk</c:v>
                  </c:pt>
                  <c:pt idx="1">
                    <c:v>Iron Man</c:v>
                  </c:pt>
                  <c:pt idx="2">
                    <c:v>Iron Man 2</c:v>
                  </c:pt>
                  <c:pt idx="3">
                    <c:v>Captain America</c:v>
                  </c:pt>
                  <c:pt idx="4">
                    <c:v>Thor</c:v>
                  </c:pt>
                  <c:pt idx="5">
                    <c:v>The Avengers</c:v>
                  </c:pt>
                  <c:pt idx="6">
                    <c:v>Iron Man 3</c:v>
                  </c:pt>
                  <c:pt idx="7">
                    <c:v>Thor: Dark World</c:v>
                  </c:pt>
                  <c:pt idx="8">
                    <c:v>Captain America: Winter Soldier</c:v>
                  </c:pt>
                  <c:pt idx="9">
                    <c:v>Guardians of the Galaxy</c:v>
                  </c:pt>
                  <c:pt idx="10">
                    <c:v>Ant-Man  </c:v>
                  </c:pt>
                  <c:pt idx="11">
                    <c:v>Avengers: Age of Ultron</c:v>
                  </c:pt>
                  <c:pt idx="12">
                    <c:v>Captain America: Civil War</c:v>
                  </c:pt>
                  <c:pt idx="13">
                    <c:v>Deadpool</c:v>
                  </c:pt>
                  <c:pt idx="14">
                    <c:v>Dr Strange</c:v>
                  </c:pt>
                  <c:pt idx="15">
                    <c:v>Guardians of the Galaxy 2</c:v>
                  </c:pt>
                  <c:pt idx="16">
                    <c:v>Spider-Man: Homecoming</c:v>
                  </c:pt>
                  <c:pt idx="17">
                    <c:v>Thor: Ragnarok</c:v>
                  </c:pt>
                  <c:pt idx="18">
                    <c:v>Ant-Man &amp; The Wasp</c:v>
                  </c:pt>
                  <c:pt idx="19">
                    <c:v>Avengers: Infinity War</c:v>
                  </c:pt>
                  <c:pt idx="20">
                    <c:v>Black Panther</c:v>
                  </c:pt>
                  <c:pt idx="21">
                    <c:v>Deadpool 2</c:v>
                  </c:pt>
                  <c:pt idx="22">
                    <c:v>Avengers: End Game</c:v>
                  </c:pt>
                  <c:pt idx="23">
                    <c:v>Captain Marvel</c:v>
                  </c:pt>
                  <c:pt idx="24">
                    <c:v>Spider-Man: Far from Home</c:v>
                  </c:pt>
                  <c:pt idx="25">
                    <c:v>Black Widow</c:v>
                  </c:pt>
                  <c:pt idx="26">
                    <c:v>Eternals</c:v>
                  </c:pt>
                  <c:pt idx="27">
                    <c:v>Shang-Chi</c:v>
                  </c:pt>
                  <c:pt idx="28">
                    <c:v>Spider-Man: No Way Home</c:v>
                  </c:pt>
                  <c:pt idx="29">
                    <c:v>Black Panther 2</c:v>
                  </c:pt>
                  <c:pt idx="30">
                    <c:v>Dr Strange: Multiverse of Madness</c:v>
                  </c:pt>
                  <c:pt idx="31">
                    <c:v>Thor: Love &amp; Thunder</c:v>
                  </c:pt>
                  <c:pt idx="32">
                    <c:v>Ant-Man and the Wasp: Quantumania</c:v>
                  </c:pt>
                  <c:pt idx="33">
                    <c:v>Guardians of the Galaxy Vol. 3</c:v>
                  </c:pt>
                  <c:pt idx="34">
                    <c:v>Spider-Man: Across the Spider-Verse</c:v>
                  </c:pt>
                  <c:pt idx="35">
                    <c:v>The Marvels</c:v>
                  </c:pt>
                </c:lvl>
                <c:lvl>
                  <c:pt idx="0">
                    <c:v>2008</c:v>
                  </c:pt>
                  <c:pt idx="2">
                    <c:v>2010</c:v>
                  </c:pt>
                  <c:pt idx="3">
                    <c:v>2011</c:v>
                  </c:pt>
                  <c:pt idx="5">
                    <c:v>2012</c:v>
                  </c:pt>
                  <c:pt idx="6">
                    <c:v>2013</c:v>
                  </c:pt>
                  <c:pt idx="8">
                    <c:v>2014</c:v>
                  </c:pt>
                  <c:pt idx="10">
                    <c:v>2015</c:v>
                  </c:pt>
                  <c:pt idx="12">
                    <c:v>2016</c:v>
                  </c:pt>
                  <c:pt idx="15">
                    <c:v>2017</c:v>
                  </c:pt>
                  <c:pt idx="18">
                    <c:v>2018</c:v>
                  </c:pt>
                  <c:pt idx="22">
                    <c:v>2019</c:v>
                  </c:pt>
                  <c:pt idx="25">
                    <c:v>2021</c:v>
                  </c:pt>
                  <c:pt idx="29">
                    <c:v>2022</c:v>
                  </c:pt>
                  <c:pt idx="32">
                    <c:v>2023</c:v>
                  </c:pt>
                </c:lvl>
              </c:multiLvlStrCache>
            </c:multiLvlStrRef>
          </c:cat>
          <c:val>
            <c:numRef>
              <c:f>'Opening we vs Second we'!$C$4:$C$54</c:f>
              <c:numCache>
                <c:formatCode>General</c:formatCode>
                <c:ptCount val="36"/>
                <c:pt idx="0">
                  <c:v>22.1</c:v>
                </c:pt>
                <c:pt idx="1">
                  <c:v>51.2</c:v>
                </c:pt>
                <c:pt idx="2">
                  <c:v>52</c:v>
                </c:pt>
                <c:pt idx="3">
                  <c:v>25</c:v>
                </c:pt>
                <c:pt idx="4">
                  <c:v>34</c:v>
                </c:pt>
                <c:pt idx="5">
                  <c:v>103</c:v>
                </c:pt>
                <c:pt idx="6">
                  <c:v>72.5</c:v>
                </c:pt>
                <c:pt idx="7">
                  <c:v>36.5</c:v>
                </c:pt>
                <c:pt idx="8">
                  <c:v>41</c:v>
                </c:pt>
                <c:pt idx="9">
                  <c:v>42.1</c:v>
                </c:pt>
                <c:pt idx="10">
                  <c:v>24</c:v>
                </c:pt>
                <c:pt idx="11">
                  <c:v>77</c:v>
                </c:pt>
                <c:pt idx="12">
                  <c:v>72.599999999999994</c:v>
                </c:pt>
                <c:pt idx="13">
                  <c:v>56.5</c:v>
                </c:pt>
                <c:pt idx="14">
                  <c:v>42.9</c:v>
                </c:pt>
                <c:pt idx="15">
                  <c:v>65</c:v>
                </c:pt>
                <c:pt idx="16">
                  <c:v>44</c:v>
                </c:pt>
                <c:pt idx="17">
                  <c:v>57</c:v>
                </c:pt>
                <c:pt idx="18">
                  <c:v>29</c:v>
                </c:pt>
                <c:pt idx="19">
                  <c:v>114</c:v>
                </c:pt>
                <c:pt idx="20">
                  <c:v>111</c:v>
                </c:pt>
                <c:pt idx="21">
                  <c:v>43.5</c:v>
                </c:pt>
                <c:pt idx="22">
                  <c:v>147</c:v>
                </c:pt>
                <c:pt idx="23">
                  <c:v>67.900000000000006</c:v>
                </c:pt>
                <c:pt idx="24">
                  <c:v>45.3</c:v>
                </c:pt>
                <c:pt idx="25">
                  <c:v>25.8</c:v>
                </c:pt>
                <c:pt idx="26">
                  <c:v>26.8</c:v>
                </c:pt>
                <c:pt idx="27">
                  <c:v>34.700000000000003</c:v>
                </c:pt>
                <c:pt idx="28">
                  <c:v>84</c:v>
                </c:pt>
                <c:pt idx="29">
                  <c:v>66</c:v>
                </c:pt>
                <c:pt idx="30">
                  <c:v>61.7</c:v>
                </c:pt>
                <c:pt idx="31">
                  <c:v>46.6</c:v>
                </c:pt>
                <c:pt idx="32">
                  <c:v>32</c:v>
                </c:pt>
                <c:pt idx="33">
                  <c:v>49</c:v>
                </c:pt>
                <c:pt idx="34">
                  <c:v>52</c:v>
                </c:pt>
                <c:pt idx="35">
                  <c:v>27</c:v>
                </c:pt>
              </c:numCache>
            </c:numRef>
          </c:val>
          <c:extLst>
            <c:ext xmlns:c16="http://schemas.microsoft.com/office/drawing/2014/chart" uri="{C3380CC4-5D6E-409C-BE32-E72D297353CC}">
              <c16:uniqueId val="{00000001-261D-4079-A729-62D8A6003B23}"/>
            </c:ext>
          </c:extLst>
        </c:ser>
        <c:dLbls>
          <c:showLegendKey val="0"/>
          <c:showVal val="0"/>
          <c:showCatName val="0"/>
          <c:showSerName val="0"/>
          <c:showPercent val="0"/>
          <c:showBubbleSize val="0"/>
        </c:dLbls>
        <c:gapWidth val="100"/>
        <c:overlap val="-24"/>
        <c:axId val="618201039"/>
        <c:axId val="618206319"/>
      </c:barChart>
      <c:catAx>
        <c:axId val="61820103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8206319"/>
        <c:crosses val="autoZero"/>
        <c:auto val="1"/>
        <c:lblAlgn val="ctr"/>
        <c:lblOffset val="100"/>
        <c:noMultiLvlLbl val="0"/>
      </c:catAx>
      <c:valAx>
        <c:axId val="61820631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8201039"/>
        <c:crosses val="autoZero"/>
        <c:crossBetween val="between"/>
      </c:valAx>
      <c:spPr>
        <a:noFill/>
        <a:ln>
          <a:noFill/>
        </a:ln>
        <a:effectLst/>
      </c:spPr>
    </c:plotArea>
    <c:legend>
      <c:legendPos val="r"/>
      <c:layout>
        <c:manualLayout>
          <c:xMode val="edge"/>
          <c:yMode val="edge"/>
          <c:x val="0.87749361090687794"/>
          <c:y val="0.25494138631644198"/>
          <c:w val="0.1129666694853088"/>
          <c:h val="0.112037396900609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[Marvel Movies_Pivot_Charts.xlsx]Budget vs Gross Takings!Budget vs Gross Takings</c:name>
    <c:fmtId val="2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Budget vs Global Gross Takings $m (by Year Released)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449234386428716E-2"/>
          <c:y val="9.6307732774173954E-2"/>
          <c:w val="0.88157340641582949"/>
          <c:h val="0.59363361688232308"/>
        </c:manualLayout>
      </c:layout>
      <c:barChart>
        <c:barDir val="col"/>
        <c:grouping val="clustered"/>
        <c:varyColors val="0"/>
        <c:ser>
          <c:idx val="0"/>
          <c:order val="0"/>
          <c:tx>
            <c:strRef>
              <c:f>'Budget vs Gross Takings'!$B$3</c:f>
              <c:strCache>
                <c:ptCount val="1"/>
                <c:pt idx="0">
                  <c:v>Budget ($m)</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multiLvlStrRef>
              <c:f>'Budget vs Gross Takings'!$A$4:$A$68</c:f>
              <c:multiLvlStrCache>
                <c:ptCount val="36"/>
                <c:lvl>
                  <c:pt idx="0">
                    <c:v>Incredible Hulk</c:v>
                  </c:pt>
                  <c:pt idx="1">
                    <c:v>Iron Man</c:v>
                  </c:pt>
                  <c:pt idx="2">
                    <c:v>Iron Man 2</c:v>
                  </c:pt>
                  <c:pt idx="3">
                    <c:v>Captain America</c:v>
                  </c:pt>
                  <c:pt idx="4">
                    <c:v>Thor</c:v>
                  </c:pt>
                  <c:pt idx="5">
                    <c:v>The Avengers</c:v>
                  </c:pt>
                  <c:pt idx="6">
                    <c:v>Iron Man 3</c:v>
                  </c:pt>
                  <c:pt idx="7">
                    <c:v>Thor: Dark World</c:v>
                  </c:pt>
                  <c:pt idx="8">
                    <c:v>Captain America: Winter Soldier</c:v>
                  </c:pt>
                  <c:pt idx="9">
                    <c:v>Guardians of the Galaxy</c:v>
                  </c:pt>
                  <c:pt idx="10">
                    <c:v>Ant-Man  </c:v>
                  </c:pt>
                  <c:pt idx="11">
                    <c:v>Avengers: Age of Ultron</c:v>
                  </c:pt>
                  <c:pt idx="12">
                    <c:v>Captain America: Civil War</c:v>
                  </c:pt>
                  <c:pt idx="13">
                    <c:v>Deadpool</c:v>
                  </c:pt>
                  <c:pt idx="14">
                    <c:v>Dr Strange</c:v>
                  </c:pt>
                  <c:pt idx="15">
                    <c:v>Guardians of the Galaxy 2</c:v>
                  </c:pt>
                  <c:pt idx="16">
                    <c:v>Spider-Man: Homecoming</c:v>
                  </c:pt>
                  <c:pt idx="17">
                    <c:v>Thor: Ragnarok</c:v>
                  </c:pt>
                  <c:pt idx="18">
                    <c:v>Ant-Man &amp; The Wasp</c:v>
                  </c:pt>
                  <c:pt idx="19">
                    <c:v>Avengers: Infinity War</c:v>
                  </c:pt>
                  <c:pt idx="20">
                    <c:v>Black Panther</c:v>
                  </c:pt>
                  <c:pt idx="21">
                    <c:v>Deadpool 2</c:v>
                  </c:pt>
                  <c:pt idx="22">
                    <c:v>Avengers: End Game</c:v>
                  </c:pt>
                  <c:pt idx="23">
                    <c:v>Captain Marvel</c:v>
                  </c:pt>
                  <c:pt idx="24">
                    <c:v>Spider-Man: Far from Home</c:v>
                  </c:pt>
                  <c:pt idx="25">
                    <c:v>Black Widow</c:v>
                  </c:pt>
                  <c:pt idx="26">
                    <c:v>Eternals</c:v>
                  </c:pt>
                  <c:pt idx="27">
                    <c:v>Shang-Chi</c:v>
                  </c:pt>
                  <c:pt idx="28">
                    <c:v>Spider-Man: No Way Home</c:v>
                  </c:pt>
                  <c:pt idx="29">
                    <c:v>Black Panther 2</c:v>
                  </c:pt>
                  <c:pt idx="30">
                    <c:v>Dr Strange: Multiverse of Madness</c:v>
                  </c:pt>
                  <c:pt idx="31">
                    <c:v>Thor: Love &amp; Thunder</c:v>
                  </c:pt>
                  <c:pt idx="32">
                    <c:v>Ant-Man and the Wasp: Quantumania</c:v>
                  </c:pt>
                  <c:pt idx="33">
                    <c:v>Guardians of the Galaxy Vol. 3</c:v>
                  </c:pt>
                  <c:pt idx="34">
                    <c:v>Spider-Man: Across the Spider-Verse</c:v>
                  </c:pt>
                  <c:pt idx="35">
                    <c:v>The Marvels</c:v>
                  </c:pt>
                </c:lvl>
                <c:lvl>
                  <c:pt idx="0">
                    <c:v>2008</c:v>
                  </c:pt>
                  <c:pt idx="2">
                    <c:v>2010</c:v>
                  </c:pt>
                  <c:pt idx="3">
                    <c:v>2011</c:v>
                  </c:pt>
                  <c:pt idx="5">
                    <c:v>2012</c:v>
                  </c:pt>
                  <c:pt idx="6">
                    <c:v>2013</c:v>
                  </c:pt>
                  <c:pt idx="8">
                    <c:v>2014</c:v>
                  </c:pt>
                  <c:pt idx="10">
                    <c:v>2015</c:v>
                  </c:pt>
                  <c:pt idx="12">
                    <c:v>2016</c:v>
                  </c:pt>
                  <c:pt idx="15">
                    <c:v>2017</c:v>
                  </c:pt>
                  <c:pt idx="18">
                    <c:v>2018</c:v>
                  </c:pt>
                  <c:pt idx="22">
                    <c:v>2019</c:v>
                  </c:pt>
                  <c:pt idx="25">
                    <c:v>2021</c:v>
                  </c:pt>
                  <c:pt idx="29">
                    <c:v>2022</c:v>
                  </c:pt>
                  <c:pt idx="32">
                    <c:v>2023</c:v>
                  </c:pt>
                </c:lvl>
              </c:multiLvlStrCache>
            </c:multiLvlStrRef>
          </c:cat>
          <c:val>
            <c:numRef>
              <c:f>'Budget vs Gross Takings'!$B$4:$B$68</c:f>
              <c:numCache>
                <c:formatCode>General</c:formatCode>
                <c:ptCount val="36"/>
                <c:pt idx="0">
                  <c:v>137.5</c:v>
                </c:pt>
                <c:pt idx="1">
                  <c:v>186</c:v>
                </c:pt>
                <c:pt idx="2">
                  <c:v>170</c:v>
                </c:pt>
                <c:pt idx="3">
                  <c:v>140</c:v>
                </c:pt>
                <c:pt idx="4">
                  <c:v>150</c:v>
                </c:pt>
                <c:pt idx="5">
                  <c:v>225</c:v>
                </c:pt>
                <c:pt idx="6">
                  <c:v>200</c:v>
                </c:pt>
                <c:pt idx="7">
                  <c:v>150</c:v>
                </c:pt>
                <c:pt idx="8">
                  <c:v>170</c:v>
                </c:pt>
                <c:pt idx="9">
                  <c:v>170</c:v>
                </c:pt>
                <c:pt idx="10">
                  <c:v>130</c:v>
                </c:pt>
                <c:pt idx="11">
                  <c:v>365</c:v>
                </c:pt>
                <c:pt idx="12">
                  <c:v>250</c:v>
                </c:pt>
                <c:pt idx="13">
                  <c:v>58</c:v>
                </c:pt>
                <c:pt idx="14">
                  <c:v>165</c:v>
                </c:pt>
                <c:pt idx="15">
                  <c:v>200</c:v>
                </c:pt>
                <c:pt idx="16">
                  <c:v>175</c:v>
                </c:pt>
                <c:pt idx="17">
                  <c:v>180</c:v>
                </c:pt>
                <c:pt idx="18">
                  <c:v>130</c:v>
                </c:pt>
                <c:pt idx="19">
                  <c:v>300</c:v>
                </c:pt>
                <c:pt idx="20">
                  <c:v>200</c:v>
                </c:pt>
                <c:pt idx="21">
                  <c:v>110</c:v>
                </c:pt>
                <c:pt idx="22">
                  <c:v>400</c:v>
                </c:pt>
                <c:pt idx="23">
                  <c:v>175</c:v>
                </c:pt>
                <c:pt idx="24">
                  <c:v>160</c:v>
                </c:pt>
                <c:pt idx="25">
                  <c:v>200</c:v>
                </c:pt>
                <c:pt idx="26">
                  <c:v>200</c:v>
                </c:pt>
                <c:pt idx="27">
                  <c:v>150</c:v>
                </c:pt>
                <c:pt idx="28">
                  <c:v>200</c:v>
                </c:pt>
                <c:pt idx="29">
                  <c:v>250</c:v>
                </c:pt>
                <c:pt idx="30">
                  <c:v>200</c:v>
                </c:pt>
                <c:pt idx="31">
                  <c:v>250</c:v>
                </c:pt>
                <c:pt idx="32">
                  <c:v>250</c:v>
                </c:pt>
                <c:pt idx="33">
                  <c:v>250</c:v>
                </c:pt>
                <c:pt idx="34">
                  <c:v>100</c:v>
                </c:pt>
                <c:pt idx="35">
                  <c:v>250</c:v>
                </c:pt>
              </c:numCache>
            </c:numRef>
          </c:val>
          <c:extLst>
            <c:ext xmlns:c16="http://schemas.microsoft.com/office/drawing/2014/chart" uri="{C3380CC4-5D6E-409C-BE32-E72D297353CC}">
              <c16:uniqueId val="{00000000-9091-4E86-A0DB-3BC5C252196A}"/>
            </c:ext>
          </c:extLst>
        </c:ser>
        <c:ser>
          <c:idx val="1"/>
          <c:order val="1"/>
          <c:tx>
            <c:strRef>
              <c:f>'Budget vs Gross Takings'!$C$3</c:f>
              <c:strCache>
                <c:ptCount val="1"/>
                <c:pt idx="0">
                  <c:v>Global Gross ($m)</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multiLvlStrRef>
              <c:f>'Budget vs Gross Takings'!$A$4:$A$68</c:f>
              <c:multiLvlStrCache>
                <c:ptCount val="36"/>
                <c:lvl>
                  <c:pt idx="0">
                    <c:v>Incredible Hulk</c:v>
                  </c:pt>
                  <c:pt idx="1">
                    <c:v>Iron Man</c:v>
                  </c:pt>
                  <c:pt idx="2">
                    <c:v>Iron Man 2</c:v>
                  </c:pt>
                  <c:pt idx="3">
                    <c:v>Captain America</c:v>
                  </c:pt>
                  <c:pt idx="4">
                    <c:v>Thor</c:v>
                  </c:pt>
                  <c:pt idx="5">
                    <c:v>The Avengers</c:v>
                  </c:pt>
                  <c:pt idx="6">
                    <c:v>Iron Man 3</c:v>
                  </c:pt>
                  <c:pt idx="7">
                    <c:v>Thor: Dark World</c:v>
                  </c:pt>
                  <c:pt idx="8">
                    <c:v>Captain America: Winter Soldier</c:v>
                  </c:pt>
                  <c:pt idx="9">
                    <c:v>Guardians of the Galaxy</c:v>
                  </c:pt>
                  <c:pt idx="10">
                    <c:v>Ant-Man  </c:v>
                  </c:pt>
                  <c:pt idx="11">
                    <c:v>Avengers: Age of Ultron</c:v>
                  </c:pt>
                  <c:pt idx="12">
                    <c:v>Captain America: Civil War</c:v>
                  </c:pt>
                  <c:pt idx="13">
                    <c:v>Deadpool</c:v>
                  </c:pt>
                  <c:pt idx="14">
                    <c:v>Dr Strange</c:v>
                  </c:pt>
                  <c:pt idx="15">
                    <c:v>Guardians of the Galaxy 2</c:v>
                  </c:pt>
                  <c:pt idx="16">
                    <c:v>Spider-Man: Homecoming</c:v>
                  </c:pt>
                  <c:pt idx="17">
                    <c:v>Thor: Ragnarok</c:v>
                  </c:pt>
                  <c:pt idx="18">
                    <c:v>Ant-Man &amp; The Wasp</c:v>
                  </c:pt>
                  <c:pt idx="19">
                    <c:v>Avengers: Infinity War</c:v>
                  </c:pt>
                  <c:pt idx="20">
                    <c:v>Black Panther</c:v>
                  </c:pt>
                  <c:pt idx="21">
                    <c:v>Deadpool 2</c:v>
                  </c:pt>
                  <c:pt idx="22">
                    <c:v>Avengers: End Game</c:v>
                  </c:pt>
                  <c:pt idx="23">
                    <c:v>Captain Marvel</c:v>
                  </c:pt>
                  <c:pt idx="24">
                    <c:v>Spider-Man: Far from Home</c:v>
                  </c:pt>
                  <c:pt idx="25">
                    <c:v>Black Widow</c:v>
                  </c:pt>
                  <c:pt idx="26">
                    <c:v>Eternals</c:v>
                  </c:pt>
                  <c:pt idx="27">
                    <c:v>Shang-Chi</c:v>
                  </c:pt>
                  <c:pt idx="28">
                    <c:v>Spider-Man: No Way Home</c:v>
                  </c:pt>
                  <c:pt idx="29">
                    <c:v>Black Panther 2</c:v>
                  </c:pt>
                  <c:pt idx="30">
                    <c:v>Dr Strange: Multiverse of Madness</c:v>
                  </c:pt>
                  <c:pt idx="31">
                    <c:v>Thor: Love &amp; Thunder</c:v>
                  </c:pt>
                  <c:pt idx="32">
                    <c:v>Ant-Man and the Wasp: Quantumania</c:v>
                  </c:pt>
                  <c:pt idx="33">
                    <c:v>Guardians of the Galaxy Vol. 3</c:v>
                  </c:pt>
                  <c:pt idx="34">
                    <c:v>Spider-Man: Across the Spider-Verse</c:v>
                  </c:pt>
                  <c:pt idx="35">
                    <c:v>The Marvels</c:v>
                  </c:pt>
                </c:lvl>
                <c:lvl>
                  <c:pt idx="0">
                    <c:v>2008</c:v>
                  </c:pt>
                  <c:pt idx="2">
                    <c:v>2010</c:v>
                  </c:pt>
                  <c:pt idx="3">
                    <c:v>2011</c:v>
                  </c:pt>
                  <c:pt idx="5">
                    <c:v>2012</c:v>
                  </c:pt>
                  <c:pt idx="6">
                    <c:v>2013</c:v>
                  </c:pt>
                  <c:pt idx="8">
                    <c:v>2014</c:v>
                  </c:pt>
                  <c:pt idx="10">
                    <c:v>2015</c:v>
                  </c:pt>
                  <c:pt idx="12">
                    <c:v>2016</c:v>
                  </c:pt>
                  <c:pt idx="15">
                    <c:v>2017</c:v>
                  </c:pt>
                  <c:pt idx="18">
                    <c:v>2018</c:v>
                  </c:pt>
                  <c:pt idx="22">
                    <c:v>2019</c:v>
                  </c:pt>
                  <c:pt idx="25">
                    <c:v>2021</c:v>
                  </c:pt>
                  <c:pt idx="29">
                    <c:v>2022</c:v>
                  </c:pt>
                  <c:pt idx="32">
                    <c:v>2023</c:v>
                  </c:pt>
                </c:lvl>
              </c:multiLvlStrCache>
            </c:multiLvlStrRef>
          </c:cat>
          <c:val>
            <c:numRef>
              <c:f>'Budget vs Gross Takings'!$C$4:$C$68</c:f>
              <c:numCache>
                <c:formatCode>General</c:formatCode>
                <c:ptCount val="36"/>
                <c:pt idx="0">
                  <c:v>265</c:v>
                </c:pt>
                <c:pt idx="1">
                  <c:v>585</c:v>
                </c:pt>
                <c:pt idx="2">
                  <c:v>621</c:v>
                </c:pt>
                <c:pt idx="3">
                  <c:v>370</c:v>
                </c:pt>
                <c:pt idx="4">
                  <c:v>449</c:v>
                </c:pt>
                <c:pt idx="5">
                  <c:v>1515</c:v>
                </c:pt>
                <c:pt idx="6">
                  <c:v>1215</c:v>
                </c:pt>
                <c:pt idx="7">
                  <c:v>644</c:v>
                </c:pt>
                <c:pt idx="8">
                  <c:v>714</c:v>
                </c:pt>
                <c:pt idx="9">
                  <c:v>770</c:v>
                </c:pt>
                <c:pt idx="10">
                  <c:v>518</c:v>
                </c:pt>
                <c:pt idx="11">
                  <c:v>1395</c:v>
                </c:pt>
                <c:pt idx="12">
                  <c:v>1151</c:v>
                </c:pt>
                <c:pt idx="13">
                  <c:v>783</c:v>
                </c:pt>
                <c:pt idx="14">
                  <c:v>676</c:v>
                </c:pt>
                <c:pt idx="15">
                  <c:v>869</c:v>
                </c:pt>
                <c:pt idx="16">
                  <c:v>878</c:v>
                </c:pt>
                <c:pt idx="17">
                  <c:v>850</c:v>
                </c:pt>
                <c:pt idx="18">
                  <c:v>623</c:v>
                </c:pt>
                <c:pt idx="19">
                  <c:v>2048</c:v>
                </c:pt>
                <c:pt idx="20">
                  <c:v>1336</c:v>
                </c:pt>
                <c:pt idx="21">
                  <c:v>786</c:v>
                </c:pt>
                <c:pt idx="22">
                  <c:v>2797</c:v>
                </c:pt>
                <c:pt idx="23">
                  <c:v>1129</c:v>
                </c:pt>
                <c:pt idx="24">
                  <c:v>1132</c:v>
                </c:pt>
                <c:pt idx="25">
                  <c:v>379</c:v>
                </c:pt>
                <c:pt idx="26">
                  <c:v>402</c:v>
                </c:pt>
                <c:pt idx="27">
                  <c:v>432</c:v>
                </c:pt>
                <c:pt idx="28">
                  <c:v>1911</c:v>
                </c:pt>
                <c:pt idx="29">
                  <c:v>855</c:v>
                </c:pt>
                <c:pt idx="30">
                  <c:v>952</c:v>
                </c:pt>
                <c:pt idx="31">
                  <c:v>745</c:v>
                </c:pt>
                <c:pt idx="32">
                  <c:v>476</c:v>
                </c:pt>
                <c:pt idx="33">
                  <c:v>845</c:v>
                </c:pt>
                <c:pt idx="34">
                  <c:v>680</c:v>
                </c:pt>
                <c:pt idx="35">
                  <c:v>503</c:v>
                </c:pt>
              </c:numCache>
            </c:numRef>
          </c:val>
          <c:extLst>
            <c:ext xmlns:c16="http://schemas.microsoft.com/office/drawing/2014/chart" uri="{C3380CC4-5D6E-409C-BE32-E72D297353CC}">
              <c16:uniqueId val="{00000005-9091-4E86-A0DB-3BC5C252196A}"/>
            </c:ext>
          </c:extLst>
        </c:ser>
        <c:dLbls>
          <c:showLegendKey val="0"/>
          <c:showVal val="0"/>
          <c:showCatName val="0"/>
          <c:showSerName val="0"/>
          <c:showPercent val="0"/>
          <c:showBubbleSize val="0"/>
        </c:dLbls>
        <c:gapWidth val="100"/>
        <c:overlap val="-24"/>
        <c:axId val="1529133727"/>
        <c:axId val="1529134687"/>
      </c:barChart>
      <c:catAx>
        <c:axId val="152913372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29134687"/>
        <c:crosses val="autoZero"/>
        <c:auto val="1"/>
        <c:lblAlgn val="ctr"/>
        <c:lblOffset val="100"/>
        <c:noMultiLvlLbl val="0"/>
      </c:catAx>
      <c:valAx>
        <c:axId val="152913468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29133727"/>
        <c:crosses val="autoZero"/>
        <c:crossBetween val="between"/>
      </c:valAx>
      <c:spPr>
        <a:noFill/>
        <a:ln>
          <a:noFill/>
        </a:ln>
        <a:effectLst/>
      </c:spPr>
    </c:plotArea>
    <c:legend>
      <c:legendPos val="t"/>
      <c:layout>
        <c:manualLayout>
          <c:xMode val="edge"/>
          <c:yMode val="edge"/>
          <c:x val="0.85945463672795308"/>
          <c:y val="0.19218965781801442"/>
          <c:w val="0.1085070078938153"/>
          <c:h val="0.118234940271810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[Marvel Movies_Pivot_Charts.xlsx]Budget vs Gross Takings!Budget vs Gross Takings</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Budget vs Takings $m (by 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1750" cap="rnd">
            <a:solidFill>
              <a:schemeClr val="accent2"/>
            </a:solidFill>
            <a:round/>
          </a:ln>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1750" cap="rnd">
            <a:solidFill>
              <a:schemeClr val="accent2"/>
            </a:solidFill>
            <a:round/>
          </a:ln>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1750"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2"/>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449234386428716E-2"/>
          <c:y val="9.6307732774173954E-2"/>
          <c:w val="0.88157340641582949"/>
          <c:h val="0.59363361688232308"/>
        </c:manualLayout>
      </c:layout>
      <c:lineChart>
        <c:grouping val="standard"/>
        <c:varyColors val="0"/>
        <c:ser>
          <c:idx val="0"/>
          <c:order val="0"/>
          <c:tx>
            <c:strRef>
              <c:f>'Budget vs Gross Takings'!$B$3</c:f>
              <c:strCache>
                <c:ptCount val="1"/>
                <c:pt idx="0">
                  <c:v>Budget ($m)</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multiLvlStrRef>
              <c:f>'Budget vs Gross Takings'!$A$4:$A$68</c:f>
              <c:multiLvlStrCache>
                <c:ptCount val="36"/>
                <c:lvl>
                  <c:pt idx="0">
                    <c:v>Incredible Hulk</c:v>
                  </c:pt>
                  <c:pt idx="1">
                    <c:v>Iron Man</c:v>
                  </c:pt>
                  <c:pt idx="2">
                    <c:v>Iron Man 2</c:v>
                  </c:pt>
                  <c:pt idx="3">
                    <c:v>Captain America</c:v>
                  </c:pt>
                  <c:pt idx="4">
                    <c:v>Thor</c:v>
                  </c:pt>
                  <c:pt idx="5">
                    <c:v>The Avengers</c:v>
                  </c:pt>
                  <c:pt idx="6">
                    <c:v>Iron Man 3</c:v>
                  </c:pt>
                  <c:pt idx="7">
                    <c:v>Thor: Dark World</c:v>
                  </c:pt>
                  <c:pt idx="8">
                    <c:v>Captain America: Winter Soldier</c:v>
                  </c:pt>
                  <c:pt idx="9">
                    <c:v>Guardians of the Galaxy</c:v>
                  </c:pt>
                  <c:pt idx="10">
                    <c:v>Ant-Man  </c:v>
                  </c:pt>
                  <c:pt idx="11">
                    <c:v>Avengers: Age of Ultron</c:v>
                  </c:pt>
                  <c:pt idx="12">
                    <c:v>Captain America: Civil War</c:v>
                  </c:pt>
                  <c:pt idx="13">
                    <c:v>Deadpool</c:v>
                  </c:pt>
                  <c:pt idx="14">
                    <c:v>Dr Strange</c:v>
                  </c:pt>
                  <c:pt idx="15">
                    <c:v>Guardians of the Galaxy 2</c:v>
                  </c:pt>
                  <c:pt idx="16">
                    <c:v>Spider-Man: Homecoming</c:v>
                  </c:pt>
                  <c:pt idx="17">
                    <c:v>Thor: Ragnarok</c:v>
                  </c:pt>
                  <c:pt idx="18">
                    <c:v>Ant-Man &amp; The Wasp</c:v>
                  </c:pt>
                  <c:pt idx="19">
                    <c:v>Avengers: Infinity War</c:v>
                  </c:pt>
                  <c:pt idx="20">
                    <c:v>Black Panther</c:v>
                  </c:pt>
                  <c:pt idx="21">
                    <c:v>Deadpool 2</c:v>
                  </c:pt>
                  <c:pt idx="22">
                    <c:v>Avengers: End Game</c:v>
                  </c:pt>
                  <c:pt idx="23">
                    <c:v>Captain Marvel</c:v>
                  </c:pt>
                  <c:pt idx="24">
                    <c:v>Spider-Man: Far from Home</c:v>
                  </c:pt>
                  <c:pt idx="25">
                    <c:v>Black Widow</c:v>
                  </c:pt>
                  <c:pt idx="26">
                    <c:v>Eternals</c:v>
                  </c:pt>
                  <c:pt idx="27">
                    <c:v>Shang-Chi</c:v>
                  </c:pt>
                  <c:pt idx="28">
                    <c:v>Spider-Man: No Way Home</c:v>
                  </c:pt>
                  <c:pt idx="29">
                    <c:v>Black Panther 2</c:v>
                  </c:pt>
                  <c:pt idx="30">
                    <c:v>Dr Strange: Multiverse of Madness</c:v>
                  </c:pt>
                  <c:pt idx="31">
                    <c:v>Thor: Love &amp; Thunder</c:v>
                  </c:pt>
                  <c:pt idx="32">
                    <c:v>Ant-Man and the Wasp: Quantumania</c:v>
                  </c:pt>
                  <c:pt idx="33">
                    <c:v>Guardians of the Galaxy Vol. 3</c:v>
                  </c:pt>
                  <c:pt idx="34">
                    <c:v>Spider-Man: Across the Spider-Verse</c:v>
                  </c:pt>
                  <c:pt idx="35">
                    <c:v>The Marvels</c:v>
                  </c:pt>
                </c:lvl>
                <c:lvl>
                  <c:pt idx="0">
                    <c:v>2008</c:v>
                  </c:pt>
                  <c:pt idx="2">
                    <c:v>2010</c:v>
                  </c:pt>
                  <c:pt idx="3">
                    <c:v>2011</c:v>
                  </c:pt>
                  <c:pt idx="5">
                    <c:v>2012</c:v>
                  </c:pt>
                  <c:pt idx="6">
                    <c:v>2013</c:v>
                  </c:pt>
                  <c:pt idx="8">
                    <c:v>2014</c:v>
                  </c:pt>
                  <c:pt idx="10">
                    <c:v>2015</c:v>
                  </c:pt>
                  <c:pt idx="12">
                    <c:v>2016</c:v>
                  </c:pt>
                  <c:pt idx="15">
                    <c:v>2017</c:v>
                  </c:pt>
                  <c:pt idx="18">
                    <c:v>2018</c:v>
                  </c:pt>
                  <c:pt idx="22">
                    <c:v>2019</c:v>
                  </c:pt>
                  <c:pt idx="25">
                    <c:v>2021</c:v>
                  </c:pt>
                  <c:pt idx="29">
                    <c:v>2022</c:v>
                  </c:pt>
                  <c:pt idx="32">
                    <c:v>2023</c:v>
                  </c:pt>
                </c:lvl>
              </c:multiLvlStrCache>
            </c:multiLvlStrRef>
          </c:cat>
          <c:val>
            <c:numRef>
              <c:f>'Budget vs Gross Takings'!$B$4:$B$68</c:f>
              <c:numCache>
                <c:formatCode>General</c:formatCode>
                <c:ptCount val="36"/>
                <c:pt idx="0">
                  <c:v>137.5</c:v>
                </c:pt>
                <c:pt idx="1">
                  <c:v>186</c:v>
                </c:pt>
                <c:pt idx="2">
                  <c:v>170</c:v>
                </c:pt>
                <c:pt idx="3">
                  <c:v>140</c:v>
                </c:pt>
                <c:pt idx="4">
                  <c:v>150</c:v>
                </c:pt>
                <c:pt idx="5">
                  <c:v>225</c:v>
                </c:pt>
                <c:pt idx="6">
                  <c:v>200</c:v>
                </c:pt>
                <c:pt idx="7">
                  <c:v>150</c:v>
                </c:pt>
                <c:pt idx="8">
                  <c:v>170</c:v>
                </c:pt>
                <c:pt idx="9">
                  <c:v>170</c:v>
                </c:pt>
                <c:pt idx="10">
                  <c:v>130</c:v>
                </c:pt>
                <c:pt idx="11">
                  <c:v>365</c:v>
                </c:pt>
                <c:pt idx="12">
                  <c:v>250</c:v>
                </c:pt>
                <c:pt idx="13">
                  <c:v>58</c:v>
                </c:pt>
                <c:pt idx="14">
                  <c:v>165</c:v>
                </c:pt>
                <c:pt idx="15">
                  <c:v>200</c:v>
                </c:pt>
                <c:pt idx="16">
                  <c:v>175</c:v>
                </c:pt>
                <c:pt idx="17">
                  <c:v>180</c:v>
                </c:pt>
                <c:pt idx="18">
                  <c:v>130</c:v>
                </c:pt>
                <c:pt idx="19">
                  <c:v>300</c:v>
                </c:pt>
                <c:pt idx="20">
                  <c:v>200</c:v>
                </c:pt>
                <c:pt idx="21">
                  <c:v>110</c:v>
                </c:pt>
                <c:pt idx="22">
                  <c:v>400</c:v>
                </c:pt>
                <c:pt idx="23">
                  <c:v>175</c:v>
                </c:pt>
                <c:pt idx="24">
                  <c:v>160</c:v>
                </c:pt>
                <c:pt idx="25">
                  <c:v>200</c:v>
                </c:pt>
                <c:pt idx="26">
                  <c:v>200</c:v>
                </c:pt>
                <c:pt idx="27">
                  <c:v>150</c:v>
                </c:pt>
                <c:pt idx="28">
                  <c:v>200</c:v>
                </c:pt>
                <c:pt idx="29">
                  <c:v>250</c:v>
                </c:pt>
                <c:pt idx="30">
                  <c:v>200</c:v>
                </c:pt>
                <c:pt idx="31">
                  <c:v>250</c:v>
                </c:pt>
                <c:pt idx="32">
                  <c:v>250</c:v>
                </c:pt>
                <c:pt idx="33">
                  <c:v>250</c:v>
                </c:pt>
                <c:pt idx="34">
                  <c:v>100</c:v>
                </c:pt>
                <c:pt idx="35">
                  <c:v>250</c:v>
                </c:pt>
              </c:numCache>
            </c:numRef>
          </c:val>
          <c:smooth val="0"/>
          <c:extLst>
            <c:ext xmlns:c16="http://schemas.microsoft.com/office/drawing/2014/chart" uri="{C3380CC4-5D6E-409C-BE32-E72D297353CC}">
              <c16:uniqueId val="{00000000-B97B-4815-8F26-B6F818300037}"/>
            </c:ext>
          </c:extLst>
        </c:ser>
        <c:ser>
          <c:idx val="1"/>
          <c:order val="1"/>
          <c:tx>
            <c:strRef>
              <c:f>'Budget vs Gross Takings'!$C$3</c:f>
              <c:strCache>
                <c:ptCount val="1"/>
                <c:pt idx="0">
                  <c:v>Global Gross ($m)</c:v>
                </c:pt>
              </c:strCache>
            </c:strRef>
          </c:tx>
          <c:spPr>
            <a:ln w="31750" cap="rnd">
              <a:solidFill>
                <a:schemeClr val="accent4"/>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cat>
            <c:multiLvlStrRef>
              <c:f>'Budget vs Gross Takings'!$A$4:$A$68</c:f>
              <c:multiLvlStrCache>
                <c:ptCount val="36"/>
                <c:lvl>
                  <c:pt idx="0">
                    <c:v>Incredible Hulk</c:v>
                  </c:pt>
                  <c:pt idx="1">
                    <c:v>Iron Man</c:v>
                  </c:pt>
                  <c:pt idx="2">
                    <c:v>Iron Man 2</c:v>
                  </c:pt>
                  <c:pt idx="3">
                    <c:v>Captain America</c:v>
                  </c:pt>
                  <c:pt idx="4">
                    <c:v>Thor</c:v>
                  </c:pt>
                  <c:pt idx="5">
                    <c:v>The Avengers</c:v>
                  </c:pt>
                  <c:pt idx="6">
                    <c:v>Iron Man 3</c:v>
                  </c:pt>
                  <c:pt idx="7">
                    <c:v>Thor: Dark World</c:v>
                  </c:pt>
                  <c:pt idx="8">
                    <c:v>Captain America: Winter Soldier</c:v>
                  </c:pt>
                  <c:pt idx="9">
                    <c:v>Guardians of the Galaxy</c:v>
                  </c:pt>
                  <c:pt idx="10">
                    <c:v>Ant-Man  </c:v>
                  </c:pt>
                  <c:pt idx="11">
                    <c:v>Avengers: Age of Ultron</c:v>
                  </c:pt>
                  <c:pt idx="12">
                    <c:v>Captain America: Civil War</c:v>
                  </c:pt>
                  <c:pt idx="13">
                    <c:v>Deadpool</c:v>
                  </c:pt>
                  <c:pt idx="14">
                    <c:v>Dr Strange</c:v>
                  </c:pt>
                  <c:pt idx="15">
                    <c:v>Guardians of the Galaxy 2</c:v>
                  </c:pt>
                  <c:pt idx="16">
                    <c:v>Spider-Man: Homecoming</c:v>
                  </c:pt>
                  <c:pt idx="17">
                    <c:v>Thor: Ragnarok</c:v>
                  </c:pt>
                  <c:pt idx="18">
                    <c:v>Ant-Man &amp; The Wasp</c:v>
                  </c:pt>
                  <c:pt idx="19">
                    <c:v>Avengers: Infinity War</c:v>
                  </c:pt>
                  <c:pt idx="20">
                    <c:v>Black Panther</c:v>
                  </c:pt>
                  <c:pt idx="21">
                    <c:v>Deadpool 2</c:v>
                  </c:pt>
                  <c:pt idx="22">
                    <c:v>Avengers: End Game</c:v>
                  </c:pt>
                  <c:pt idx="23">
                    <c:v>Captain Marvel</c:v>
                  </c:pt>
                  <c:pt idx="24">
                    <c:v>Spider-Man: Far from Home</c:v>
                  </c:pt>
                  <c:pt idx="25">
                    <c:v>Black Widow</c:v>
                  </c:pt>
                  <c:pt idx="26">
                    <c:v>Eternals</c:v>
                  </c:pt>
                  <c:pt idx="27">
                    <c:v>Shang-Chi</c:v>
                  </c:pt>
                  <c:pt idx="28">
                    <c:v>Spider-Man: No Way Home</c:v>
                  </c:pt>
                  <c:pt idx="29">
                    <c:v>Black Panther 2</c:v>
                  </c:pt>
                  <c:pt idx="30">
                    <c:v>Dr Strange: Multiverse of Madness</c:v>
                  </c:pt>
                  <c:pt idx="31">
                    <c:v>Thor: Love &amp; Thunder</c:v>
                  </c:pt>
                  <c:pt idx="32">
                    <c:v>Ant-Man and the Wasp: Quantumania</c:v>
                  </c:pt>
                  <c:pt idx="33">
                    <c:v>Guardians of the Galaxy Vol. 3</c:v>
                  </c:pt>
                  <c:pt idx="34">
                    <c:v>Spider-Man: Across the Spider-Verse</c:v>
                  </c:pt>
                  <c:pt idx="35">
                    <c:v>The Marvels</c:v>
                  </c:pt>
                </c:lvl>
                <c:lvl>
                  <c:pt idx="0">
                    <c:v>2008</c:v>
                  </c:pt>
                  <c:pt idx="2">
                    <c:v>2010</c:v>
                  </c:pt>
                  <c:pt idx="3">
                    <c:v>2011</c:v>
                  </c:pt>
                  <c:pt idx="5">
                    <c:v>2012</c:v>
                  </c:pt>
                  <c:pt idx="6">
                    <c:v>2013</c:v>
                  </c:pt>
                  <c:pt idx="8">
                    <c:v>2014</c:v>
                  </c:pt>
                  <c:pt idx="10">
                    <c:v>2015</c:v>
                  </c:pt>
                  <c:pt idx="12">
                    <c:v>2016</c:v>
                  </c:pt>
                  <c:pt idx="15">
                    <c:v>2017</c:v>
                  </c:pt>
                  <c:pt idx="18">
                    <c:v>2018</c:v>
                  </c:pt>
                  <c:pt idx="22">
                    <c:v>2019</c:v>
                  </c:pt>
                  <c:pt idx="25">
                    <c:v>2021</c:v>
                  </c:pt>
                  <c:pt idx="29">
                    <c:v>2022</c:v>
                  </c:pt>
                  <c:pt idx="32">
                    <c:v>2023</c:v>
                  </c:pt>
                </c:lvl>
              </c:multiLvlStrCache>
            </c:multiLvlStrRef>
          </c:cat>
          <c:val>
            <c:numRef>
              <c:f>'Budget vs Gross Takings'!$C$4:$C$68</c:f>
              <c:numCache>
                <c:formatCode>General</c:formatCode>
                <c:ptCount val="36"/>
                <c:pt idx="0">
                  <c:v>265</c:v>
                </c:pt>
                <c:pt idx="1">
                  <c:v>585</c:v>
                </c:pt>
                <c:pt idx="2">
                  <c:v>621</c:v>
                </c:pt>
                <c:pt idx="3">
                  <c:v>370</c:v>
                </c:pt>
                <c:pt idx="4">
                  <c:v>449</c:v>
                </c:pt>
                <c:pt idx="5">
                  <c:v>1515</c:v>
                </c:pt>
                <c:pt idx="6">
                  <c:v>1215</c:v>
                </c:pt>
                <c:pt idx="7">
                  <c:v>644</c:v>
                </c:pt>
                <c:pt idx="8">
                  <c:v>714</c:v>
                </c:pt>
                <c:pt idx="9">
                  <c:v>770</c:v>
                </c:pt>
                <c:pt idx="10">
                  <c:v>518</c:v>
                </c:pt>
                <c:pt idx="11">
                  <c:v>1395</c:v>
                </c:pt>
                <c:pt idx="12">
                  <c:v>1151</c:v>
                </c:pt>
                <c:pt idx="13">
                  <c:v>783</c:v>
                </c:pt>
                <c:pt idx="14">
                  <c:v>676</c:v>
                </c:pt>
                <c:pt idx="15">
                  <c:v>869</c:v>
                </c:pt>
                <c:pt idx="16">
                  <c:v>878</c:v>
                </c:pt>
                <c:pt idx="17">
                  <c:v>850</c:v>
                </c:pt>
                <c:pt idx="18">
                  <c:v>623</c:v>
                </c:pt>
                <c:pt idx="19">
                  <c:v>2048</c:v>
                </c:pt>
                <c:pt idx="20">
                  <c:v>1336</c:v>
                </c:pt>
                <c:pt idx="21">
                  <c:v>786</c:v>
                </c:pt>
                <c:pt idx="22">
                  <c:v>2797</c:v>
                </c:pt>
                <c:pt idx="23">
                  <c:v>1129</c:v>
                </c:pt>
                <c:pt idx="24">
                  <c:v>1132</c:v>
                </c:pt>
                <c:pt idx="25">
                  <c:v>379</c:v>
                </c:pt>
                <c:pt idx="26">
                  <c:v>402</c:v>
                </c:pt>
                <c:pt idx="27">
                  <c:v>432</c:v>
                </c:pt>
                <c:pt idx="28">
                  <c:v>1911</c:v>
                </c:pt>
                <c:pt idx="29">
                  <c:v>855</c:v>
                </c:pt>
                <c:pt idx="30">
                  <c:v>952</c:v>
                </c:pt>
                <c:pt idx="31">
                  <c:v>745</c:v>
                </c:pt>
                <c:pt idx="32">
                  <c:v>476</c:v>
                </c:pt>
                <c:pt idx="33">
                  <c:v>845</c:v>
                </c:pt>
                <c:pt idx="34">
                  <c:v>680</c:v>
                </c:pt>
                <c:pt idx="35">
                  <c:v>503</c:v>
                </c:pt>
              </c:numCache>
            </c:numRef>
          </c:val>
          <c:smooth val="0"/>
          <c:extLst>
            <c:ext xmlns:c16="http://schemas.microsoft.com/office/drawing/2014/chart" uri="{C3380CC4-5D6E-409C-BE32-E72D297353CC}">
              <c16:uniqueId val="{00000003-9849-4F6F-9A79-B9127CC8AFB3}"/>
            </c:ext>
          </c:extLst>
        </c:ser>
        <c:dLbls>
          <c:showLegendKey val="0"/>
          <c:showVal val="0"/>
          <c:showCatName val="0"/>
          <c:showSerName val="0"/>
          <c:showPercent val="0"/>
          <c:showBubbleSize val="0"/>
        </c:dLbls>
        <c:marker val="1"/>
        <c:smooth val="0"/>
        <c:axId val="1529133727"/>
        <c:axId val="1529134687"/>
      </c:lineChart>
      <c:catAx>
        <c:axId val="1529133727"/>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29134687"/>
        <c:crosses val="autoZero"/>
        <c:auto val="1"/>
        <c:lblAlgn val="ctr"/>
        <c:lblOffset val="100"/>
        <c:noMultiLvlLbl val="0"/>
      </c:catAx>
      <c:valAx>
        <c:axId val="152913468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29133727"/>
        <c:crosses val="autoZero"/>
        <c:crossBetween val="between"/>
      </c:valAx>
      <c:spPr>
        <a:noFill/>
        <a:ln>
          <a:noFill/>
        </a:ln>
        <a:effectLst/>
      </c:spPr>
    </c:plotArea>
    <c:legend>
      <c:legendPos val="r"/>
      <c:layout>
        <c:manualLayout>
          <c:xMode val="edge"/>
          <c:yMode val="edge"/>
          <c:x val="0.8736483881595597"/>
          <c:y val="0.40680090444790412"/>
          <c:w val="8.9291368041181415E-2"/>
          <c:h val="8.352384869037179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[Marvel Movies_Pivot_Charts.xlsx]Critic vs Audience Score!Critic vs Audience Score</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Critics vs Audience Scores %</a:t>
            </a:r>
            <a:r>
              <a:rPr lang="en-GB" baseline="0"/>
              <a:t> (by Year)</a:t>
            </a:r>
            <a:r>
              <a:rPr lang="en-GB"/>
              <a:t> </a:t>
            </a:r>
          </a:p>
        </c:rich>
      </c:tx>
      <c:layout>
        <c:manualLayout>
          <c:xMode val="edge"/>
          <c:yMode val="edge"/>
          <c:x val="0.45810896714946553"/>
          <c:y val="1.627558788810161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2"/>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74571397834739"/>
          <c:y val="6.0591751181731761E-2"/>
          <c:w val="0.79808422411516755"/>
          <c:h val="0.64668943530174039"/>
        </c:manualLayout>
      </c:layout>
      <c:lineChart>
        <c:grouping val="standard"/>
        <c:varyColors val="0"/>
        <c:ser>
          <c:idx val="0"/>
          <c:order val="0"/>
          <c:tx>
            <c:strRef>
              <c:f>'Critic vs Audience Score'!$B$3</c:f>
              <c:strCache>
                <c:ptCount val="1"/>
                <c:pt idx="0">
                  <c:v>Critics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multiLvlStrRef>
              <c:f>'Critic vs Audience Score'!$A$4:$A$54</c:f>
              <c:multiLvlStrCache>
                <c:ptCount val="36"/>
                <c:lvl>
                  <c:pt idx="0">
                    <c:v>Incredible Hulk</c:v>
                  </c:pt>
                  <c:pt idx="1">
                    <c:v>Iron Man</c:v>
                  </c:pt>
                  <c:pt idx="2">
                    <c:v>Iron Man 2</c:v>
                  </c:pt>
                  <c:pt idx="3">
                    <c:v>Captain America</c:v>
                  </c:pt>
                  <c:pt idx="4">
                    <c:v>Thor</c:v>
                  </c:pt>
                  <c:pt idx="5">
                    <c:v>The Avengers</c:v>
                  </c:pt>
                  <c:pt idx="6">
                    <c:v>Iron Man 3</c:v>
                  </c:pt>
                  <c:pt idx="7">
                    <c:v>Thor: Dark World</c:v>
                  </c:pt>
                  <c:pt idx="8">
                    <c:v>Captain America: Winter Soldier</c:v>
                  </c:pt>
                  <c:pt idx="9">
                    <c:v>Guardians of the Galaxy</c:v>
                  </c:pt>
                  <c:pt idx="10">
                    <c:v>Ant-Man  </c:v>
                  </c:pt>
                  <c:pt idx="11">
                    <c:v>Avengers: Age of Ultron</c:v>
                  </c:pt>
                  <c:pt idx="12">
                    <c:v>Captain America: Civil War</c:v>
                  </c:pt>
                  <c:pt idx="13">
                    <c:v>Deadpool</c:v>
                  </c:pt>
                  <c:pt idx="14">
                    <c:v>Dr Strange</c:v>
                  </c:pt>
                  <c:pt idx="15">
                    <c:v>Guardians of the Galaxy 2</c:v>
                  </c:pt>
                  <c:pt idx="16">
                    <c:v>Spider-Man: Homecoming</c:v>
                  </c:pt>
                  <c:pt idx="17">
                    <c:v>Thor: Ragnarok</c:v>
                  </c:pt>
                  <c:pt idx="18">
                    <c:v>Ant-Man &amp; The Wasp</c:v>
                  </c:pt>
                  <c:pt idx="19">
                    <c:v>Avengers: Infinity War</c:v>
                  </c:pt>
                  <c:pt idx="20">
                    <c:v>Black Panther</c:v>
                  </c:pt>
                  <c:pt idx="21">
                    <c:v>Deadpool 2</c:v>
                  </c:pt>
                  <c:pt idx="22">
                    <c:v>Avengers: End Game</c:v>
                  </c:pt>
                  <c:pt idx="23">
                    <c:v>Captain Marvel</c:v>
                  </c:pt>
                  <c:pt idx="24">
                    <c:v>Spider-Man: Far from Home</c:v>
                  </c:pt>
                  <c:pt idx="25">
                    <c:v>Black Widow</c:v>
                  </c:pt>
                  <c:pt idx="26">
                    <c:v>Eternals</c:v>
                  </c:pt>
                  <c:pt idx="27">
                    <c:v>Shang-Chi</c:v>
                  </c:pt>
                  <c:pt idx="28">
                    <c:v>Spider-Man: No Way Home</c:v>
                  </c:pt>
                  <c:pt idx="29">
                    <c:v>Black Panther 2</c:v>
                  </c:pt>
                  <c:pt idx="30">
                    <c:v>Dr Strange: Multiverse of Madness</c:v>
                  </c:pt>
                  <c:pt idx="31">
                    <c:v>Thor: Love &amp; Thunder</c:v>
                  </c:pt>
                  <c:pt idx="32">
                    <c:v>Ant-Man and the Wasp: Quantumania</c:v>
                  </c:pt>
                  <c:pt idx="33">
                    <c:v>Guardians of the Galaxy Vol. 3</c:v>
                  </c:pt>
                  <c:pt idx="34">
                    <c:v>Spider-Man: Across the Spider-Verse</c:v>
                  </c:pt>
                  <c:pt idx="35">
                    <c:v>The Marvels</c:v>
                  </c:pt>
                </c:lvl>
                <c:lvl>
                  <c:pt idx="0">
                    <c:v>2008</c:v>
                  </c:pt>
                  <c:pt idx="2">
                    <c:v>2010</c:v>
                  </c:pt>
                  <c:pt idx="3">
                    <c:v>2011</c:v>
                  </c:pt>
                  <c:pt idx="5">
                    <c:v>2012</c:v>
                  </c:pt>
                  <c:pt idx="6">
                    <c:v>2013</c:v>
                  </c:pt>
                  <c:pt idx="8">
                    <c:v>2014</c:v>
                  </c:pt>
                  <c:pt idx="10">
                    <c:v>2015</c:v>
                  </c:pt>
                  <c:pt idx="12">
                    <c:v>2016</c:v>
                  </c:pt>
                  <c:pt idx="15">
                    <c:v>2017</c:v>
                  </c:pt>
                  <c:pt idx="18">
                    <c:v>2018</c:v>
                  </c:pt>
                  <c:pt idx="22">
                    <c:v>2019</c:v>
                  </c:pt>
                  <c:pt idx="25">
                    <c:v>2021</c:v>
                  </c:pt>
                  <c:pt idx="29">
                    <c:v>2022</c:v>
                  </c:pt>
                  <c:pt idx="32">
                    <c:v>2023</c:v>
                  </c:pt>
                </c:lvl>
              </c:multiLvlStrCache>
            </c:multiLvlStrRef>
          </c:cat>
          <c:val>
            <c:numRef>
              <c:f>'Critic vs Audience Score'!$B$4:$B$54</c:f>
              <c:numCache>
                <c:formatCode>0%</c:formatCode>
                <c:ptCount val="36"/>
                <c:pt idx="0">
                  <c:v>0.67</c:v>
                </c:pt>
                <c:pt idx="1">
                  <c:v>0.94</c:v>
                </c:pt>
                <c:pt idx="2">
                  <c:v>0.71</c:v>
                </c:pt>
                <c:pt idx="3">
                  <c:v>0.79</c:v>
                </c:pt>
                <c:pt idx="4">
                  <c:v>0.77</c:v>
                </c:pt>
                <c:pt idx="5">
                  <c:v>0.91</c:v>
                </c:pt>
                <c:pt idx="6">
                  <c:v>0.79</c:v>
                </c:pt>
                <c:pt idx="7">
                  <c:v>0.66</c:v>
                </c:pt>
                <c:pt idx="8">
                  <c:v>0.9</c:v>
                </c:pt>
                <c:pt idx="9">
                  <c:v>0.92</c:v>
                </c:pt>
                <c:pt idx="10">
                  <c:v>0.83</c:v>
                </c:pt>
                <c:pt idx="11">
                  <c:v>0.76</c:v>
                </c:pt>
                <c:pt idx="12">
                  <c:v>0.9</c:v>
                </c:pt>
                <c:pt idx="13">
                  <c:v>0.85</c:v>
                </c:pt>
                <c:pt idx="14">
                  <c:v>0.89</c:v>
                </c:pt>
                <c:pt idx="15">
                  <c:v>0.85</c:v>
                </c:pt>
                <c:pt idx="16">
                  <c:v>0.92</c:v>
                </c:pt>
                <c:pt idx="17">
                  <c:v>0.93</c:v>
                </c:pt>
                <c:pt idx="18">
                  <c:v>0.87</c:v>
                </c:pt>
                <c:pt idx="19">
                  <c:v>0.85</c:v>
                </c:pt>
                <c:pt idx="20">
                  <c:v>0.96</c:v>
                </c:pt>
                <c:pt idx="21">
                  <c:v>0.84</c:v>
                </c:pt>
                <c:pt idx="22">
                  <c:v>0.94</c:v>
                </c:pt>
                <c:pt idx="23">
                  <c:v>0.79</c:v>
                </c:pt>
                <c:pt idx="24">
                  <c:v>0.9</c:v>
                </c:pt>
                <c:pt idx="25">
                  <c:v>0.79</c:v>
                </c:pt>
                <c:pt idx="26">
                  <c:v>0.47</c:v>
                </c:pt>
                <c:pt idx="27">
                  <c:v>0.91</c:v>
                </c:pt>
                <c:pt idx="28">
                  <c:v>0.93</c:v>
                </c:pt>
                <c:pt idx="29">
                  <c:v>0.84</c:v>
                </c:pt>
                <c:pt idx="30">
                  <c:v>0.74</c:v>
                </c:pt>
                <c:pt idx="31">
                  <c:v>0.64</c:v>
                </c:pt>
                <c:pt idx="32">
                  <c:v>0.47</c:v>
                </c:pt>
                <c:pt idx="33">
                  <c:v>0.82</c:v>
                </c:pt>
                <c:pt idx="34">
                  <c:v>0.96</c:v>
                </c:pt>
                <c:pt idx="35">
                  <c:v>0.56999999999999995</c:v>
                </c:pt>
              </c:numCache>
            </c:numRef>
          </c:val>
          <c:smooth val="0"/>
          <c:extLst>
            <c:ext xmlns:c16="http://schemas.microsoft.com/office/drawing/2014/chart" uri="{C3380CC4-5D6E-409C-BE32-E72D297353CC}">
              <c16:uniqueId val="{00000000-6213-4856-91AA-44C97DBD35A7}"/>
            </c:ext>
          </c:extLst>
        </c:ser>
        <c:ser>
          <c:idx val="1"/>
          <c:order val="1"/>
          <c:tx>
            <c:strRef>
              <c:f>'Critic vs Audience Score'!$C$3</c:f>
              <c:strCache>
                <c:ptCount val="1"/>
                <c:pt idx="0">
                  <c:v>Audience</c:v>
                </c:pt>
              </c:strCache>
            </c:strRef>
          </c:tx>
          <c:spPr>
            <a:ln w="31750" cap="rnd">
              <a:solidFill>
                <a:schemeClr val="accent4"/>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cat>
            <c:multiLvlStrRef>
              <c:f>'Critic vs Audience Score'!$A$4:$A$54</c:f>
              <c:multiLvlStrCache>
                <c:ptCount val="36"/>
                <c:lvl>
                  <c:pt idx="0">
                    <c:v>Incredible Hulk</c:v>
                  </c:pt>
                  <c:pt idx="1">
                    <c:v>Iron Man</c:v>
                  </c:pt>
                  <c:pt idx="2">
                    <c:v>Iron Man 2</c:v>
                  </c:pt>
                  <c:pt idx="3">
                    <c:v>Captain America</c:v>
                  </c:pt>
                  <c:pt idx="4">
                    <c:v>Thor</c:v>
                  </c:pt>
                  <c:pt idx="5">
                    <c:v>The Avengers</c:v>
                  </c:pt>
                  <c:pt idx="6">
                    <c:v>Iron Man 3</c:v>
                  </c:pt>
                  <c:pt idx="7">
                    <c:v>Thor: Dark World</c:v>
                  </c:pt>
                  <c:pt idx="8">
                    <c:v>Captain America: Winter Soldier</c:v>
                  </c:pt>
                  <c:pt idx="9">
                    <c:v>Guardians of the Galaxy</c:v>
                  </c:pt>
                  <c:pt idx="10">
                    <c:v>Ant-Man  </c:v>
                  </c:pt>
                  <c:pt idx="11">
                    <c:v>Avengers: Age of Ultron</c:v>
                  </c:pt>
                  <c:pt idx="12">
                    <c:v>Captain America: Civil War</c:v>
                  </c:pt>
                  <c:pt idx="13">
                    <c:v>Deadpool</c:v>
                  </c:pt>
                  <c:pt idx="14">
                    <c:v>Dr Strange</c:v>
                  </c:pt>
                  <c:pt idx="15">
                    <c:v>Guardians of the Galaxy 2</c:v>
                  </c:pt>
                  <c:pt idx="16">
                    <c:v>Spider-Man: Homecoming</c:v>
                  </c:pt>
                  <c:pt idx="17">
                    <c:v>Thor: Ragnarok</c:v>
                  </c:pt>
                  <c:pt idx="18">
                    <c:v>Ant-Man &amp; The Wasp</c:v>
                  </c:pt>
                  <c:pt idx="19">
                    <c:v>Avengers: Infinity War</c:v>
                  </c:pt>
                  <c:pt idx="20">
                    <c:v>Black Panther</c:v>
                  </c:pt>
                  <c:pt idx="21">
                    <c:v>Deadpool 2</c:v>
                  </c:pt>
                  <c:pt idx="22">
                    <c:v>Avengers: End Game</c:v>
                  </c:pt>
                  <c:pt idx="23">
                    <c:v>Captain Marvel</c:v>
                  </c:pt>
                  <c:pt idx="24">
                    <c:v>Spider-Man: Far from Home</c:v>
                  </c:pt>
                  <c:pt idx="25">
                    <c:v>Black Widow</c:v>
                  </c:pt>
                  <c:pt idx="26">
                    <c:v>Eternals</c:v>
                  </c:pt>
                  <c:pt idx="27">
                    <c:v>Shang-Chi</c:v>
                  </c:pt>
                  <c:pt idx="28">
                    <c:v>Spider-Man: No Way Home</c:v>
                  </c:pt>
                  <c:pt idx="29">
                    <c:v>Black Panther 2</c:v>
                  </c:pt>
                  <c:pt idx="30">
                    <c:v>Dr Strange: Multiverse of Madness</c:v>
                  </c:pt>
                  <c:pt idx="31">
                    <c:v>Thor: Love &amp; Thunder</c:v>
                  </c:pt>
                  <c:pt idx="32">
                    <c:v>Ant-Man and the Wasp: Quantumania</c:v>
                  </c:pt>
                  <c:pt idx="33">
                    <c:v>Guardians of the Galaxy Vol. 3</c:v>
                  </c:pt>
                  <c:pt idx="34">
                    <c:v>Spider-Man: Across the Spider-Verse</c:v>
                  </c:pt>
                  <c:pt idx="35">
                    <c:v>The Marvels</c:v>
                  </c:pt>
                </c:lvl>
                <c:lvl>
                  <c:pt idx="0">
                    <c:v>2008</c:v>
                  </c:pt>
                  <c:pt idx="2">
                    <c:v>2010</c:v>
                  </c:pt>
                  <c:pt idx="3">
                    <c:v>2011</c:v>
                  </c:pt>
                  <c:pt idx="5">
                    <c:v>2012</c:v>
                  </c:pt>
                  <c:pt idx="6">
                    <c:v>2013</c:v>
                  </c:pt>
                  <c:pt idx="8">
                    <c:v>2014</c:v>
                  </c:pt>
                  <c:pt idx="10">
                    <c:v>2015</c:v>
                  </c:pt>
                  <c:pt idx="12">
                    <c:v>2016</c:v>
                  </c:pt>
                  <c:pt idx="15">
                    <c:v>2017</c:v>
                  </c:pt>
                  <c:pt idx="18">
                    <c:v>2018</c:v>
                  </c:pt>
                  <c:pt idx="22">
                    <c:v>2019</c:v>
                  </c:pt>
                  <c:pt idx="25">
                    <c:v>2021</c:v>
                  </c:pt>
                  <c:pt idx="29">
                    <c:v>2022</c:v>
                  </c:pt>
                  <c:pt idx="32">
                    <c:v>2023</c:v>
                  </c:pt>
                </c:lvl>
              </c:multiLvlStrCache>
            </c:multiLvlStrRef>
          </c:cat>
          <c:val>
            <c:numRef>
              <c:f>'Critic vs Audience Score'!$C$4:$C$54</c:f>
              <c:numCache>
                <c:formatCode>0%</c:formatCode>
                <c:ptCount val="36"/>
                <c:pt idx="0">
                  <c:v>0.69</c:v>
                </c:pt>
                <c:pt idx="1">
                  <c:v>0.91</c:v>
                </c:pt>
                <c:pt idx="2">
                  <c:v>0.71</c:v>
                </c:pt>
                <c:pt idx="3">
                  <c:v>0.75</c:v>
                </c:pt>
                <c:pt idx="4">
                  <c:v>0.76</c:v>
                </c:pt>
                <c:pt idx="5">
                  <c:v>0.91</c:v>
                </c:pt>
                <c:pt idx="6">
                  <c:v>0.78</c:v>
                </c:pt>
                <c:pt idx="7">
                  <c:v>0.75</c:v>
                </c:pt>
                <c:pt idx="8">
                  <c:v>0.92</c:v>
                </c:pt>
                <c:pt idx="9">
                  <c:v>0.92</c:v>
                </c:pt>
                <c:pt idx="10">
                  <c:v>0.85</c:v>
                </c:pt>
                <c:pt idx="11">
                  <c:v>0.82</c:v>
                </c:pt>
                <c:pt idx="12">
                  <c:v>0.89</c:v>
                </c:pt>
                <c:pt idx="13">
                  <c:v>0.9</c:v>
                </c:pt>
                <c:pt idx="14">
                  <c:v>0.86</c:v>
                </c:pt>
                <c:pt idx="15">
                  <c:v>0.87</c:v>
                </c:pt>
                <c:pt idx="16">
                  <c:v>0.87</c:v>
                </c:pt>
                <c:pt idx="17">
                  <c:v>0.87</c:v>
                </c:pt>
                <c:pt idx="18">
                  <c:v>0.8</c:v>
                </c:pt>
                <c:pt idx="19">
                  <c:v>0.91</c:v>
                </c:pt>
                <c:pt idx="20">
                  <c:v>0.79</c:v>
                </c:pt>
                <c:pt idx="21">
                  <c:v>0.85</c:v>
                </c:pt>
                <c:pt idx="22">
                  <c:v>0.9</c:v>
                </c:pt>
                <c:pt idx="23">
                  <c:v>0.45</c:v>
                </c:pt>
                <c:pt idx="24">
                  <c:v>0.93</c:v>
                </c:pt>
                <c:pt idx="25">
                  <c:v>0.8</c:v>
                </c:pt>
                <c:pt idx="26">
                  <c:v>0.73</c:v>
                </c:pt>
                <c:pt idx="27">
                  <c:v>0.93</c:v>
                </c:pt>
                <c:pt idx="28">
                  <c:v>0.96</c:v>
                </c:pt>
                <c:pt idx="29">
                  <c:v>0.94</c:v>
                </c:pt>
                <c:pt idx="30">
                  <c:v>0.77</c:v>
                </c:pt>
                <c:pt idx="31">
                  <c:v>0.63</c:v>
                </c:pt>
                <c:pt idx="32">
                  <c:v>0.83</c:v>
                </c:pt>
                <c:pt idx="33">
                  <c:v>0.95</c:v>
                </c:pt>
                <c:pt idx="34">
                  <c:v>0.94</c:v>
                </c:pt>
                <c:pt idx="35">
                  <c:v>0.73</c:v>
                </c:pt>
              </c:numCache>
            </c:numRef>
          </c:val>
          <c:smooth val="0"/>
          <c:extLst>
            <c:ext xmlns:c16="http://schemas.microsoft.com/office/drawing/2014/chart" uri="{C3380CC4-5D6E-409C-BE32-E72D297353CC}">
              <c16:uniqueId val="{00000001-6213-4856-91AA-44C97DBD35A7}"/>
            </c:ext>
          </c:extLst>
        </c:ser>
        <c:dLbls>
          <c:showLegendKey val="0"/>
          <c:showVal val="0"/>
          <c:showCatName val="0"/>
          <c:showSerName val="0"/>
          <c:showPercent val="0"/>
          <c:showBubbleSize val="0"/>
        </c:dLbls>
        <c:marker val="1"/>
        <c:smooth val="0"/>
        <c:axId val="1529200447"/>
        <c:axId val="1529187967"/>
      </c:lineChart>
      <c:catAx>
        <c:axId val="1529200447"/>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2"/>
                </a:solidFill>
                <a:latin typeface="+mn-lt"/>
                <a:ea typeface="+mn-ea"/>
                <a:cs typeface="+mn-cs"/>
              </a:defRPr>
            </a:pPr>
            <a:endParaRPr lang="en-US"/>
          </a:p>
        </c:txPr>
        <c:crossAx val="1529187967"/>
        <c:crosses val="autoZero"/>
        <c:auto val="1"/>
        <c:lblAlgn val="ctr"/>
        <c:lblOffset val="100"/>
        <c:noMultiLvlLbl val="0"/>
      </c:catAx>
      <c:valAx>
        <c:axId val="1529187967"/>
        <c:scaling>
          <c:orientation val="minMax"/>
          <c:max val="1"/>
          <c:min val="0"/>
        </c:scaling>
        <c:delete val="0"/>
        <c:axPos val="l"/>
        <c:majorGridlines>
          <c:spPr>
            <a:ln w="9525" cap="flat" cmpd="sng" algn="ctr">
              <a:solidFill>
                <a:schemeClr val="tx2">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29200447"/>
        <c:crosses val="autoZero"/>
        <c:crossBetween val="between"/>
      </c:valAx>
      <c:spPr>
        <a:noFill/>
        <a:ln>
          <a:noFill/>
        </a:ln>
        <a:effectLst/>
      </c:spPr>
    </c:plotArea>
    <c:legend>
      <c:legendPos val="r"/>
      <c:layout>
        <c:manualLayout>
          <c:xMode val="edge"/>
          <c:yMode val="edge"/>
          <c:x val="0.89197159107194357"/>
          <c:y val="0.48663912175345797"/>
          <c:w val="0.10122169502776483"/>
          <c:h val="8.95015743529432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[Marvel Movies_Pivot_Charts.xlsx]Opening we vs Second we!Opening vs 2nd We</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Opening Weekend vs Second Weekend $m</a:t>
            </a:r>
            <a:r>
              <a:rPr lang="en-GB" baseline="0"/>
              <a:t> (by Year)</a:t>
            </a:r>
            <a:endParaRPr lang="en-GB"/>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'Opening we vs Second we'!$B$3</c:f>
              <c:strCache>
                <c:ptCount val="1"/>
                <c:pt idx="0">
                  <c:v>Opening Weekend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multiLvlStrRef>
              <c:f>'Opening we vs Second we'!$A$4:$A$54</c:f>
              <c:multiLvlStrCache>
                <c:ptCount val="36"/>
                <c:lvl>
                  <c:pt idx="0">
                    <c:v>Incredible Hulk</c:v>
                  </c:pt>
                  <c:pt idx="1">
                    <c:v>Iron Man</c:v>
                  </c:pt>
                  <c:pt idx="2">
                    <c:v>Iron Man 2</c:v>
                  </c:pt>
                  <c:pt idx="3">
                    <c:v>Captain America</c:v>
                  </c:pt>
                  <c:pt idx="4">
                    <c:v>Thor</c:v>
                  </c:pt>
                  <c:pt idx="5">
                    <c:v>The Avengers</c:v>
                  </c:pt>
                  <c:pt idx="6">
                    <c:v>Iron Man 3</c:v>
                  </c:pt>
                  <c:pt idx="7">
                    <c:v>Thor: Dark World</c:v>
                  </c:pt>
                  <c:pt idx="8">
                    <c:v>Captain America: Winter Soldier</c:v>
                  </c:pt>
                  <c:pt idx="9">
                    <c:v>Guardians of the Galaxy</c:v>
                  </c:pt>
                  <c:pt idx="10">
                    <c:v>Ant-Man  </c:v>
                  </c:pt>
                  <c:pt idx="11">
                    <c:v>Avengers: Age of Ultron</c:v>
                  </c:pt>
                  <c:pt idx="12">
                    <c:v>Captain America: Civil War</c:v>
                  </c:pt>
                  <c:pt idx="13">
                    <c:v>Deadpool</c:v>
                  </c:pt>
                  <c:pt idx="14">
                    <c:v>Dr Strange</c:v>
                  </c:pt>
                  <c:pt idx="15">
                    <c:v>Guardians of the Galaxy 2</c:v>
                  </c:pt>
                  <c:pt idx="16">
                    <c:v>Spider-Man: Homecoming</c:v>
                  </c:pt>
                  <c:pt idx="17">
                    <c:v>Thor: Ragnarok</c:v>
                  </c:pt>
                  <c:pt idx="18">
                    <c:v>Ant-Man &amp; The Wasp</c:v>
                  </c:pt>
                  <c:pt idx="19">
                    <c:v>Avengers: Infinity War</c:v>
                  </c:pt>
                  <c:pt idx="20">
                    <c:v>Black Panther</c:v>
                  </c:pt>
                  <c:pt idx="21">
                    <c:v>Deadpool 2</c:v>
                  </c:pt>
                  <c:pt idx="22">
                    <c:v>Avengers: End Game</c:v>
                  </c:pt>
                  <c:pt idx="23">
                    <c:v>Captain Marvel</c:v>
                  </c:pt>
                  <c:pt idx="24">
                    <c:v>Spider-Man: Far from Home</c:v>
                  </c:pt>
                  <c:pt idx="25">
                    <c:v>Black Widow</c:v>
                  </c:pt>
                  <c:pt idx="26">
                    <c:v>Eternals</c:v>
                  </c:pt>
                  <c:pt idx="27">
                    <c:v>Shang-Chi</c:v>
                  </c:pt>
                  <c:pt idx="28">
                    <c:v>Spider-Man: No Way Home</c:v>
                  </c:pt>
                  <c:pt idx="29">
                    <c:v>Black Panther 2</c:v>
                  </c:pt>
                  <c:pt idx="30">
                    <c:v>Dr Strange: Multiverse of Madness</c:v>
                  </c:pt>
                  <c:pt idx="31">
                    <c:v>Thor: Love &amp; Thunder</c:v>
                  </c:pt>
                  <c:pt idx="32">
                    <c:v>Ant-Man and the Wasp: Quantumania</c:v>
                  </c:pt>
                  <c:pt idx="33">
                    <c:v>Guardians of the Galaxy Vol. 3</c:v>
                  </c:pt>
                  <c:pt idx="34">
                    <c:v>Spider-Man: Across the Spider-Verse</c:v>
                  </c:pt>
                  <c:pt idx="35">
                    <c:v>The Marvels</c:v>
                  </c:pt>
                </c:lvl>
                <c:lvl>
                  <c:pt idx="0">
                    <c:v>2008</c:v>
                  </c:pt>
                  <c:pt idx="2">
                    <c:v>2010</c:v>
                  </c:pt>
                  <c:pt idx="3">
                    <c:v>2011</c:v>
                  </c:pt>
                  <c:pt idx="5">
                    <c:v>2012</c:v>
                  </c:pt>
                  <c:pt idx="6">
                    <c:v>2013</c:v>
                  </c:pt>
                  <c:pt idx="8">
                    <c:v>2014</c:v>
                  </c:pt>
                  <c:pt idx="10">
                    <c:v>2015</c:v>
                  </c:pt>
                  <c:pt idx="12">
                    <c:v>2016</c:v>
                  </c:pt>
                  <c:pt idx="15">
                    <c:v>2017</c:v>
                  </c:pt>
                  <c:pt idx="18">
                    <c:v>2018</c:v>
                  </c:pt>
                  <c:pt idx="22">
                    <c:v>2019</c:v>
                  </c:pt>
                  <c:pt idx="25">
                    <c:v>2021</c:v>
                  </c:pt>
                  <c:pt idx="29">
                    <c:v>2022</c:v>
                  </c:pt>
                  <c:pt idx="32">
                    <c:v>2023</c:v>
                  </c:pt>
                </c:lvl>
              </c:multiLvlStrCache>
            </c:multiLvlStrRef>
          </c:cat>
          <c:val>
            <c:numRef>
              <c:f>'Opening we vs Second we'!$B$4:$B$54</c:f>
              <c:numCache>
                <c:formatCode>General</c:formatCode>
                <c:ptCount val="36"/>
                <c:pt idx="0">
                  <c:v>55</c:v>
                </c:pt>
                <c:pt idx="1">
                  <c:v>102</c:v>
                </c:pt>
                <c:pt idx="2">
                  <c:v>128</c:v>
                </c:pt>
                <c:pt idx="3">
                  <c:v>65</c:v>
                </c:pt>
                <c:pt idx="4">
                  <c:v>65</c:v>
                </c:pt>
                <c:pt idx="5">
                  <c:v>207</c:v>
                </c:pt>
                <c:pt idx="6">
                  <c:v>174</c:v>
                </c:pt>
                <c:pt idx="7">
                  <c:v>85</c:v>
                </c:pt>
                <c:pt idx="8">
                  <c:v>95</c:v>
                </c:pt>
                <c:pt idx="9">
                  <c:v>94</c:v>
                </c:pt>
                <c:pt idx="10">
                  <c:v>57</c:v>
                </c:pt>
                <c:pt idx="11">
                  <c:v>191</c:v>
                </c:pt>
                <c:pt idx="12">
                  <c:v>179</c:v>
                </c:pt>
                <c:pt idx="13">
                  <c:v>132.4</c:v>
                </c:pt>
                <c:pt idx="14">
                  <c:v>85</c:v>
                </c:pt>
                <c:pt idx="15">
                  <c:v>146</c:v>
                </c:pt>
                <c:pt idx="16">
                  <c:v>117</c:v>
                </c:pt>
                <c:pt idx="17">
                  <c:v>122</c:v>
                </c:pt>
                <c:pt idx="18">
                  <c:v>75.8</c:v>
                </c:pt>
                <c:pt idx="19">
                  <c:v>257</c:v>
                </c:pt>
                <c:pt idx="20">
                  <c:v>202</c:v>
                </c:pt>
                <c:pt idx="21">
                  <c:v>125.5</c:v>
                </c:pt>
                <c:pt idx="22">
                  <c:v>357</c:v>
                </c:pt>
                <c:pt idx="23">
                  <c:v>153</c:v>
                </c:pt>
                <c:pt idx="24">
                  <c:v>93</c:v>
                </c:pt>
                <c:pt idx="25">
                  <c:v>80.3</c:v>
                </c:pt>
                <c:pt idx="26">
                  <c:v>71</c:v>
                </c:pt>
                <c:pt idx="27">
                  <c:v>75</c:v>
                </c:pt>
                <c:pt idx="28">
                  <c:v>260</c:v>
                </c:pt>
                <c:pt idx="29">
                  <c:v>181</c:v>
                </c:pt>
                <c:pt idx="30">
                  <c:v>187</c:v>
                </c:pt>
                <c:pt idx="31">
                  <c:v>144</c:v>
                </c:pt>
                <c:pt idx="32">
                  <c:v>104</c:v>
                </c:pt>
                <c:pt idx="33">
                  <c:v>118</c:v>
                </c:pt>
                <c:pt idx="34">
                  <c:v>120</c:v>
                </c:pt>
                <c:pt idx="35">
                  <c:v>81</c:v>
                </c:pt>
              </c:numCache>
            </c:numRef>
          </c:val>
          <c:extLst>
            <c:ext xmlns:c16="http://schemas.microsoft.com/office/drawing/2014/chart" uri="{C3380CC4-5D6E-409C-BE32-E72D297353CC}">
              <c16:uniqueId val="{00000000-A0DA-420D-896F-6E7255E99E29}"/>
            </c:ext>
          </c:extLst>
        </c:ser>
        <c:ser>
          <c:idx val="1"/>
          <c:order val="1"/>
          <c:tx>
            <c:strRef>
              <c:f>'Opening we vs Second we'!$C$3</c:f>
              <c:strCache>
                <c:ptCount val="1"/>
                <c:pt idx="0">
                  <c:v>Second weekend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multiLvlStrRef>
              <c:f>'Opening we vs Second we'!$A$4:$A$54</c:f>
              <c:multiLvlStrCache>
                <c:ptCount val="36"/>
                <c:lvl>
                  <c:pt idx="0">
                    <c:v>Incredible Hulk</c:v>
                  </c:pt>
                  <c:pt idx="1">
                    <c:v>Iron Man</c:v>
                  </c:pt>
                  <c:pt idx="2">
                    <c:v>Iron Man 2</c:v>
                  </c:pt>
                  <c:pt idx="3">
                    <c:v>Captain America</c:v>
                  </c:pt>
                  <c:pt idx="4">
                    <c:v>Thor</c:v>
                  </c:pt>
                  <c:pt idx="5">
                    <c:v>The Avengers</c:v>
                  </c:pt>
                  <c:pt idx="6">
                    <c:v>Iron Man 3</c:v>
                  </c:pt>
                  <c:pt idx="7">
                    <c:v>Thor: Dark World</c:v>
                  </c:pt>
                  <c:pt idx="8">
                    <c:v>Captain America: Winter Soldier</c:v>
                  </c:pt>
                  <c:pt idx="9">
                    <c:v>Guardians of the Galaxy</c:v>
                  </c:pt>
                  <c:pt idx="10">
                    <c:v>Ant-Man  </c:v>
                  </c:pt>
                  <c:pt idx="11">
                    <c:v>Avengers: Age of Ultron</c:v>
                  </c:pt>
                  <c:pt idx="12">
                    <c:v>Captain America: Civil War</c:v>
                  </c:pt>
                  <c:pt idx="13">
                    <c:v>Deadpool</c:v>
                  </c:pt>
                  <c:pt idx="14">
                    <c:v>Dr Strange</c:v>
                  </c:pt>
                  <c:pt idx="15">
                    <c:v>Guardians of the Galaxy 2</c:v>
                  </c:pt>
                  <c:pt idx="16">
                    <c:v>Spider-Man: Homecoming</c:v>
                  </c:pt>
                  <c:pt idx="17">
                    <c:v>Thor: Ragnarok</c:v>
                  </c:pt>
                  <c:pt idx="18">
                    <c:v>Ant-Man &amp; The Wasp</c:v>
                  </c:pt>
                  <c:pt idx="19">
                    <c:v>Avengers: Infinity War</c:v>
                  </c:pt>
                  <c:pt idx="20">
                    <c:v>Black Panther</c:v>
                  </c:pt>
                  <c:pt idx="21">
                    <c:v>Deadpool 2</c:v>
                  </c:pt>
                  <c:pt idx="22">
                    <c:v>Avengers: End Game</c:v>
                  </c:pt>
                  <c:pt idx="23">
                    <c:v>Captain Marvel</c:v>
                  </c:pt>
                  <c:pt idx="24">
                    <c:v>Spider-Man: Far from Home</c:v>
                  </c:pt>
                  <c:pt idx="25">
                    <c:v>Black Widow</c:v>
                  </c:pt>
                  <c:pt idx="26">
                    <c:v>Eternals</c:v>
                  </c:pt>
                  <c:pt idx="27">
                    <c:v>Shang-Chi</c:v>
                  </c:pt>
                  <c:pt idx="28">
                    <c:v>Spider-Man: No Way Home</c:v>
                  </c:pt>
                  <c:pt idx="29">
                    <c:v>Black Panther 2</c:v>
                  </c:pt>
                  <c:pt idx="30">
                    <c:v>Dr Strange: Multiverse of Madness</c:v>
                  </c:pt>
                  <c:pt idx="31">
                    <c:v>Thor: Love &amp; Thunder</c:v>
                  </c:pt>
                  <c:pt idx="32">
                    <c:v>Ant-Man and the Wasp: Quantumania</c:v>
                  </c:pt>
                  <c:pt idx="33">
                    <c:v>Guardians of the Galaxy Vol. 3</c:v>
                  </c:pt>
                  <c:pt idx="34">
                    <c:v>Spider-Man: Across the Spider-Verse</c:v>
                  </c:pt>
                  <c:pt idx="35">
                    <c:v>The Marvels</c:v>
                  </c:pt>
                </c:lvl>
                <c:lvl>
                  <c:pt idx="0">
                    <c:v>2008</c:v>
                  </c:pt>
                  <c:pt idx="2">
                    <c:v>2010</c:v>
                  </c:pt>
                  <c:pt idx="3">
                    <c:v>2011</c:v>
                  </c:pt>
                  <c:pt idx="5">
                    <c:v>2012</c:v>
                  </c:pt>
                  <c:pt idx="6">
                    <c:v>2013</c:v>
                  </c:pt>
                  <c:pt idx="8">
                    <c:v>2014</c:v>
                  </c:pt>
                  <c:pt idx="10">
                    <c:v>2015</c:v>
                  </c:pt>
                  <c:pt idx="12">
                    <c:v>2016</c:v>
                  </c:pt>
                  <c:pt idx="15">
                    <c:v>2017</c:v>
                  </c:pt>
                  <c:pt idx="18">
                    <c:v>2018</c:v>
                  </c:pt>
                  <c:pt idx="22">
                    <c:v>2019</c:v>
                  </c:pt>
                  <c:pt idx="25">
                    <c:v>2021</c:v>
                  </c:pt>
                  <c:pt idx="29">
                    <c:v>2022</c:v>
                  </c:pt>
                  <c:pt idx="32">
                    <c:v>2023</c:v>
                  </c:pt>
                </c:lvl>
              </c:multiLvlStrCache>
            </c:multiLvlStrRef>
          </c:cat>
          <c:val>
            <c:numRef>
              <c:f>'Opening we vs Second we'!$C$4:$C$54</c:f>
              <c:numCache>
                <c:formatCode>General</c:formatCode>
                <c:ptCount val="36"/>
                <c:pt idx="0">
                  <c:v>22.1</c:v>
                </c:pt>
                <c:pt idx="1">
                  <c:v>51.2</c:v>
                </c:pt>
                <c:pt idx="2">
                  <c:v>52</c:v>
                </c:pt>
                <c:pt idx="3">
                  <c:v>25</c:v>
                </c:pt>
                <c:pt idx="4">
                  <c:v>34</c:v>
                </c:pt>
                <c:pt idx="5">
                  <c:v>103</c:v>
                </c:pt>
                <c:pt idx="6">
                  <c:v>72.5</c:v>
                </c:pt>
                <c:pt idx="7">
                  <c:v>36.5</c:v>
                </c:pt>
                <c:pt idx="8">
                  <c:v>41</c:v>
                </c:pt>
                <c:pt idx="9">
                  <c:v>42.1</c:v>
                </c:pt>
                <c:pt idx="10">
                  <c:v>24</c:v>
                </c:pt>
                <c:pt idx="11">
                  <c:v>77</c:v>
                </c:pt>
                <c:pt idx="12">
                  <c:v>72.599999999999994</c:v>
                </c:pt>
                <c:pt idx="13">
                  <c:v>56.5</c:v>
                </c:pt>
                <c:pt idx="14">
                  <c:v>42.9</c:v>
                </c:pt>
                <c:pt idx="15">
                  <c:v>65</c:v>
                </c:pt>
                <c:pt idx="16">
                  <c:v>44</c:v>
                </c:pt>
                <c:pt idx="17">
                  <c:v>57</c:v>
                </c:pt>
                <c:pt idx="18">
                  <c:v>29</c:v>
                </c:pt>
                <c:pt idx="19">
                  <c:v>114</c:v>
                </c:pt>
                <c:pt idx="20">
                  <c:v>111</c:v>
                </c:pt>
                <c:pt idx="21">
                  <c:v>43.5</c:v>
                </c:pt>
                <c:pt idx="22">
                  <c:v>147</c:v>
                </c:pt>
                <c:pt idx="23">
                  <c:v>67.900000000000006</c:v>
                </c:pt>
                <c:pt idx="24">
                  <c:v>45.3</c:v>
                </c:pt>
                <c:pt idx="25">
                  <c:v>25.8</c:v>
                </c:pt>
                <c:pt idx="26">
                  <c:v>26.8</c:v>
                </c:pt>
                <c:pt idx="27">
                  <c:v>34.700000000000003</c:v>
                </c:pt>
                <c:pt idx="28">
                  <c:v>84</c:v>
                </c:pt>
                <c:pt idx="29">
                  <c:v>66</c:v>
                </c:pt>
                <c:pt idx="30">
                  <c:v>61.7</c:v>
                </c:pt>
                <c:pt idx="31">
                  <c:v>46.6</c:v>
                </c:pt>
                <c:pt idx="32">
                  <c:v>32</c:v>
                </c:pt>
                <c:pt idx="33">
                  <c:v>49</c:v>
                </c:pt>
                <c:pt idx="34">
                  <c:v>52</c:v>
                </c:pt>
                <c:pt idx="35">
                  <c:v>27</c:v>
                </c:pt>
              </c:numCache>
            </c:numRef>
          </c:val>
          <c:extLst>
            <c:ext xmlns:c16="http://schemas.microsoft.com/office/drawing/2014/chart" uri="{C3380CC4-5D6E-409C-BE32-E72D297353CC}">
              <c16:uniqueId val="{00000001-A0DA-420D-896F-6E7255E99E29}"/>
            </c:ext>
          </c:extLst>
        </c:ser>
        <c:dLbls>
          <c:showLegendKey val="0"/>
          <c:showVal val="0"/>
          <c:showCatName val="0"/>
          <c:showSerName val="0"/>
          <c:showPercent val="0"/>
          <c:showBubbleSize val="0"/>
        </c:dLbls>
        <c:gapWidth val="100"/>
        <c:overlap val="-24"/>
        <c:axId val="618201039"/>
        <c:axId val="618206319"/>
      </c:barChart>
      <c:catAx>
        <c:axId val="61820103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8206319"/>
        <c:crosses val="autoZero"/>
        <c:auto val="1"/>
        <c:lblAlgn val="ctr"/>
        <c:lblOffset val="100"/>
        <c:noMultiLvlLbl val="0"/>
      </c:catAx>
      <c:valAx>
        <c:axId val="61820631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8201039"/>
        <c:crosses val="autoZero"/>
        <c:crossBetween val="between"/>
      </c:valAx>
      <c:spPr>
        <a:noFill/>
        <a:ln>
          <a:noFill/>
        </a:ln>
        <a:effectLst/>
      </c:spPr>
    </c:plotArea>
    <c:legend>
      <c:legendPos val="r"/>
      <c:layout>
        <c:manualLayout>
          <c:xMode val="edge"/>
          <c:yMode val="edge"/>
          <c:x val="0.87749358615837825"/>
          <c:y val="0.35409911611212852"/>
          <c:w val="0.1129666694853088"/>
          <c:h val="0.112037396900609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21</xdr:col>
      <xdr:colOff>684308</xdr:colOff>
      <xdr:row>4</xdr:row>
      <xdr:rowOff>23980</xdr:rowOff>
    </xdr:from>
    <xdr:to>
      <xdr:col>39</xdr:col>
      <xdr:colOff>409687</xdr:colOff>
      <xdr:row>42</xdr:row>
      <xdr:rowOff>33618</xdr:rowOff>
    </xdr:to>
    <xdr:graphicFrame macro="">
      <xdr:nvGraphicFramePr>
        <xdr:cNvPr id="3" name="Chart 2">
          <a:extLst>
            <a:ext uri="{FF2B5EF4-FFF2-40B4-BE49-F238E27FC236}">
              <a16:creationId xmlns:a16="http://schemas.microsoft.com/office/drawing/2014/main" id="{7BA364A8-CE81-482C-B145-E1B797FA2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43</xdr:row>
      <xdr:rowOff>162380</xdr:rowOff>
    </xdr:from>
    <xdr:to>
      <xdr:col>18</xdr:col>
      <xdr:colOff>269393</xdr:colOff>
      <xdr:row>79</xdr:row>
      <xdr:rowOff>48382</xdr:rowOff>
    </xdr:to>
    <xdr:graphicFrame macro="">
      <xdr:nvGraphicFramePr>
        <xdr:cNvPr id="4" name="Chart 3">
          <a:extLst>
            <a:ext uri="{FF2B5EF4-FFF2-40B4-BE49-F238E27FC236}">
              <a16:creationId xmlns:a16="http://schemas.microsoft.com/office/drawing/2014/main" id="{A7DD2E84-B046-4E5B-BB05-696AD84D35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xdr:row>
      <xdr:rowOff>35186</xdr:rowOff>
    </xdr:from>
    <xdr:to>
      <xdr:col>18</xdr:col>
      <xdr:colOff>274603</xdr:colOff>
      <xdr:row>42</xdr:row>
      <xdr:rowOff>7128</xdr:rowOff>
    </xdr:to>
    <xdr:graphicFrame macro="">
      <xdr:nvGraphicFramePr>
        <xdr:cNvPr id="7" name="Chart 6">
          <a:extLst>
            <a:ext uri="{FF2B5EF4-FFF2-40B4-BE49-F238E27FC236}">
              <a16:creationId xmlns:a16="http://schemas.microsoft.com/office/drawing/2014/main" id="{1DD155B4-15A3-4306-A39F-8E30EAFA00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2860</xdr:colOff>
      <xdr:row>4</xdr:row>
      <xdr:rowOff>35186</xdr:rowOff>
    </xdr:from>
    <xdr:to>
      <xdr:col>19</xdr:col>
      <xdr:colOff>1831385</xdr:colOff>
      <xdr:row>23</xdr:row>
      <xdr:rowOff>95943</xdr:rowOff>
    </xdr:to>
    <mc:AlternateContent xmlns:mc="http://schemas.openxmlformats.org/markup-compatibility/2006">
      <mc:Choice xmlns:a14="http://schemas.microsoft.com/office/drawing/2010/main" Requires="a14">
        <xdr:graphicFrame macro="">
          <xdr:nvGraphicFramePr>
            <xdr:cNvPr id="8" name="category 1">
              <a:extLst>
                <a:ext uri="{FF2B5EF4-FFF2-40B4-BE49-F238E27FC236}">
                  <a16:creationId xmlns:a16="http://schemas.microsoft.com/office/drawing/2014/main" id="{9EB6A045-C292-AA71-93B8-C9BDB19F17B5}"/>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10211706" y="953494"/>
              <a:ext cx="1828525" cy="35874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1996781</xdr:colOff>
      <xdr:row>4</xdr:row>
      <xdr:rowOff>35186</xdr:rowOff>
    </xdr:from>
    <xdr:to>
      <xdr:col>21</xdr:col>
      <xdr:colOff>376262</xdr:colOff>
      <xdr:row>27</xdr:row>
      <xdr:rowOff>168089</xdr:rowOff>
    </xdr:to>
    <mc:AlternateContent xmlns:mc="http://schemas.openxmlformats.org/markup-compatibility/2006">
      <mc:Choice xmlns:a14="http://schemas.microsoft.com/office/drawing/2010/main" Requires="a14">
        <xdr:graphicFrame macro="">
          <xdr:nvGraphicFramePr>
            <xdr:cNvPr id="9" name="year 1">
              <a:extLst>
                <a:ext uri="{FF2B5EF4-FFF2-40B4-BE49-F238E27FC236}">
                  <a16:creationId xmlns:a16="http://schemas.microsoft.com/office/drawing/2014/main" id="{B4256B8B-DC48-E94D-2251-ADDA1D03A64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2205627" y="953494"/>
              <a:ext cx="1818250" cy="440205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430681</xdr:colOff>
      <xdr:row>1</xdr:row>
      <xdr:rowOff>170905</xdr:rowOff>
    </xdr:from>
    <xdr:to>
      <xdr:col>25</xdr:col>
      <xdr:colOff>189220</xdr:colOff>
      <xdr:row>42</xdr:row>
      <xdr:rowOff>135375</xdr:rowOff>
    </xdr:to>
    <xdr:graphicFrame macro="">
      <xdr:nvGraphicFramePr>
        <xdr:cNvPr id="2" name="Chart 1">
          <a:extLst>
            <a:ext uri="{FF2B5EF4-FFF2-40B4-BE49-F238E27FC236}">
              <a16:creationId xmlns:a16="http://schemas.microsoft.com/office/drawing/2014/main" id="{67FFBBC9-AD4D-2786-F74F-482735DBAA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66718</xdr:colOff>
      <xdr:row>0</xdr:row>
      <xdr:rowOff>146103</xdr:rowOff>
    </xdr:from>
    <xdr:to>
      <xdr:col>20</xdr:col>
      <xdr:colOff>565977</xdr:colOff>
      <xdr:row>38</xdr:row>
      <xdr:rowOff>105109</xdr:rowOff>
    </xdr:to>
    <xdr:graphicFrame macro="">
      <xdr:nvGraphicFramePr>
        <xdr:cNvPr id="2" name="Chart 1">
          <a:extLst>
            <a:ext uri="{FF2B5EF4-FFF2-40B4-BE49-F238E27FC236}">
              <a16:creationId xmlns:a16="http://schemas.microsoft.com/office/drawing/2014/main" id="{AEB094B4-23C4-0149-2627-7530C50E10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28574</xdr:colOff>
      <xdr:row>1</xdr:row>
      <xdr:rowOff>182879</xdr:rowOff>
    </xdr:from>
    <xdr:to>
      <xdr:col>20</xdr:col>
      <xdr:colOff>173990</xdr:colOff>
      <xdr:row>32</xdr:row>
      <xdr:rowOff>66064</xdr:rowOff>
    </xdr:to>
    <xdr:graphicFrame macro="">
      <xdr:nvGraphicFramePr>
        <xdr:cNvPr id="2" name="Chart 1">
          <a:extLst>
            <a:ext uri="{FF2B5EF4-FFF2-40B4-BE49-F238E27FC236}">
              <a16:creationId xmlns:a16="http://schemas.microsoft.com/office/drawing/2014/main" id="{ED26CCEE-D292-3CB1-609C-67427E4579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0</xdr:colOff>
      <xdr:row>1</xdr:row>
      <xdr:rowOff>15240</xdr:rowOff>
    </xdr:from>
    <xdr:to>
      <xdr:col>11</xdr:col>
      <xdr:colOff>0</xdr:colOff>
      <xdr:row>13</xdr:row>
      <xdr:rowOff>28575</xdr:rowOff>
    </xdr:to>
    <mc:AlternateContent xmlns:mc="http://schemas.openxmlformats.org/markup-compatibility/2006">
      <mc:Choice xmlns:a14="http://schemas.microsoft.com/office/drawing/2010/main" Requires="a14">
        <xdr:graphicFrame macro="">
          <xdr:nvGraphicFramePr>
            <xdr:cNvPr id="2" name="category">
              <a:extLst>
                <a:ext uri="{FF2B5EF4-FFF2-40B4-BE49-F238E27FC236}">
                  <a16:creationId xmlns:a16="http://schemas.microsoft.com/office/drawing/2014/main" id="{7E5A2592-1BC7-CD09-BD99-0EF06EC466B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7360920" y="205740"/>
              <a:ext cx="1828800" cy="2581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274320</xdr:colOff>
      <xdr:row>1</xdr:row>
      <xdr:rowOff>30480</xdr:rowOff>
    </xdr:from>
    <xdr:to>
      <xdr:col>14</xdr:col>
      <xdr:colOff>274320</xdr:colOff>
      <xdr:row>13</xdr:row>
      <xdr:rowOff>43815</xdr:rowOff>
    </xdr:to>
    <mc:AlternateContent xmlns:mc="http://schemas.openxmlformats.org/markup-compatibility/2006">
      <mc:Choice xmlns:a14="http://schemas.microsoft.com/office/drawing/2010/main" Requires="a14">
        <xdr:graphicFrame macro="">
          <xdr:nvGraphicFramePr>
            <xdr:cNvPr id="3" name="year">
              <a:extLst>
                <a:ext uri="{FF2B5EF4-FFF2-40B4-BE49-F238E27FC236}">
                  <a16:creationId xmlns:a16="http://schemas.microsoft.com/office/drawing/2014/main" id="{6294B325-ABD5-4213-4ED1-D56DF1891F5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9464040" y="220980"/>
              <a:ext cx="1828800" cy="2581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an Williams" refreshedDate="45560.702707291668" createdVersion="8" refreshedVersion="8" minRefreshableVersion="3" recordCount="36" xr:uid="{A9927B67-E3E6-496D-B620-4D615AF39EF2}">
  <cacheSource type="worksheet">
    <worksheetSource name="MarvelMovies"/>
  </cacheSource>
  <cacheFields count="21">
    <cacheField name="movie" numFmtId="0">
      <sharedItems count="36">
        <s v="Ant-Man  "/>
        <s v="Ant-Man &amp; The Wasp"/>
        <s v="Avengers: Age of Ultron"/>
        <s v="Avengers: End Game"/>
        <s v="Avengers: Infinity War"/>
        <s v="Black Panther"/>
        <s v="Black Panther 2"/>
        <s v="Black Widow"/>
        <s v="Captain America"/>
        <s v="Captain America: Civil War"/>
        <s v="Captain America: Winter Soldier"/>
        <s v="Captain Marvel"/>
        <s v="Dr Strange"/>
        <s v="Dr Strange: Multiverse of Madness"/>
        <s v="Eternals"/>
        <s v="Guardians of the Galaxy"/>
        <s v="Guardians of the Galaxy 2"/>
        <s v="Incredible Hulk"/>
        <s v="Iron Man"/>
        <s v="Iron Man 2"/>
        <s v="Iron Man 3"/>
        <s v="Shang-Chi"/>
        <s v="Spider-Man: Far from Home"/>
        <s v="Spider-Man: Homecoming"/>
        <s v="Spider-Man: No Way Home"/>
        <s v="The Avengers"/>
        <s v="Thor: Dark World"/>
        <s v="Thor: Love &amp; Thunder"/>
        <s v="Thor: Ragnarok"/>
        <s v="Thor"/>
        <s v="Ant-Man and the Wasp: Quantumania"/>
        <s v="Guardians of the Galaxy Vol. 3"/>
        <s v="The Marvels"/>
        <s v="Spider-Man: Across the Spider-Verse"/>
        <s v="Deadpool"/>
        <s v="Deadpool 2"/>
      </sharedItems>
    </cacheField>
    <cacheField name="category" numFmtId="0">
      <sharedItems count="11">
        <s v="Ant-Man"/>
        <s v="Avengers"/>
        <s v="Black Panther"/>
        <s v="Unique"/>
        <s v="Captain America"/>
        <s v="Dr Strange"/>
        <s v="Guardians"/>
        <s v="Iron Man"/>
        <s v="Spider-Man"/>
        <s v="Thor"/>
        <s v="Deadpool"/>
      </sharedItems>
    </cacheField>
    <cacheField name="year" numFmtId="0">
      <sharedItems containsSemiMixedTypes="0" containsString="0" containsNumber="1" containsInteger="1" minValue="2008" maxValue="2023" count="14">
        <n v="2015"/>
        <n v="2018"/>
        <n v="2019"/>
        <n v="2022"/>
        <n v="2021"/>
        <n v="2011"/>
        <n v="2016"/>
        <n v="2014"/>
        <n v="2017"/>
        <n v="2008"/>
        <n v="2010"/>
        <n v="2013"/>
        <n v="2012"/>
        <n v="2023"/>
      </sharedItems>
    </cacheField>
    <cacheField name="critics % score" numFmtId="9">
      <sharedItems containsSemiMixedTypes="0" containsString="0" containsNumber="1" minValue="0.47" maxValue="0.96"/>
    </cacheField>
    <cacheField name="audience % score" numFmtId="9">
      <sharedItems containsSemiMixedTypes="0" containsString="0" containsNumber="1" minValue="0.45" maxValue="0.96"/>
    </cacheField>
    <cacheField name="audience vs critics % deviance" numFmtId="9">
      <sharedItems containsSemiMixedTypes="0" containsString="0" containsNumber="1" minValue="-0.26" maxValue="0.36"/>
    </cacheField>
    <cacheField name="budget" numFmtId="0">
      <sharedItems containsSemiMixedTypes="0" containsString="0" containsNumber="1" minValue="58" maxValue="400" count="19">
        <n v="130"/>
        <n v="365"/>
        <n v="400"/>
        <n v="300"/>
        <n v="200"/>
        <n v="250"/>
        <n v="140"/>
        <n v="170"/>
        <n v="175"/>
        <n v="165"/>
        <n v="137.5"/>
        <n v="186"/>
        <n v="150"/>
        <n v="160"/>
        <n v="225"/>
        <n v="180"/>
        <n v="100"/>
        <n v="58"/>
        <n v="110"/>
      </sharedItems>
    </cacheField>
    <cacheField name="% budget recovered" numFmtId="9">
      <sharedItems containsSemiMixedTypes="0" containsString="0" containsNumber="1" minValue="1.9" maxValue="13.5"/>
    </cacheField>
    <cacheField name="worldwide gross ($m)" numFmtId="0">
      <sharedItems containsSemiMixedTypes="0" containsString="0" containsNumber="1" containsInteger="1" minValue="265" maxValue="2797" count="36">
        <n v="518"/>
        <n v="623"/>
        <n v="1395"/>
        <n v="2797"/>
        <n v="2048"/>
        <n v="1336"/>
        <n v="855"/>
        <n v="379"/>
        <n v="370"/>
        <n v="1151"/>
        <n v="714"/>
        <n v="1129"/>
        <n v="676"/>
        <n v="952"/>
        <n v="402"/>
        <n v="770"/>
        <n v="869"/>
        <n v="265"/>
        <n v="585"/>
        <n v="621"/>
        <n v="1215"/>
        <n v="432"/>
        <n v="1132"/>
        <n v="878"/>
        <n v="1911"/>
        <n v="1515"/>
        <n v="644"/>
        <n v="745"/>
        <n v="850"/>
        <n v="449"/>
        <n v="476"/>
        <n v="845"/>
        <n v="503"/>
        <n v="680"/>
        <n v="783"/>
        <n v="786"/>
      </sharedItems>
    </cacheField>
    <cacheField name="domestic gross ($m)" numFmtId="0">
      <sharedItems containsSemiMixedTypes="0" containsString="0" containsNumber="1" containsInteger="1" minValue="134" maxValue="858"/>
    </cacheField>
    <cacheField name="international gross ($m)" numFmtId="0">
      <sharedItems containsSemiMixedTypes="0" containsString="0" containsNumber="1" containsInteger="1" minValue="130" maxValue="1939"/>
    </cacheField>
    <cacheField name="opening weekend ($m)" numFmtId="0">
      <sharedItems containsSemiMixedTypes="0" containsString="0" containsNumber="1" minValue="55" maxValue="357"/>
    </cacheField>
    <cacheField name="second weekend ($m)" numFmtId="0">
      <sharedItems containsSemiMixedTypes="0" containsString="0" containsNumber="1" minValue="22.1" maxValue="147"/>
    </cacheField>
    <cacheField name="1st vs 2nd weekend drop off" numFmtId="9">
      <sharedItems containsSemiMixedTypes="0" containsString="0" containsNumber="1" minValue="-0.69" maxValue="-0.45"/>
    </cacheField>
    <cacheField name="% gross from opening weekend" numFmtId="0">
      <sharedItems containsSemiMixedTypes="0" containsString="0" containsNumber="1" minValue="0.15970000000000001" maxValue="48.6"/>
    </cacheField>
    <cacheField name="% gross from domestic" numFmtId="10">
      <sharedItems containsSemiMixedTypes="0" containsString="0" containsNumber="1" minValue="0.307" maxValue="0.55900000000000005"/>
    </cacheField>
    <cacheField name="% gross from international" numFmtId="10">
      <sharedItems containsSemiMixedTypes="0" containsString="0" containsNumber="1" minValue="0.441" maxValue="0.69299999999999995"/>
    </cacheField>
    <cacheField name="% budget opening weekend" numFmtId="10">
      <sharedItems containsSemiMixedTypes="0" containsString="0" containsNumber="1" minValue="0.32400000000000001" maxValue="2.2827999999999999"/>
    </cacheField>
    <cacheField name="ProfitMargin" numFmtId="0" formula="'worldwide gross ($m)'-budget" databaseField="0"/>
    <cacheField name="Field1" numFmtId="0" formula="budget /'worldwide gross ($m)'" databaseField="0"/>
    <cacheField name="% Drop Off 1st vs 2nd Weekend" numFmtId="0" formula="'second weekend ($m)' /'opening weekend ($m)'" databaseField="0"/>
  </cacheFields>
  <extLst>
    <ext xmlns:x14="http://schemas.microsoft.com/office/spreadsheetml/2009/9/main" uri="{725AE2AE-9491-48be-B2B4-4EB974FC3084}">
      <x14:pivotCacheDefinition pivotCacheId="18052864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x v="0"/>
    <x v="0"/>
    <n v="0.83"/>
    <n v="0.85"/>
    <n v="-0.02"/>
    <x v="0"/>
    <n v="3.98"/>
    <x v="0"/>
    <n v="180"/>
    <n v="338"/>
    <n v="57"/>
    <n v="24"/>
    <n v="-0.57999999999999996"/>
    <n v="31.8"/>
    <n v="0.34699999999999998"/>
    <n v="0.65300000000000002"/>
    <n v="0.438"/>
  </r>
  <r>
    <x v="1"/>
    <x v="0"/>
    <x v="1"/>
    <n v="0.87"/>
    <n v="0.8"/>
    <n v="7.0000000000000007E-2"/>
    <x v="0"/>
    <n v="4.79"/>
    <x v="1"/>
    <n v="216"/>
    <n v="406"/>
    <n v="75.8"/>
    <n v="29"/>
    <n v="-0.62"/>
    <n v="35"/>
    <n v="0.34699999999999998"/>
    <n v="0.65200000000000002"/>
    <n v="0.58299999999999996"/>
  </r>
  <r>
    <x v="2"/>
    <x v="1"/>
    <x v="0"/>
    <n v="0.76"/>
    <n v="0.82"/>
    <n v="-0.06"/>
    <x v="1"/>
    <n v="3.82"/>
    <x v="2"/>
    <n v="459"/>
    <n v="936"/>
    <n v="191"/>
    <n v="77"/>
    <n v="-0.6"/>
    <n v="41.7"/>
    <n v="0.32900000000000001"/>
    <n v="0.67100000000000004"/>
    <n v="0.52300000000000002"/>
  </r>
  <r>
    <x v="3"/>
    <x v="1"/>
    <x v="2"/>
    <n v="0.94"/>
    <n v="0.9"/>
    <n v="0.04"/>
    <x v="2"/>
    <n v="6.99"/>
    <x v="3"/>
    <n v="858"/>
    <n v="1939"/>
    <n v="357"/>
    <n v="147"/>
    <n v="-0.59"/>
    <n v="41.6"/>
    <n v="0.307"/>
    <n v="0.69299999999999995"/>
    <n v="0.89300000000000002"/>
  </r>
  <r>
    <x v="4"/>
    <x v="1"/>
    <x v="1"/>
    <n v="0.85"/>
    <n v="0.91"/>
    <n v="-0.06"/>
    <x v="3"/>
    <n v="6.83"/>
    <x v="4"/>
    <n v="678"/>
    <n v="1369"/>
    <n v="257"/>
    <n v="114"/>
    <n v="-0.56000000000000005"/>
    <n v="38"/>
    <n v="0.33100000000000002"/>
    <n v="0.66800000000000004"/>
    <n v="0.85699999999999998"/>
  </r>
  <r>
    <x v="5"/>
    <x v="2"/>
    <x v="1"/>
    <n v="0.96"/>
    <n v="0.79"/>
    <n v="0.17"/>
    <x v="4"/>
    <n v="6.68"/>
    <x v="5"/>
    <n v="700"/>
    <n v="636"/>
    <n v="202"/>
    <n v="111"/>
    <n v="-0.45"/>
    <n v="28.9"/>
    <n v="0.52400000000000002"/>
    <n v="0.47599999999999998"/>
    <n v="1.01"/>
  </r>
  <r>
    <x v="6"/>
    <x v="2"/>
    <x v="3"/>
    <n v="0.84"/>
    <n v="0.94"/>
    <n v="-0.1"/>
    <x v="5"/>
    <n v="3.42"/>
    <x v="6"/>
    <n v="453"/>
    <n v="401"/>
    <n v="181"/>
    <n v="66"/>
    <n v="-0.64"/>
    <n v="48.6"/>
    <n v="0.53"/>
    <n v="0.46899999999999997"/>
    <n v="0.72399999999999998"/>
  </r>
  <r>
    <x v="7"/>
    <x v="3"/>
    <x v="4"/>
    <n v="0.79"/>
    <n v="0.8"/>
    <n v="-0.01"/>
    <x v="4"/>
    <n v="1.9"/>
    <x v="7"/>
    <n v="183"/>
    <n v="196"/>
    <n v="80.3"/>
    <n v="25.8"/>
    <n v="-0.68"/>
    <n v="43.8"/>
    <n v="0.48299999999999998"/>
    <n v="0.51700000000000002"/>
    <n v="0.40200000000000002"/>
  </r>
  <r>
    <x v="8"/>
    <x v="4"/>
    <x v="5"/>
    <n v="0.79"/>
    <n v="0.75"/>
    <n v="0.04"/>
    <x v="6"/>
    <n v="2.64"/>
    <x v="8"/>
    <n v="176"/>
    <n v="193"/>
    <n v="65"/>
    <n v="25"/>
    <n v="-0.62"/>
    <n v="36.799999999999997"/>
    <n v="0.47599999999999998"/>
    <n v="0.52200000000000002"/>
    <n v="0.46400000000000002"/>
  </r>
  <r>
    <x v="9"/>
    <x v="4"/>
    <x v="6"/>
    <n v="0.9"/>
    <n v="0.89"/>
    <n v="0.01"/>
    <x v="5"/>
    <n v="4.5999999999999996"/>
    <x v="9"/>
    <n v="408"/>
    <n v="743"/>
    <n v="179"/>
    <n v="72.599999999999994"/>
    <n v="-0.59"/>
    <n v="43.9"/>
    <n v="0.35399999999999998"/>
    <n v="0.64600000000000002"/>
    <n v="0.71599999999999997"/>
  </r>
  <r>
    <x v="10"/>
    <x v="4"/>
    <x v="7"/>
    <n v="0.9"/>
    <n v="0.92"/>
    <n v="-0.02"/>
    <x v="7"/>
    <n v="4.2"/>
    <x v="10"/>
    <n v="259"/>
    <n v="454"/>
    <n v="95"/>
    <n v="41"/>
    <n v="-0.56999999999999995"/>
    <n v="36.6"/>
    <n v="0.36299999999999999"/>
    <n v="0.63600000000000001"/>
    <n v="0.55900000000000005"/>
  </r>
  <r>
    <x v="11"/>
    <x v="3"/>
    <x v="2"/>
    <n v="0.79"/>
    <n v="0.45"/>
    <n v="0.34"/>
    <x v="8"/>
    <n v="6.45"/>
    <x v="11"/>
    <n v="426"/>
    <n v="702"/>
    <n v="153"/>
    <n v="67.900000000000006"/>
    <n v="-0.56000000000000005"/>
    <n v="35.9"/>
    <n v="0.377"/>
    <n v="0.622"/>
    <n v="0.874"/>
  </r>
  <r>
    <x v="12"/>
    <x v="5"/>
    <x v="6"/>
    <n v="0.89"/>
    <n v="0.86"/>
    <n v="0.03"/>
    <x v="9"/>
    <n v="4.0999999999999996"/>
    <x v="12"/>
    <n v="232"/>
    <n v="443"/>
    <n v="85"/>
    <n v="42.9"/>
    <n v="-0.5"/>
    <n v="36.6"/>
    <n v="0.34300000000000003"/>
    <n v="0.65500000000000003"/>
    <n v="0.51500000000000001"/>
  </r>
  <r>
    <x v="13"/>
    <x v="5"/>
    <x v="3"/>
    <n v="0.74"/>
    <n v="0.77"/>
    <n v="-0.03"/>
    <x v="4"/>
    <n v="4.76"/>
    <x v="13"/>
    <n v="411"/>
    <n v="540"/>
    <n v="187"/>
    <n v="61.7"/>
    <n v="-0.67"/>
    <n v="45.6"/>
    <n v="0.432"/>
    <n v="0.56699999999999995"/>
    <n v="0.93500000000000005"/>
  </r>
  <r>
    <x v="14"/>
    <x v="3"/>
    <x v="4"/>
    <n v="0.47"/>
    <n v="0.73"/>
    <n v="-0.26"/>
    <x v="4"/>
    <n v="2.0099999999999998"/>
    <x v="14"/>
    <n v="164"/>
    <n v="237"/>
    <n v="71"/>
    <n v="26.8"/>
    <n v="-0.62"/>
    <n v="43.2"/>
    <n v="0.40799999999999997"/>
    <n v="0.59"/>
    <n v="0.35499999999999998"/>
  </r>
  <r>
    <x v="15"/>
    <x v="6"/>
    <x v="7"/>
    <n v="0.92"/>
    <n v="0.92"/>
    <n v="0"/>
    <x v="7"/>
    <n v="4.53"/>
    <x v="15"/>
    <n v="333"/>
    <n v="437"/>
    <n v="94"/>
    <n v="42.1"/>
    <n v="-0.55000000000000004"/>
    <n v="43.3"/>
    <n v="0.432"/>
    <n v="0.56799999999999995"/>
    <n v="0.55300000000000005"/>
  </r>
  <r>
    <x v="16"/>
    <x v="6"/>
    <x v="8"/>
    <n v="0.85"/>
    <n v="0.87"/>
    <n v="-0.02"/>
    <x v="4"/>
    <n v="4.3499999999999996"/>
    <x v="16"/>
    <n v="389"/>
    <n v="479"/>
    <n v="146"/>
    <n v="65"/>
    <n v="-0.55000000000000004"/>
    <n v="37.6"/>
    <n v="0.44800000000000001"/>
    <n v="0.55100000000000005"/>
    <n v="0.73"/>
  </r>
  <r>
    <x v="17"/>
    <x v="3"/>
    <x v="9"/>
    <n v="0.67"/>
    <n v="0.69"/>
    <n v="-0.02"/>
    <x v="10"/>
    <n v="1.93"/>
    <x v="17"/>
    <n v="134"/>
    <n v="130"/>
    <n v="55"/>
    <n v="22.1"/>
    <n v="-0.6"/>
    <n v="41.1"/>
    <n v="0.50600000000000001"/>
    <n v="0.49099999999999999"/>
    <n v="0.4"/>
  </r>
  <r>
    <x v="18"/>
    <x v="7"/>
    <x v="9"/>
    <n v="0.94"/>
    <n v="0.91"/>
    <n v="0.03"/>
    <x v="11"/>
    <n v="3.15"/>
    <x v="18"/>
    <n v="318"/>
    <n v="266"/>
    <n v="102"/>
    <n v="51.2"/>
    <n v="-0.5"/>
    <n v="32.1"/>
    <n v="0.54400000000000004"/>
    <n v="0.45500000000000002"/>
    <n v="0.54800000000000004"/>
  </r>
  <r>
    <x v="19"/>
    <x v="7"/>
    <x v="10"/>
    <n v="0.71"/>
    <n v="0.71"/>
    <n v="0"/>
    <x v="7"/>
    <n v="3.65"/>
    <x v="19"/>
    <n v="312"/>
    <n v="308"/>
    <n v="128"/>
    <n v="52"/>
    <n v="-0.59"/>
    <n v="41"/>
    <n v="0.502"/>
    <n v="0.496"/>
    <n v="0.753"/>
  </r>
  <r>
    <x v="20"/>
    <x v="7"/>
    <x v="11"/>
    <n v="0.79"/>
    <n v="0.78"/>
    <n v="0.01"/>
    <x v="4"/>
    <n v="6.08"/>
    <x v="20"/>
    <n v="408"/>
    <n v="806"/>
    <n v="174"/>
    <n v="72.5"/>
    <n v="-0.57999999999999996"/>
    <n v="42.6"/>
    <n v="0.33600000000000002"/>
    <n v="0.66300000000000003"/>
    <n v="0.87"/>
  </r>
  <r>
    <x v="21"/>
    <x v="3"/>
    <x v="4"/>
    <n v="0.91"/>
    <n v="0.93"/>
    <n v="-0.02"/>
    <x v="12"/>
    <n v="2.88"/>
    <x v="21"/>
    <n v="224"/>
    <n v="207"/>
    <n v="75"/>
    <n v="34.700000000000003"/>
    <n v="-0.54"/>
    <n v="33.6"/>
    <n v="0.51900000000000002"/>
    <n v="0.47899999999999998"/>
    <n v="0.5"/>
  </r>
  <r>
    <x v="22"/>
    <x v="8"/>
    <x v="2"/>
    <n v="0.9"/>
    <n v="0.93"/>
    <n v="-0.03"/>
    <x v="13"/>
    <n v="7.08"/>
    <x v="22"/>
    <n v="390"/>
    <n v="741"/>
    <n v="93"/>
    <n v="45.3"/>
    <n v="-0.51"/>
    <n v="23.7"/>
    <n v="0.34499999999999997"/>
    <n v="0.65500000000000003"/>
    <n v="0.58099999999999996"/>
  </r>
  <r>
    <x v="23"/>
    <x v="8"/>
    <x v="8"/>
    <n v="0.92"/>
    <n v="0.87"/>
    <n v="0.05"/>
    <x v="8"/>
    <n v="5.0199999999999996"/>
    <x v="23"/>
    <n v="334"/>
    <n v="544"/>
    <n v="117"/>
    <n v="44"/>
    <n v="-0.62"/>
    <n v="35"/>
    <n v="0.38"/>
    <n v="0.62"/>
    <n v="0.66900000000000004"/>
  </r>
  <r>
    <x v="24"/>
    <x v="8"/>
    <x v="4"/>
    <n v="0.93"/>
    <n v="0.96"/>
    <n v="-0.03"/>
    <x v="4"/>
    <n v="9.56"/>
    <x v="24"/>
    <n v="814"/>
    <n v="1097"/>
    <n v="260"/>
    <n v="84"/>
    <n v="-0.68"/>
    <n v="32"/>
    <n v="0.42599999999999999"/>
    <n v="0.57399999999999995"/>
    <n v="1.3"/>
  </r>
  <r>
    <x v="25"/>
    <x v="1"/>
    <x v="12"/>
    <n v="0.91"/>
    <n v="0.91"/>
    <n v="0"/>
    <x v="14"/>
    <n v="6.73"/>
    <x v="25"/>
    <n v="623"/>
    <n v="891"/>
    <n v="207"/>
    <n v="103"/>
    <n v="-0.5"/>
    <n v="33.299999999999997"/>
    <n v="0.41099999999999998"/>
    <n v="0.58799999999999997"/>
    <n v="0.92"/>
  </r>
  <r>
    <x v="26"/>
    <x v="9"/>
    <x v="11"/>
    <n v="0.66"/>
    <n v="0.75"/>
    <n v="-0.09"/>
    <x v="12"/>
    <n v="4.29"/>
    <x v="26"/>
    <n v="206"/>
    <n v="438"/>
    <n v="85"/>
    <n v="36.5"/>
    <n v="-0.56999999999999995"/>
    <n v="41.5"/>
    <n v="0.32"/>
    <n v="0.68"/>
    <n v="0.56699999999999995"/>
  </r>
  <r>
    <x v="27"/>
    <x v="9"/>
    <x v="3"/>
    <n v="0.64"/>
    <n v="0.63"/>
    <n v="0.01"/>
    <x v="5"/>
    <n v="2.98"/>
    <x v="27"/>
    <n v="343"/>
    <n v="403"/>
    <n v="144"/>
    <n v="46.6"/>
    <n v="-0.68"/>
    <n v="42"/>
    <n v="0.46"/>
    <n v="0.54100000000000004"/>
    <n v="0.57599999999999996"/>
  </r>
  <r>
    <x v="28"/>
    <x v="9"/>
    <x v="8"/>
    <n v="0.93"/>
    <n v="0.87"/>
    <n v="0.06"/>
    <x v="15"/>
    <n v="4.72"/>
    <x v="28"/>
    <n v="315"/>
    <n v="535"/>
    <n v="122"/>
    <n v="57"/>
    <n v="-0.53"/>
    <n v="39"/>
    <n v="0.371"/>
    <n v="0.629"/>
    <n v="0.67800000000000005"/>
  </r>
  <r>
    <x v="29"/>
    <x v="9"/>
    <x v="5"/>
    <n v="0.77"/>
    <n v="0.76"/>
    <n v="0.01"/>
    <x v="12"/>
    <n v="2.99"/>
    <x v="29"/>
    <n v="181"/>
    <n v="268"/>
    <n v="65"/>
    <n v="34"/>
    <n v="-0.48"/>
    <n v="36.299999999999997"/>
    <n v="0.40300000000000002"/>
    <n v="0.59699999999999998"/>
    <n v="0.433"/>
  </r>
  <r>
    <x v="30"/>
    <x v="0"/>
    <x v="13"/>
    <n v="0.47"/>
    <n v="0.83"/>
    <n v="0.36"/>
    <x v="5"/>
    <n v="1.9"/>
    <x v="30"/>
    <n v="213"/>
    <n v="263"/>
    <n v="104"/>
    <n v="32"/>
    <n v="-0.69"/>
    <n v="21.8"/>
    <n v="0.44800000000000001"/>
    <n v="0.55200000000000005"/>
    <n v="0.41599999999999998"/>
  </r>
  <r>
    <x v="31"/>
    <x v="6"/>
    <x v="13"/>
    <n v="0.82"/>
    <n v="0.95"/>
    <n v="-0.13"/>
    <x v="5"/>
    <n v="3.38"/>
    <x v="31"/>
    <n v="358"/>
    <n v="487"/>
    <n v="118"/>
    <n v="49"/>
    <n v="-0.59"/>
    <n v="14"/>
    <n v="0.42399999999999999"/>
    <n v="0.57599999999999996"/>
    <n v="0.47199999999999998"/>
  </r>
  <r>
    <x v="32"/>
    <x v="3"/>
    <x v="13"/>
    <n v="0.56999999999999995"/>
    <n v="0.73"/>
    <n v="-0.16"/>
    <x v="5"/>
    <n v="2.0099999999999998"/>
    <x v="32"/>
    <n v="215"/>
    <n v="288"/>
    <n v="81"/>
    <n v="27"/>
    <n v="-0.67"/>
    <n v="16.100000000000001"/>
    <n v="0.42699999999999999"/>
    <n v="0.57299999999999995"/>
    <n v="0.32400000000000001"/>
  </r>
  <r>
    <x v="33"/>
    <x v="8"/>
    <x v="13"/>
    <n v="0.96"/>
    <n v="0.94"/>
    <n v="0.02"/>
    <x v="16"/>
    <n v="6.81"/>
    <x v="33"/>
    <n v="380"/>
    <n v="300"/>
    <n v="120"/>
    <n v="52"/>
    <n v="-0.56999999999999995"/>
    <n v="17.600000000000001"/>
    <n v="0.55900000000000005"/>
    <n v="0.441"/>
    <n v="1.2"/>
  </r>
  <r>
    <x v="34"/>
    <x v="10"/>
    <x v="6"/>
    <n v="0.85"/>
    <n v="0.9"/>
    <n v="0.05"/>
    <x v="17"/>
    <n v="13.5"/>
    <x v="34"/>
    <n v="363"/>
    <n v="420"/>
    <n v="132.4"/>
    <n v="56.5"/>
    <n v="-0.56999999999999995"/>
    <n v="0.1691"/>
    <n v="0.46360000000000001"/>
    <n v="0.53639999999999999"/>
    <n v="2.2827999999999999"/>
  </r>
  <r>
    <x v="35"/>
    <x v="10"/>
    <x v="1"/>
    <n v="0.84"/>
    <n v="0.85"/>
    <n v="0.01"/>
    <x v="18"/>
    <n v="7.14"/>
    <x v="35"/>
    <n v="324"/>
    <n v="462"/>
    <n v="125.5"/>
    <n v="43.5"/>
    <n v="-0.65"/>
    <n v="0.15970000000000001"/>
    <n v="0.41220000000000001"/>
    <n v="0.58779999999999999"/>
    <n v="1.14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30F83A-E10E-4B14-903E-FDE082A8A20F}" name="PivotTable3" cacheId="1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Movies">
  <location ref="T45:Z81" firstHeaderRow="0" firstDataRow="1" firstDataCol="1"/>
  <pivotFields count="21">
    <pivotField axis="axisRow" showAll="0">
      <items count="37">
        <item x="0"/>
        <item x="1"/>
        <item x="30"/>
        <item x="2"/>
        <item x="3"/>
        <item x="4"/>
        <item x="5"/>
        <item x="6"/>
        <item x="7"/>
        <item x="8"/>
        <item x="9"/>
        <item x="10"/>
        <item x="11"/>
        <item x="34"/>
        <item x="35"/>
        <item x="12"/>
        <item x="13"/>
        <item x="14"/>
        <item x="15"/>
        <item x="16"/>
        <item x="31"/>
        <item x="17"/>
        <item x="18"/>
        <item x="19"/>
        <item x="20"/>
        <item x="21"/>
        <item x="33"/>
        <item x="22"/>
        <item x="23"/>
        <item x="24"/>
        <item x="25"/>
        <item x="32"/>
        <item x="29"/>
        <item x="26"/>
        <item x="27"/>
        <item x="28"/>
        <item t="default"/>
      </items>
    </pivotField>
    <pivotField showAll="0">
      <items count="12">
        <item x="0"/>
        <item x="1"/>
        <item x="2"/>
        <item x="4"/>
        <item x="10"/>
        <item x="5"/>
        <item x="6"/>
        <item x="7"/>
        <item x="8"/>
        <item x="9"/>
        <item x="3"/>
        <item t="default"/>
      </items>
    </pivotField>
    <pivotField showAll="0">
      <items count="15">
        <item x="9"/>
        <item x="10"/>
        <item x="5"/>
        <item x="12"/>
        <item x="11"/>
        <item x="7"/>
        <item x="0"/>
        <item x="6"/>
        <item x="8"/>
        <item x="1"/>
        <item x="2"/>
        <item x="4"/>
        <item x="3"/>
        <item x="13"/>
        <item t="default"/>
      </items>
    </pivotField>
    <pivotField numFmtId="9" showAll="0"/>
    <pivotField numFmtId="9" showAll="0"/>
    <pivotField numFmtId="9" showAll="0"/>
    <pivotField dataField="1" showAll="0"/>
    <pivotField numFmtId="9" showAll="0"/>
    <pivotField dataField="1" showAll="0"/>
    <pivotField showAll="0"/>
    <pivotField showAll="0"/>
    <pivotField dataField="1" showAll="0"/>
    <pivotField dataField="1" showAll="0"/>
    <pivotField numFmtId="9" showAll="0"/>
    <pivotField showAll="0"/>
    <pivotField numFmtId="10" showAll="0"/>
    <pivotField numFmtId="10" showAll="0"/>
    <pivotField numFmtId="10" showAll="0"/>
    <pivotField dragToRow="0" dragToCol="0" dragToPage="0" showAll="0" defaultSubtotal="0"/>
    <pivotField dataField="1" dragToRow="0" dragToCol="0" dragToPage="0" showAll="0" defaultSubtotal="0"/>
    <pivotField dataField="1" dragToRow="0" dragToCol="0" dragToPage="0" showAll="0" defaultSubtota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rowItems>
  <colFields count="1">
    <field x="-2"/>
  </colFields>
  <colItems count="6">
    <i>
      <x/>
    </i>
    <i i="1">
      <x v="1"/>
    </i>
    <i i="2">
      <x v="2"/>
    </i>
    <i i="3">
      <x v="3"/>
    </i>
    <i i="4">
      <x v="4"/>
    </i>
    <i i="5">
      <x v="5"/>
    </i>
  </colItems>
  <dataFields count="6">
    <dataField name="Budget ($m)" fld="6" baseField="0" baseItem="0"/>
    <dataField name="% of Budget from Gross" fld="19" baseField="0" baseItem="0" numFmtId="10"/>
    <dataField name="Global Gross ($m)" fld="8" baseField="0" baseItem="0"/>
    <dataField name="1st Weekend ($m)" fld="11" baseField="0" baseItem="0"/>
    <dataField name="2nd Weekend ($m)" fld="12" baseField="0" baseItem="0"/>
    <dataField name="Sum of % Drop Off 1st vs 2nd Weekend" fld="20" baseField="0" baseItem="0" numFmtId="10"/>
  </dataFields>
  <formats count="22">
    <format dxfId="20">
      <pivotArea collapsedLevelsAreSubtotals="1" fieldPosition="0">
        <references count="2">
          <reference field="4294967294" count="1" selected="0">
            <x v="1"/>
          </reference>
          <reference field="0" count="1">
            <x v="1"/>
          </reference>
        </references>
      </pivotArea>
    </format>
    <format dxfId="21">
      <pivotArea dataOnly="0" labelOnly="1" outline="0" fieldPosition="0">
        <references count="1">
          <reference field="4294967294" count="1">
            <x v="1"/>
          </reference>
        </references>
      </pivotArea>
    </format>
    <format dxfId="22">
      <pivotArea dataOnly="0" labelOnly="1" outline="0" fieldPosition="0">
        <references count="1">
          <reference field="4294967294" count="1">
            <x v="1"/>
          </reference>
        </references>
      </pivotArea>
    </format>
    <format dxfId="23">
      <pivotArea field="2" type="button" dataOnly="0" labelOnly="1" outline="0"/>
    </format>
    <format dxfId="24">
      <pivotArea dataOnly="0" labelOnly="1" outline="0" fieldPosition="0">
        <references count="1">
          <reference field="4294967294" count="6">
            <x v="0"/>
            <x v="1"/>
            <x v="2"/>
            <x v="3"/>
            <x v="4"/>
            <x v="5"/>
          </reference>
        </references>
      </pivotArea>
    </format>
    <format dxfId="25">
      <pivotArea field="2" type="button" dataOnly="0" labelOnly="1" outline="0"/>
    </format>
    <format dxfId="26">
      <pivotArea dataOnly="0" labelOnly="1" outline="0" fieldPosition="0">
        <references count="1">
          <reference field="4294967294" count="6">
            <x v="0"/>
            <x v="1"/>
            <x v="2"/>
            <x v="3"/>
            <x v="4"/>
            <x v="5"/>
          </reference>
        </references>
      </pivotArea>
    </format>
    <format dxfId="27">
      <pivotArea field="2" type="button" dataOnly="0" labelOnly="1" outline="0"/>
    </format>
    <format dxfId="28">
      <pivotArea dataOnly="0" labelOnly="1" outline="0" fieldPosition="0">
        <references count="1">
          <reference field="4294967294" count="6">
            <x v="0"/>
            <x v="1"/>
            <x v="2"/>
            <x v="3"/>
            <x v="4"/>
            <x v="5"/>
          </reference>
        </references>
      </pivotArea>
    </format>
    <format dxfId="29">
      <pivotArea type="all" dataOnly="0" outline="0" fieldPosition="0"/>
    </format>
    <format dxfId="30">
      <pivotArea outline="0" collapsedLevelsAreSubtotals="1" fieldPosition="0"/>
    </format>
    <format dxfId="31">
      <pivotArea field="0" type="button" dataOnly="0" labelOnly="1" outline="0" axis="axisRow" fieldPosition="0"/>
    </format>
    <format dxfId="32">
      <pivotArea dataOnly="0" labelOnly="1" fieldPosition="0">
        <references count="1">
          <reference field="0" count="0"/>
        </references>
      </pivotArea>
    </format>
    <format dxfId="33">
      <pivotArea dataOnly="0" labelOnly="1" outline="0" fieldPosition="0">
        <references count="1">
          <reference field="4294967294" count="6">
            <x v="0"/>
            <x v="1"/>
            <x v="2"/>
            <x v="3"/>
            <x v="4"/>
            <x v="5"/>
          </reference>
        </references>
      </pivotArea>
    </format>
    <format dxfId="34">
      <pivotArea outline="0" collapsedLevelsAreSubtotals="1" fieldPosition="0"/>
    </format>
    <format dxfId="35">
      <pivotArea dataOnly="0" labelOnly="1" outline="0" fieldPosition="0">
        <references count="1">
          <reference field="4294967294" count="6">
            <x v="0"/>
            <x v="1"/>
            <x v="2"/>
            <x v="3"/>
            <x v="4"/>
            <x v="5"/>
          </reference>
        </references>
      </pivotArea>
    </format>
    <format dxfId="36">
      <pivotArea outline="0" collapsedLevelsAreSubtotals="1" fieldPosition="0">
        <references count="1">
          <reference field="4294967294" count="1" selected="0">
            <x v="1"/>
          </reference>
        </references>
      </pivotArea>
    </format>
    <format dxfId="37">
      <pivotArea dataOnly="0" labelOnly="1" outline="0" fieldPosition="0">
        <references count="1">
          <reference field="4294967294" count="1">
            <x v="1"/>
          </reference>
        </references>
      </pivotArea>
    </format>
    <format dxfId="38">
      <pivotArea outline="0" collapsedLevelsAreSubtotals="1" fieldPosition="0">
        <references count="1">
          <reference field="4294967294" count="1" selected="0">
            <x v="5"/>
          </reference>
        </references>
      </pivotArea>
    </format>
    <format dxfId="39">
      <pivotArea dataOnly="0" labelOnly="1" outline="0" fieldPosition="0">
        <references count="1">
          <reference field="4294967294" count="1">
            <x v="5"/>
          </reference>
        </references>
      </pivotArea>
    </format>
    <format dxfId="40">
      <pivotArea field="0" type="button" dataOnly="0" labelOnly="1" outline="0" axis="axisRow" fieldPosition="0"/>
    </format>
    <format dxfId="41">
      <pivotArea field="0" type="button" dataOnly="0" labelOnly="1" outline="0" axis="axisRow" fieldPosition="0"/>
    </format>
  </formats>
  <conditionalFormats count="2">
    <conditionalFormat priority="2">
      <pivotAreas count="1">
        <pivotArea type="data" outline="0" collapsedLevelsAreSubtotals="1" fieldPosition="0">
          <references count="1">
            <reference field="4294967294" count="1" selected="0">
              <x v="1"/>
            </reference>
          </references>
        </pivotArea>
      </pivotAreas>
    </conditionalFormat>
    <conditionalFormat priority="1">
      <pivotAreas count="1">
        <pivotArea type="data" outline="0" collapsedLevelsAreSubtotals="1" fieldPosition="0">
          <references count="1">
            <reference field="4294967294" count="1" selected="0">
              <x v="5"/>
            </reference>
          </references>
        </pivotArea>
      </pivotAreas>
    </conditionalFormat>
  </conditionalFormats>
  <pivotTableStyleInfo name="PivotStyleMedium1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334076-0965-4118-A4AA-9AAD7B5D130E}" name="Budget vs Gross Takings"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A3:C68" firstHeaderRow="0" firstDataRow="1" firstDataCol="1"/>
  <pivotFields count="21">
    <pivotField axis="axisRow" subtotalTop="0" showAll="0">
      <items count="37">
        <item x="0"/>
        <item x="1"/>
        <item x="30"/>
        <item x="2"/>
        <item x="3"/>
        <item x="4"/>
        <item x="5"/>
        <item x="6"/>
        <item x="7"/>
        <item x="8"/>
        <item x="9"/>
        <item x="10"/>
        <item x="11"/>
        <item x="34"/>
        <item x="35"/>
        <item x="12"/>
        <item x="13"/>
        <item x="14"/>
        <item x="15"/>
        <item x="16"/>
        <item x="31"/>
        <item x="17"/>
        <item x="18"/>
        <item x="19"/>
        <item x="20"/>
        <item x="21"/>
        <item x="33"/>
        <item x="22"/>
        <item x="23"/>
        <item x="24"/>
        <item x="25"/>
        <item x="32"/>
        <item x="29"/>
        <item x="26"/>
        <item x="27"/>
        <item x="28"/>
        <item t="default"/>
      </items>
    </pivotField>
    <pivotField subtotalTop="0" showAll="0">
      <items count="12">
        <item x="0"/>
        <item x="1"/>
        <item x="2"/>
        <item x="4"/>
        <item x="10"/>
        <item x="5"/>
        <item x="6"/>
        <item x="7"/>
        <item x="8"/>
        <item x="9"/>
        <item x="3"/>
        <item t="default"/>
      </items>
    </pivotField>
    <pivotField axis="axisRow" subtotalTop="0" showAll="0">
      <items count="15">
        <item x="9"/>
        <item x="10"/>
        <item x="5"/>
        <item x="12"/>
        <item x="11"/>
        <item x="7"/>
        <item x="0"/>
        <item x="6"/>
        <item x="8"/>
        <item x="1"/>
        <item x="2"/>
        <item x="4"/>
        <item x="3"/>
        <item x="13"/>
        <item t="default"/>
      </items>
    </pivotField>
    <pivotField numFmtId="9" subtotalTop="0" showAll="0"/>
    <pivotField numFmtId="9" subtotalTop="0" showAll="0"/>
    <pivotField numFmtId="9" subtotalTop="0" showAll="0"/>
    <pivotField dataField="1" subtotalTop="0" showAll="0"/>
    <pivotField numFmtId="9" subtotalTop="0" showAll="0"/>
    <pivotField dataField="1" subtotalTop="0" showAll="0"/>
    <pivotField subtotalTop="0" showAll="0"/>
    <pivotField subtotalTop="0" showAll="0"/>
    <pivotField subtotalTop="0" showAll="0"/>
    <pivotField subtotalTop="0" showAll="0"/>
    <pivotField numFmtId="9" subtotalTop="0" showAll="0"/>
    <pivotField subtotalTop="0" showAll="0"/>
    <pivotField numFmtId="10" subtotalTop="0" showAll="0"/>
    <pivotField numFmtId="10" subtotalTop="0" showAll="0"/>
    <pivotField numFmtId="10" subtotalTop="0" showAll="0"/>
    <pivotField subtotalTop="0" dragToRow="0" dragToCol="0" dragToPage="0" showAll="0" defaultSubtotal="0"/>
    <pivotField subtotalTop="0" dragToRow="0" dragToCol="0" dragToPage="0" showAll="0" defaultSubtotal="0"/>
    <pivotField subtotalTop="0" dragToRow="0" dragToCol="0" dragToPage="0" showAll="0" defaultSubtotal="0"/>
  </pivotFields>
  <rowFields count="2">
    <field x="2"/>
    <field x="0"/>
  </rowFields>
  <rowItems count="65">
    <i>
      <x/>
    </i>
    <i r="1">
      <x v="21"/>
    </i>
    <i r="1">
      <x v="22"/>
    </i>
    <i t="default">
      <x/>
    </i>
    <i>
      <x v="1"/>
    </i>
    <i r="1">
      <x v="23"/>
    </i>
    <i t="default">
      <x v="1"/>
    </i>
    <i>
      <x v="2"/>
    </i>
    <i r="1">
      <x v="9"/>
    </i>
    <i r="1">
      <x v="32"/>
    </i>
    <i t="default">
      <x v="2"/>
    </i>
    <i>
      <x v="3"/>
    </i>
    <i r="1">
      <x v="30"/>
    </i>
    <i t="default">
      <x v="3"/>
    </i>
    <i>
      <x v="4"/>
    </i>
    <i r="1">
      <x v="24"/>
    </i>
    <i r="1">
      <x v="33"/>
    </i>
    <i t="default">
      <x v="4"/>
    </i>
    <i>
      <x v="5"/>
    </i>
    <i r="1">
      <x v="11"/>
    </i>
    <i r="1">
      <x v="18"/>
    </i>
    <i t="default">
      <x v="5"/>
    </i>
    <i>
      <x v="6"/>
    </i>
    <i r="1">
      <x/>
    </i>
    <i r="1">
      <x v="3"/>
    </i>
    <i t="default">
      <x v="6"/>
    </i>
    <i>
      <x v="7"/>
    </i>
    <i r="1">
      <x v="10"/>
    </i>
    <i r="1">
      <x v="13"/>
    </i>
    <i r="1">
      <x v="15"/>
    </i>
    <i t="default">
      <x v="7"/>
    </i>
    <i>
      <x v="8"/>
    </i>
    <i r="1">
      <x v="19"/>
    </i>
    <i r="1">
      <x v="28"/>
    </i>
    <i r="1">
      <x v="35"/>
    </i>
    <i t="default">
      <x v="8"/>
    </i>
    <i>
      <x v="9"/>
    </i>
    <i r="1">
      <x v="1"/>
    </i>
    <i r="1">
      <x v="5"/>
    </i>
    <i r="1">
      <x v="6"/>
    </i>
    <i r="1">
      <x v="14"/>
    </i>
    <i t="default">
      <x v="9"/>
    </i>
    <i>
      <x v="10"/>
    </i>
    <i r="1">
      <x v="4"/>
    </i>
    <i r="1">
      <x v="12"/>
    </i>
    <i r="1">
      <x v="27"/>
    </i>
    <i t="default">
      <x v="10"/>
    </i>
    <i>
      <x v="11"/>
    </i>
    <i r="1">
      <x v="8"/>
    </i>
    <i r="1">
      <x v="17"/>
    </i>
    <i r="1">
      <x v="25"/>
    </i>
    <i r="1">
      <x v="29"/>
    </i>
    <i t="default">
      <x v="11"/>
    </i>
    <i>
      <x v="12"/>
    </i>
    <i r="1">
      <x v="7"/>
    </i>
    <i r="1">
      <x v="16"/>
    </i>
    <i r="1">
      <x v="34"/>
    </i>
    <i t="default">
      <x v="12"/>
    </i>
    <i>
      <x v="13"/>
    </i>
    <i r="1">
      <x v="2"/>
    </i>
    <i r="1">
      <x v="20"/>
    </i>
    <i r="1">
      <x v="26"/>
    </i>
    <i r="1">
      <x v="31"/>
    </i>
    <i t="default">
      <x v="13"/>
    </i>
    <i t="grand">
      <x/>
    </i>
  </rowItems>
  <colFields count="1">
    <field x="-2"/>
  </colFields>
  <colItems count="2">
    <i>
      <x/>
    </i>
    <i i="1">
      <x v="1"/>
    </i>
  </colItems>
  <dataFields count="2">
    <dataField name="Budget ($m)" fld="6" baseField="1" baseItem="0"/>
    <dataField name="Global Gross ($m)" fld="8" baseField="2" baseItem="6"/>
  </dataFields>
  <chartFormats count="4">
    <chartFormat chart="0" format="3" series="1">
      <pivotArea type="data" outline="0" fieldPosition="0">
        <references count="1">
          <reference field="4294967294" count="1" selected="0">
            <x v="0"/>
          </reference>
        </references>
      </pivotArea>
    </chartFormat>
    <chartFormat chart="29" format="8" series="1">
      <pivotArea type="data" outline="0" fieldPosition="0">
        <references count="1">
          <reference field="4294967294" count="1" selected="0">
            <x v="0"/>
          </reference>
        </references>
      </pivotArea>
    </chartFormat>
    <chartFormat chart="29" format="12" series="1">
      <pivotArea type="data" outline="0" fieldPosition="0">
        <references count="1">
          <reference field="4294967294" count="1" selected="0">
            <x v="1"/>
          </reference>
        </references>
      </pivotArea>
    </chartFormat>
    <chartFormat chart="0" format="6" series="1">
      <pivotArea type="data" outline="0" fieldPosition="0">
        <references count="1">
          <reference field="4294967294" count="1" selected="0">
            <x v="1"/>
          </reference>
        </references>
      </pivotArea>
    </chartFormat>
  </chartFormats>
  <pivotTableStyleInfo name="PivotStyleLight9"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4E2B5F-C99B-46A5-AC79-8573FBC47ECF}" name="Critic vs Audience Score"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C54" firstHeaderRow="0" firstDataRow="1" firstDataCol="1"/>
  <pivotFields count="21">
    <pivotField axis="axisRow" showAll="0">
      <items count="37">
        <item x="0"/>
        <item x="1"/>
        <item x="30"/>
        <item x="2"/>
        <item x="3"/>
        <item x="4"/>
        <item x="5"/>
        <item x="6"/>
        <item x="7"/>
        <item x="8"/>
        <item x="9"/>
        <item x="10"/>
        <item x="11"/>
        <item x="34"/>
        <item x="35"/>
        <item x="12"/>
        <item x="13"/>
        <item x="14"/>
        <item x="15"/>
        <item x="16"/>
        <item x="31"/>
        <item x="17"/>
        <item x="18"/>
        <item x="19"/>
        <item x="20"/>
        <item x="21"/>
        <item x="33"/>
        <item x="22"/>
        <item x="23"/>
        <item x="24"/>
        <item x="25"/>
        <item x="32"/>
        <item x="29"/>
        <item x="26"/>
        <item x="27"/>
        <item x="28"/>
        <item t="default"/>
      </items>
    </pivotField>
    <pivotField showAll="0">
      <items count="12">
        <item x="0"/>
        <item x="1"/>
        <item x="2"/>
        <item x="4"/>
        <item x="10"/>
        <item x="5"/>
        <item x="6"/>
        <item x="7"/>
        <item x="8"/>
        <item x="9"/>
        <item x="3"/>
        <item t="default"/>
      </items>
    </pivotField>
    <pivotField axis="axisRow" showAll="0">
      <items count="15">
        <item x="9"/>
        <item x="10"/>
        <item x="5"/>
        <item x="12"/>
        <item x="11"/>
        <item x="7"/>
        <item x="0"/>
        <item x="6"/>
        <item x="8"/>
        <item x="1"/>
        <item x="2"/>
        <item x="4"/>
        <item x="3"/>
        <item x="13"/>
        <item t="default"/>
      </items>
    </pivotField>
    <pivotField dataField="1" numFmtId="9" showAll="0"/>
    <pivotField dataField="1" numFmtId="9" showAll="0"/>
    <pivotField numFmtId="9" showAll="0"/>
    <pivotField showAll="0"/>
    <pivotField numFmtId="9" showAll="0"/>
    <pivotField showAll="0"/>
    <pivotField showAll="0"/>
    <pivotField showAll="0"/>
    <pivotField showAll="0"/>
    <pivotField showAll="0"/>
    <pivotField numFmtId="9" showAll="0"/>
    <pivotField showAll="0"/>
    <pivotField numFmtId="10" showAll="0"/>
    <pivotField numFmtId="10" showAll="0"/>
    <pivotField numFmtId="10" showAll="0"/>
    <pivotField dragToRow="0" dragToCol="0" dragToPage="0" showAll="0" defaultSubtotal="0"/>
    <pivotField dragToRow="0" dragToCol="0" dragToPage="0" showAll="0" defaultSubtotal="0"/>
    <pivotField dragToRow="0" dragToCol="0" dragToPage="0" showAll="0" defaultSubtotal="0"/>
  </pivotFields>
  <rowFields count="2">
    <field x="2"/>
    <field x="0"/>
  </rowFields>
  <rowItems count="51">
    <i>
      <x/>
    </i>
    <i r="1">
      <x v="21"/>
    </i>
    <i r="1">
      <x v="22"/>
    </i>
    <i>
      <x v="1"/>
    </i>
    <i r="1">
      <x v="23"/>
    </i>
    <i>
      <x v="2"/>
    </i>
    <i r="1">
      <x v="9"/>
    </i>
    <i r="1">
      <x v="32"/>
    </i>
    <i>
      <x v="3"/>
    </i>
    <i r="1">
      <x v="30"/>
    </i>
    <i>
      <x v="4"/>
    </i>
    <i r="1">
      <x v="24"/>
    </i>
    <i r="1">
      <x v="33"/>
    </i>
    <i>
      <x v="5"/>
    </i>
    <i r="1">
      <x v="11"/>
    </i>
    <i r="1">
      <x v="18"/>
    </i>
    <i>
      <x v="6"/>
    </i>
    <i r="1">
      <x/>
    </i>
    <i r="1">
      <x v="3"/>
    </i>
    <i>
      <x v="7"/>
    </i>
    <i r="1">
      <x v="10"/>
    </i>
    <i r="1">
      <x v="13"/>
    </i>
    <i r="1">
      <x v="15"/>
    </i>
    <i>
      <x v="8"/>
    </i>
    <i r="1">
      <x v="19"/>
    </i>
    <i r="1">
      <x v="28"/>
    </i>
    <i r="1">
      <x v="35"/>
    </i>
    <i>
      <x v="9"/>
    </i>
    <i r="1">
      <x v="1"/>
    </i>
    <i r="1">
      <x v="5"/>
    </i>
    <i r="1">
      <x v="6"/>
    </i>
    <i r="1">
      <x v="14"/>
    </i>
    <i>
      <x v="10"/>
    </i>
    <i r="1">
      <x v="4"/>
    </i>
    <i r="1">
      <x v="12"/>
    </i>
    <i r="1">
      <x v="27"/>
    </i>
    <i>
      <x v="11"/>
    </i>
    <i r="1">
      <x v="8"/>
    </i>
    <i r="1">
      <x v="17"/>
    </i>
    <i r="1">
      <x v="25"/>
    </i>
    <i r="1">
      <x v="29"/>
    </i>
    <i>
      <x v="12"/>
    </i>
    <i r="1">
      <x v="7"/>
    </i>
    <i r="1">
      <x v="16"/>
    </i>
    <i r="1">
      <x v="34"/>
    </i>
    <i>
      <x v="13"/>
    </i>
    <i r="1">
      <x v="2"/>
    </i>
    <i r="1">
      <x v="20"/>
    </i>
    <i r="1">
      <x v="26"/>
    </i>
    <i r="1">
      <x v="31"/>
    </i>
    <i t="grand">
      <x/>
    </i>
  </rowItems>
  <colFields count="1">
    <field x="-2"/>
  </colFields>
  <colItems count="2">
    <i>
      <x/>
    </i>
    <i i="1">
      <x v="1"/>
    </i>
  </colItems>
  <dataFields count="2">
    <dataField name="Critics" fld="3" baseField="2" baseItem="8" numFmtId="9"/>
    <dataField name="Audience" fld="4" baseField="2" baseItem="8" numFmtId="9"/>
  </dataFields>
  <formats count="4">
    <format dxfId="42">
      <pivotArea outline="0" collapsedLevelsAreSubtotals="1" fieldPosition="0">
        <references count="1">
          <reference field="4294967294" count="1" selected="0">
            <x v="0"/>
          </reference>
        </references>
      </pivotArea>
    </format>
    <format dxfId="43">
      <pivotArea dataOnly="0" labelOnly="1" outline="0" fieldPosition="0">
        <references count="1">
          <reference field="4294967294" count="1">
            <x v="0"/>
          </reference>
        </references>
      </pivotArea>
    </format>
    <format dxfId="44">
      <pivotArea outline="0" collapsedLevelsAreSubtotals="1" fieldPosition="0">
        <references count="1">
          <reference field="4294967294" count="1" selected="0">
            <x v="1"/>
          </reference>
        </references>
      </pivotArea>
    </format>
    <format dxfId="45">
      <pivotArea dataOnly="0" labelOnly="1"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D54801-9833-4E40-994F-8E7240960C73}" name="Opening vs 2nd We"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C54" firstHeaderRow="0" firstDataRow="1" firstDataCol="1"/>
  <pivotFields count="21">
    <pivotField axis="axisRow" showAll="0">
      <items count="37">
        <item x="0"/>
        <item x="1"/>
        <item x="30"/>
        <item x="2"/>
        <item x="3"/>
        <item x="4"/>
        <item x="5"/>
        <item x="6"/>
        <item x="7"/>
        <item x="8"/>
        <item x="9"/>
        <item x="10"/>
        <item x="11"/>
        <item x="34"/>
        <item x="35"/>
        <item x="12"/>
        <item x="13"/>
        <item x="14"/>
        <item x="15"/>
        <item x="16"/>
        <item x="31"/>
        <item x="17"/>
        <item x="18"/>
        <item x="19"/>
        <item x="20"/>
        <item x="21"/>
        <item x="33"/>
        <item x="22"/>
        <item x="23"/>
        <item x="24"/>
        <item x="25"/>
        <item x="32"/>
        <item x="29"/>
        <item x="26"/>
        <item x="27"/>
        <item x="28"/>
        <item t="default"/>
      </items>
    </pivotField>
    <pivotField showAll="0">
      <items count="12">
        <item x="0"/>
        <item x="1"/>
        <item x="2"/>
        <item x="4"/>
        <item x="10"/>
        <item x="5"/>
        <item x="6"/>
        <item x="7"/>
        <item x="8"/>
        <item x="9"/>
        <item x="3"/>
        <item t="default"/>
      </items>
    </pivotField>
    <pivotField axis="axisRow" showAll="0">
      <items count="15">
        <item x="9"/>
        <item x="10"/>
        <item x="5"/>
        <item x="12"/>
        <item x="11"/>
        <item x="7"/>
        <item x="0"/>
        <item x="6"/>
        <item x="8"/>
        <item x="1"/>
        <item x="2"/>
        <item x="4"/>
        <item x="3"/>
        <item x="13"/>
        <item t="default"/>
      </items>
    </pivotField>
    <pivotField numFmtId="9" showAll="0"/>
    <pivotField numFmtId="9" showAll="0"/>
    <pivotField numFmtId="9" showAll="0"/>
    <pivotField showAll="0"/>
    <pivotField numFmtId="9" showAll="0"/>
    <pivotField showAll="0"/>
    <pivotField showAll="0"/>
    <pivotField showAll="0"/>
    <pivotField dataField="1" showAll="0"/>
    <pivotField dataField="1" showAll="0"/>
    <pivotField numFmtId="9" showAll="0"/>
    <pivotField showAll="0"/>
    <pivotField numFmtId="10" showAll="0"/>
    <pivotField numFmtId="10" showAll="0"/>
    <pivotField numFmtId="10" showAll="0"/>
    <pivotField dragToRow="0" dragToCol="0" dragToPage="0" showAll="0" defaultSubtotal="0"/>
    <pivotField dragToRow="0" dragToCol="0" dragToPage="0" showAll="0" defaultSubtotal="0"/>
    <pivotField dragToRow="0" dragToCol="0" dragToPage="0" showAll="0" defaultSubtotal="0"/>
  </pivotFields>
  <rowFields count="2">
    <field x="2"/>
    <field x="0"/>
  </rowFields>
  <rowItems count="51">
    <i>
      <x/>
    </i>
    <i r="1">
      <x v="21"/>
    </i>
    <i r="1">
      <x v="22"/>
    </i>
    <i>
      <x v="1"/>
    </i>
    <i r="1">
      <x v="23"/>
    </i>
    <i>
      <x v="2"/>
    </i>
    <i r="1">
      <x v="9"/>
    </i>
    <i r="1">
      <x v="32"/>
    </i>
    <i>
      <x v="3"/>
    </i>
    <i r="1">
      <x v="30"/>
    </i>
    <i>
      <x v="4"/>
    </i>
    <i r="1">
      <x v="24"/>
    </i>
    <i r="1">
      <x v="33"/>
    </i>
    <i>
      <x v="5"/>
    </i>
    <i r="1">
      <x v="11"/>
    </i>
    <i r="1">
      <x v="18"/>
    </i>
    <i>
      <x v="6"/>
    </i>
    <i r="1">
      <x/>
    </i>
    <i r="1">
      <x v="3"/>
    </i>
    <i>
      <x v="7"/>
    </i>
    <i r="1">
      <x v="10"/>
    </i>
    <i r="1">
      <x v="13"/>
    </i>
    <i r="1">
      <x v="15"/>
    </i>
    <i>
      <x v="8"/>
    </i>
    <i r="1">
      <x v="19"/>
    </i>
    <i r="1">
      <x v="28"/>
    </i>
    <i r="1">
      <x v="35"/>
    </i>
    <i>
      <x v="9"/>
    </i>
    <i r="1">
      <x v="1"/>
    </i>
    <i r="1">
      <x v="5"/>
    </i>
    <i r="1">
      <x v="6"/>
    </i>
    <i r="1">
      <x v="14"/>
    </i>
    <i>
      <x v="10"/>
    </i>
    <i r="1">
      <x v="4"/>
    </i>
    <i r="1">
      <x v="12"/>
    </i>
    <i r="1">
      <x v="27"/>
    </i>
    <i>
      <x v="11"/>
    </i>
    <i r="1">
      <x v="8"/>
    </i>
    <i r="1">
      <x v="17"/>
    </i>
    <i r="1">
      <x v="25"/>
    </i>
    <i r="1">
      <x v="29"/>
    </i>
    <i>
      <x v="12"/>
    </i>
    <i r="1">
      <x v="7"/>
    </i>
    <i r="1">
      <x v="16"/>
    </i>
    <i r="1">
      <x v="34"/>
    </i>
    <i>
      <x v="13"/>
    </i>
    <i r="1">
      <x v="2"/>
    </i>
    <i r="1">
      <x v="20"/>
    </i>
    <i r="1">
      <x v="26"/>
    </i>
    <i r="1">
      <x v="31"/>
    </i>
    <i t="grand">
      <x/>
    </i>
  </rowItems>
  <colFields count="1">
    <field x="-2"/>
  </colFields>
  <colItems count="2">
    <i>
      <x/>
    </i>
    <i i="1">
      <x v="1"/>
    </i>
  </colItems>
  <dataFields count="2">
    <dataField name="Opening Weekend" fld="11" baseField="2" baseItem="0"/>
    <dataField name="Second weekend" fld="12" baseField="0" baseItem="23"/>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B57FA26-871E-40AF-92C0-42E498775B2E}" name="% Analysis" cacheId="1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2:G38" firstHeaderRow="0" firstDataRow="1" firstDataCol="1"/>
  <pivotFields count="21">
    <pivotField axis="axisRow" showAll="0">
      <items count="37">
        <item x="0"/>
        <item x="1"/>
        <item x="30"/>
        <item x="2"/>
        <item x="3"/>
        <item x="4"/>
        <item x="5"/>
        <item x="6"/>
        <item x="7"/>
        <item x="8"/>
        <item x="9"/>
        <item x="10"/>
        <item x="11"/>
        <item x="34"/>
        <item x="35"/>
        <item x="12"/>
        <item x="13"/>
        <item x="14"/>
        <item x="15"/>
        <item x="16"/>
        <item x="31"/>
        <item x="17"/>
        <item x="18"/>
        <item x="19"/>
        <item x="20"/>
        <item x="21"/>
        <item x="33"/>
        <item x="22"/>
        <item x="23"/>
        <item x="24"/>
        <item x="25"/>
        <item x="32"/>
        <item x="29"/>
        <item x="26"/>
        <item x="27"/>
        <item x="28"/>
        <item t="default"/>
      </items>
    </pivotField>
    <pivotField showAll="0">
      <items count="12">
        <item x="0"/>
        <item x="1"/>
        <item x="2"/>
        <item x="4"/>
        <item x="10"/>
        <item x="5"/>
        <item x="6"/>
        <item x="7"/>
        <item x="8"/>
        <item x="9"/>
        <item x="3"/>
        <item t="default"/>
      </items>
    </pivotField>
    <pivotField showAll="0">
      <items count="15">
        <item x="9"/>
        <item x="10"/>
        <item x="5"/>
        <item x="12"/>
        <item x="11"/>
        <item x="7"/>
        <item x="0"/>
        <item x="6"/>
        <item x="8"/>
        <item x="1"/>
        <item x="2"/>
        <item x="4"/>
        <item x="3"/>
        <item x="13"/>
        <item t="default"/>
      </items>
    </pivotField>
    <pivotField numFmtId="9" showAll="0"/>
    <pivotField numFmtId="9" showAll="0"/>
    <pivotField numFmtId="9" showAll="0"/>
    <pivotField dataField="1" showAll="0"/>
    <pivotField numFmtId="9" showAll="0"/>
    <pivotField dataField="1" showAll="0"/>
    <pivotField showAll="0"/>
    <pivotField showAll="0"/>
    <pivotField dataField="1" showAll="0"/>
    <pivotField dataField="1" showAll="0"/>
    <pivotField numFmtId="9" showAll="0"/>
    <pivotField showAll="0"/>
    <pivotField numFmtId="10" showAll="0"/>
    <pivotField numFmtId="10" showAll="0"/>
    <pivotField numFmtId="10" showAll="0"/>
    <pivotField dragToRow="0" dragToCol="0" dragToPage="0" showAll="0" defaultSubtotal="0"/>
    <pivotField dataField="1" dragToRow="0" dragToCol="0" dragToPage="0" showAll="0" defaultSubtotal="0"/>
    <pivotField dataField="1" dragToRow="0" dragToCol="0" dragToPage="0" showAll="0" defaultSubtota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rowItems>
  <colFields count="1">
    <field x="-2"/>
  </colFields>
  <colItems count="6">
    <i>
      <x/>
    </i>
    <i i="1">
      <x v="1"/>
    </i>
    <i i="2">
      <x v="2"/>
    </i>
    <i i="3">
      <x v="3"/>
    </i>
    <i i="4">
      <x v="4"/>
    </i>
    <i i="5">
      <x v="5"/>
    </i>
  </colItems>
  <dataFields count="6">
    <dataField name="Budget ($m)" fld="6" baseField="0" baseItem="0"/>
    <dataField name="% of Budget from Gross" fld="19" baseField="0" baseItem="0" numFmtId="10"/>
    <dataField name="Global Gross ($m)" fld="8" baseField="0" baseItem="0"/>
    <dataField name="1st Weekend ($m)" fld="11" baseField="0" baseItem="0"/>
    <dataField name="2nd Weekend ($m)" fld="12" baseField="0" baseItem="0"/>
    <dataField name="Sum of % Drop Off 1st vs 2nd Weekend" fld="20" baseField="0" baseItem="0" numFmtId="10"/>
  </dataFields>
  <formats count="20">
    <format dxfId="0">
      <pivotArea collapsedLevelsAreSubtotals="1" fieldPosition="0">
        <references count="2">
          <reference field="4294967294" count="1" selected="0">
            <x v="1"/>
          </reference>
          <reference field="0" count="1">
            <x v="1"/>
          </reference>
        </references>
      </pivotArea>
    </format>
    <format dxfId="1">
      <pivotArea dataOnly="0" labelOnly="1" outline="0" fieldPosition="0">
        <references count="1">
          <reference field="4294967294" count="1">
            <x v="1"/>
          </reference>
        </references>
      </pivotArea>
    </format>
    <format dxfId="2">
      <pivotArea dataOnly="0" labelOnly="1" outline="0" fieldPosition="0">
        <references count="1">
          <reference field="4294967294" count="1">
            <x v="1"/>
          </reference>
        </references>
      </pivotArea>
    </format>
    <format dxfId="3">
      <pivotArea field="2" type="button" dataOnly="0" labelOnly="1" outline="0"/>
    </format>
    <format dxfId="4">
      <pivotArea dataOnly="0" labelOnly="1" outline="0" fieldPosition="0">
        <references count="1">
          <reference field="4294967294" count="6">
            <x v="0"/>
            <x v="1"/>
            <x v="2"/>
            <x v="3"/>
            <x v="4"/>
            <x v="5"/>
          </reference>
        </references>
      </pivotArea>
    </format>
    <format dxfId="5">
      <pivotArea field="2" type="button" dataOnly="0" labelOnly="1" outline="0"/>
    </format>
    <format dxfId="6">
      <pivotArea dataOnly="0" labelOnly="1" outline="0" fieldPosition="0">
        <references count="1">
          <reference field="4294967294" count="6">
            <x v="0"/>
            <x v="1"/>
            <x v="2"/>
            <x v="3"/>
            <x v="4"/>
            <x v="5"/>
          </reference>
        </references>
      </pivotArea>
    </format>
    <format dxfId="7">
      <pivotArea field="2" type="button" dataOnly="0" labelOnly="1" outline="0"/>
    </format>
    <format dxfId="8">
      <pivotArea dataOnly="0" labelOnly="1" outline="0" fieldPosition="0">
        <references count="1">
          <reference field="4294967294" count="6">
            <x v="0"/>
            <x v="1"/>
            <x v="2"/>
            <x v="3"/>
            <x v="4"/>
            <x v="5"/>
          </reference>
        </references>
      </pivotArea>
    </format>
    <format dxfId="9">
      <pivotArea type="all" dataOnly="0" outline="0" fieldPosition="0"/>
    </format>
    <format dxfId="10">
      <pivotArea outline="0" collapsedLevelsAreSubtotals="1" fieldPosition="0"/>
    </format>
    <format dxfId="11">
      <pivotArea field="0" type="button" dataOnly="0" labelOnly="1" outline="0" axis="axisRow" fieldPosition="0"/>
    </format>
    <format dxfId="12">
      <pivotArea dataOnly="0" labelOnly="1" fieldPosition="0">
        <references count="1">
          <reference field="0" count="0"/>
        </references>
      </pivotArea>
    </format>
    <format dxfId="13">
      <pivotArea dataOnly="0" labelOnly="1" outline="0" fieldPosition="0">
        <references count="1">
          <reference field="4294967294" count="6">
            <x v="0"/>
            <x v="1"/>
            <x v="2"/>
            <x v="3"/>
            <x v="4"/>
            <x v="5"/>
          </reference>
        </references>
      </pivotArea>
    </format>
    <format dxfId="14">
      <pivotArea outline="0" collapsedLevelsAreSubtotals="1" fieldPosition="0"/>
    </format>
    <format dxfId="15">
      <pivotArea dataOnly="0" labelOnly="1" outline="0" fieldPosition="0">
        <references count="1">
          <reference field="4294967294" count="6">
            <x v="0"/>
            <x v="1"/>
            <x v="2"/>
            <x v="3"/>
            <x v="4"/>
            <x v="5"/>
          </reference>
        </references>
      </pivotArea>
    </format>
    <format dxfId="16">
      <pivotArea outline="0" collapsedLevelsAreSubtotals="1" fieldPosition="0">
        <references count="1">
          <reference field="4294967294" count="1" selected="0">
            <x v="1"/>
          </reference>
        </references>
      </pivotArea>
    </format>
    <format dxfId="17">
      <pivotArea dataOnly="0" labelOnly="1" outline="0" fieldPosition="0">
        <references count="1">
          <reference field="4294967294" count="1">
            <x v="1"/>
          </reference>
        </references>
      </pivotArea>
    </format>
    <format dxfId="18">
      <pivotArea outline="0" collapsedLevelsAreSubtotals="1" fieldPosition="0">
        <references count="1">
          <reference field="4294967294" count="1" selected="0">
            <x v="5"/>
          </reference>
        </references>
      </pivotArea>
    </format>
    <format dxfId="19">
      <pivotArea dataOnly="0" labelOnly="1" outline="0" fieldPosition="0">
        <references count="1">
          <reference field="4294967294" count="1">
            <x v="5"/>
          </reference>
        </references>
      </pivotArea>
    </format>
  </formats>
  <conditionalFormats count="2">
    <conditionalFormat priority="2">
      <pivotAreas count="1">
        <pivotArea type="data" outline="0" collapsedLevelsAreSubtotals="1" fieldPosition="0">
          <references count="1">
            <reference field="4294967294" count="1" selected="0">
              <x v="1"/>
            </reference>
          </references>
        </pivotArea>
      </pivotAreas>
    </conditionalFormat>
    <conditionalFormat priority="1">
      <pivotAreas count="1">
        <pivotArea type="data" outline="0" collapsedLevelsAreSubtotals="1" fieldPosition="0">
          <references count="1">
            <reference field="4294967294" count="1" selected="0">
              <x v="5"/>
            </reference>
          </references>
        </pivotArea>
      </pivotAreas>
    </conditionalFormat>
  </conditionalFormats>
  <pivotTableStyleInfo name="PivotStyleMedium1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F918BE3A-BC9F-4A17-887B-32BB2FA94042}" sourceName="category">
  <pivotTables>
    <pivotTable tabId="2" name="Budget vs Gross Takings"/>
    <pivotTable tabId="3" name="Critic vs Audience Score"/>
    <pivotTable tabId="4" name="Opening vs 2nd We"/>
    <pivotTable tabId="6" name="PivotTable3"/>
    <pivotTable tabId="15" name="% Analysis"/>
  </pivotTables>
  <data>
    <tabular pivotCacheId="1805286470">
      <items count="11">
        <i x="0" s="1"/>
        <i x="1" s="1"/>
        <i x="2" s="1"/>
        <i x="4" s="1"/>
        <i x="10" s="1"/>
        <i x="5" s="1"/>
        <i x="6" s="1"/>
        <i x="7" s="1"/>
        <i x="8" s="1"/>
        <i x="9"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023B3522-18D6-4FFD-914A-302629876EDA}" sourceName="year">
  <pivotTables>
    <pivotTable tabId="2" name="Budget vs Gross Takings"/>
    <pivotTable tabId="3" name="Critic vs Audience Score"/>
    <pivotTable tabId="4" name="Opening vs 2nd We"/>
    <pivotTable tabId="6" name="PivotTable3"/>
    <pivotTable tabId="15" name="% Analysis"/>
  </pivotTables>
  <data>
    <tabular pivotCacheId="1805286470">
      <items count="14">
        <i x="9" s="1"/>
        <i x="10" s="1"/>
        <i x="5" s="1"/>
        <i x="12" s="1"/>
        <i x="11" s="1"/>
        <i x="7" s="1"/>
        <i x="0" s="1"/>
        <i x="6" s="1"/>
        <i x="8" s="1"/>
        <i x="1" s="1"/>
        <i x="2" s="1"/>
        <i x="4" s="1"/>
        <i x="3"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D006F81D-27AC-4B61-BE91-985EB1437AE0}" cache="Slicer_category1" caption="category" rowHeight="247650"/>
  <slicer name="year 1" xr10:uid="{8440ED03-B8BC-48D9-B6A9-48330C7E9C7A}" cache="Slicer_year1" caption="year"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80D2E600-AD84-4B1D-A81B-952C159E6318}" cache="Slicer_category1" caption="category" rowHeight="247650"/>
  <slicer name="year" xr10:uid="{C026E57D-7035-4A81-A643-5F63C44017C9}" cache="Slicer_year1" caption="year"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F45F7D-BD5D-41BD-A3EB-40CF9304B49E}" name="MarvelMovies" displayName="MarvelMovies" ref="A1:R37" totalsRowShown="0" headerRowDxfId="556">
  <autoFilter ref="A1:R37" xr:uid="{16F45F7D-BD5D-41BD-A3EB-40CF9304B49E}"/>
  <tableColumns count="18">
    <tableColumn id="1" xr3:uid="{3FA48A92-B4DD-41A1-82A9-7E9D7F6ACDCE}" name="movie"/>
    <tableColumn id="2" xr3:uid="{1B616E86-541B-46BB-810F-371ED08B156D}" name="category"/>
    <tableColumn id="3" xr3:uid="{705FE598-B64A-41F6-8D00-2F9F61738CC3}" name="year"/>
    <tableColumn id="4" xr3:uid="{9FF9229B-EDAC-4474-8287-D47148BB6DEA}" name="critics % score" dataDxfId="555"/>
    <tableColumn id="5" xr3:uid="{49005C51-00D7-4690-B0C5-57C55DCBD977}" name="audience % score" dataDxfId="554"/>
    <tableColumn id="6" xr3:uid="{B89A2F94-48AC-4B30-A319-5BE8292039F1}" name="audience vs critics % deviance" dataDxfId="546"/>
    <tableColumn id="7" xr3:uid="{63109E6B-289A-451E-B99F-C8C99DEDAE22}" name="budget" dataDxfId="545"/>
    <tableColumn id="9" xr3:uid="{48C7D8F4-BDFD-469D-B43C-AB6AD6065B58}" name="worldwide gross ($m)" dataDxfId="544"/>
    <tableColumn id="10" xr3:uid="{7ACEB999-A947-4185-82DD-54411011B588}" name="domestic gross ($m)"/>
    <tableColumn id="11" xr3:uid="{57BB931F-2B82-42C5-874F-771BA44EEC08}" name="international gross ($m)"/>
    <tableColumn id="8" xr3:uid="{95EB185C-57D7-4949-8906-FF03DD8CF717}" name="% budget recovered" dataDxfId="550"/>
    <tableColumn id="12" xr3:uid="{7C7A51BA-0C95-45D5-A1AE-9B80DF558E64}" name="opening weekend ($m)" dataDxfId="549"/>
    <tableColumn id="13" xr3:uid="{923D96CB-5E75-46B7-A833-57B385DEEA12}" name="second weekend ($m)" dataDxfId="547"/>
    <tableColumn id="14" xr3:uid="{81636F45-CB8D-4C18-9822-AD13A30477D3}" name="1st vs 2nd weekend drop off" dataDxfId="548"/>
    <tableColumn id="15" xr3:uid="{361D9239-67B0-474B-A076-46157B446ED8}" name="% gross from opening weekend"/>
    <tableColumn id="16" xr3:uid="{C1CF3991-593B-4524-9A63-563BD529B772}" name="% gross from domestic" dataDxfId="553"/>
    <tableColumn id="17" xr3:uid="{77933948-FD2D-43BD-BBE7-F920EE97A929}" name="% gross from international" dataDxfId="552"/>
    <tableColumn id="18" xr3:uid="{E661A2EE-3399-40A6-AD56-B6D4AC590C0A}" name="% budget opening weekend" dataDxfId="55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www.kaggle.com/datasets/jainaru/marvel-movies-box-office-dat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42E68-FDCB-43CE-9E74-D455EC0F33D6}">
  <dimension ref="A1:AN82"/>
  <sheetViews>
    <sheetView showGridLines="0" tabSelected="1" zoomScale="78" zoomScaleNormal="78" workbookViewId="0">
      <selection sqref="A1:AN3"/>
    </sheetView>
  </sheetViews>
  <sheetFormatPr defaultColWidth="7.88671875" defaultRowHeight="14.4" x14ac:dyDescent="0.3"/>
  <cols>
    <col min="1" max="9" width="7.77734375" customWidth="1"/>
    <col min="20" max="20" width="39" bestFit="1" customWidth="1"/>
    <col min="21" max="21" width="11.109375" bestFit="1" customWidth="1"/>
    <col min="22" max="22" width="15.6640625" bestFit="1" customWidth="1"/>
    <col min="23" max="23" width="14.21875" bestFit="1" customWidth="1"/>
    <col min="24" max="24" width="16" bestFit="1" customWidth="1"/>
    <col min="25" max="25" width="17.33203125" bestFit="1" customWidth="1"/>
    <col min="26" max="26" width="24.77734375" bestFit="1" customWidth="1"/>
    <col min="27" max="35" width="7.33203125" customWidth="1"/>
    <col min="40" max="40" width="6" customWidth="1"/>
  </cols>
  <sheetData>
    <row r="1" spans="1:40" ht="28.2" customHeight="1" x14ac:dyDescent="0.3">
      <c r="A1" s="16" t="s">
        <v>83</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row>
    <row r="2" spans="1:40" ht="14.4" customHeight="1" x14ac:dyDescent="0.3">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row>
    <row r="3" spans="1:40" ht="14.4" customHeight="1" x14ac:dyDescent="0.3">
      <c r="A3" s="16"/>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row>
    <row r="44" spans="20:26" ht="4.2" customHeight="1" thickBot="1" x14ac:dyDescent="0.35"/>
    <row r="45" spans="20:26" ht="29.4" thickBot="1" x14ac:dyDescent="0.35">
      <c r="T45" s="43" t="s">
        <v>100</v>
      </c>
      <c r="U45" s="20" t="s">
        <v>62</v>
      </c>
      <c r="V45" s="35" t="s">
        <v>96</v>
      </c>
      <c r="W45" s="29" t="s">
        <v>86</v>
      </c>
      <c r="X45" s="29" t="s">
        <v>97</v>
      </c>
      <c r="Y45" s="29" t="s">
        <v>98</v>
      </c>
      <c r="Z45" s="39" t="s">
        <v>99</v>
      </c>
    </row>
    <row r="46" spans="20:26" x14ac:dyDescent="0.3">
      <c r="T46" s="26" t="s">
        <v>18</v>
      </c>
      <c r="U46" s="30">
        <v>130</v>
      </c>
      <c r="V46" s="36">
        <v>0.25096525096525096</v>
      </c>
      <c r="W46" s="31">
        <v>518</v>
      </c>
      <c r="X46" s="31">
        <v>57</v>
      </c>
      <c r="Y46" s="31">
        <v>24</v>
      </c>
      <c r="Z46" s="40">
        <v>0.42105263157894735</v>
      </c>
    </row>
    <row r="47" spans="20:26" x14ac:dyDescent="0.3">
      <c r="T47" s="27" t="s">
        <v>20</v>
      </c>
      <c r="U47" s="32">
        <v>130</v>
      </c>
      <c r="V47" s="37">
        <v>0.2086677367576244</v>
      </c>
      <c r="W47" s="23">
        <v>623</v>
      </c>
      <c r="X47" s="23">
        <v>75.8</v>
      </c>
      <c r="Y47" s="23">
        <v>29</v>
      </c>
      <c r="Z47" s="41">
        <v>0.38258575197889183</v>
      </c>
    </row>
    <row r="48" spans="20:26" x14ac:dyDescent="0.3">
      <c r="T48" s="27" t="s">
        <v>53</v>
      </c>
      <c r="U48" s="32">
        <v>250</v>
      </c>
      <c r="V48" s="37">
        <v>0.52521008403361347</v>
      </c>
      <c r="W48" s="23">
        <v>476</v>
      </c>
      <c r="X48" s="23">
        <v>104</v>
      </c>
      <c r="Y48" s="23">
        <v>32</v>
      </c>
      <c r="Z48" s="41">
        <v>0.30769230769230771</v>
      </c>
    </row>
    <row r="49" spans="20:26" x14ac:dyDescent="0.3">
      <c r="T49" s="27" t="s">
        <v>21</v>
      </c>
      <c r="U49" s="32">
        <v>365</v>
      </c>
      <c r="V49" s="37">
        <v>0.26164874551971329</v>
      </c>
      <c r="W49" s="23">
        <v>1395</v>
      </c>
      <c r="X49" s="23">
        <v>191</v>
      </c>
      <c r="Y49" s="23">
        <v>77</v>
      </c>
      <c r="Z49" s="41">
        <v>0.40314136125654448</v>
      </c>
    </row>
    <row r="50" spans="20:26" x14ac:dyDescent="0.3">
      <c r="T50" s="27" t="s">
        <v>23</v>
      </c>
      <c r="U50" s="32">
        <v>400</v>
      </c>
      <c r="V50" s="37">
        <v>0.14301036825169824</v>
      </c>
      <c r="W50" s="23">
        <v>2797</v>
      </c>
      <c r="X50" s="23">
        <v>357</v>
      </c>
      <c r="Y50" s="23">
        <v>147</v>
      </c>
      <c r="Z50" s="41">
        <v>0.41176470588235292</v>
      </c>
    </row>
    <row r="51" spans="20:26" x14ac:dyDescent="0.3">
      <c r="T51" s="27" t="s">
        <v>24</v>
      </c>
      <c r="U51" s="32">
        <v>300</v>
      </c>
      <c r="V51" s="37">
        <v>0.146484375</v>
      </c>
      <c r="W51" s="23">
        <v>2048</v>
      </c>
      <c r="X51" s="23">
        <v>257</v>
      </c>
      <c r="Y51" s="23">
        <v>114</v>
      </c>
      <c r="Z51" s="41">
        <v>0.44357976653696496</v>
      </c>
    </row>
    <row r="52" spans="20:26" x14ac:dyDescent="0.3">
      <c r="T52" s="27" t="s">
        <v>25</v>
      </c>
      <c r="U52" s="32">
        <v>200</v>
      </c>
      <c r="V52" s="37">
        <v>0.1497005988023952</v>
      </c>
      <c r="W52" s="23">
        <v>1336</v>
      </c>
      <c r="X52" s="23">
        <v>202</v>
      </c>
      <c r="Y52" s="23">
        <v>111</v>
      </c>
      <c r="Z52" s="41">
        <v>0.54950495049504955</v>
      </c>
    </row>
    <row r="53" spans="20:26" x14ac:dyDescent="0.3">
      <c r="T53" s="27" t="s">
        <v>26</v>
      </c>
      <c r="U53" s="32">
        <v>250</v>
      </c>
      <c r="V53" s="37">
        <v>0.29239766081871343</v>
      </c>
      <c r="W53" s="23">
        <v>855</v>
      </c>
      <c r="X53" s="23">
        <v>181</v>
      </c>
      <c r="Y53" s="23">
        <v>66</v>
      </c>
      <c r="Z53" s="41">
        <v>0.36464088397790057</v>
      </c>
    </row>
    <row r="54" spans="20:26" x14ac:dyDescent="0.3">
      <c r="T54" s="27" t="s">
        <v>27</v>
      </c>
      <c r="U54" s="32">
        <v>200</v>
      </c>
      <c r="V54" s="37">
        <v>0.52770448548812665</v>
      </c>
      <c r="W54" s="23">
        <v>379</v>
      </c>
      <c r="X54" s="23">
        <v>80.3</v>
      </c>
      <c r="Y54" s="23">
        <v>25.8</v>
      </c>
      <c r="Z54" s="41">
        <v>0.32129514321295144</v>
      </c>
    </row>
    <row r="55" spans="20:26" x14ac:dyDescent="0.3">
      <c r="T55" s="27" t="s">
        <v>29</v>
      </c>
      <c r="U55" s="32">
        <v>140</v>
      </c>
      <c r="V55" s="37">
        <v>0.3783783783783784</v>
      </c>
      <c r="W55" s="23">
        <v>370</v>
      </c>
      <c r="X55" s="23">
        <v>65</v>
      </c>
      <c r="Y55" s="23">
        <v>25</v>
      </c>
      <c r="Z55" s="41">
        <v>0.38461538461538464</v>
      </c>
    </row>
    <row r="56" spans="20:26" x14ac:dyDescent="0.3">
      <c r="T56" s="27" t="s">
        <v>30</v>
      </c>
      <c r="U56" s="32">
        <v>250</v>
      </c>
      <c r="V56" s="37">
        <v>0.21720243266724587</v>
      </c>
      <c r="W56" s="23">
        <v>1151</v>
      </c>
      <c r="X56" s="23">
        <v>179</v>
      </c>
      <c r="Y56" s="23">
        <v>72.599999999999994</v>
      </c>
      <c r="Z56" s="41">
        <v>0.40558659217877091</v>
      </c>
    </row>
    <row r="57" spans="20:26" x14ac:dyDescent="0.3">
      <c r="T57" s="27" t="s">
        <v>31</v>
      </c>
      <c r="U57" s="32">
        <v>170</v>
      </c>
      <c r="V57" s="37">
        <v>0.23809523809523808</v>
      </c>
      <c r="W57" s="23">
        <v>714</v>
      </c>
      <c r="X57" s="23">
        <v>95</v>
      </c>
      <c r="Y57" s="23">
        <v>41</v>
      </c>
      <c r="Z57" s="41">
        <v>0.43157894736842106</v>
      </c>
    </row>
    <row r="58" spans="20:26" x14ac:dyDescent="0.3">
      <c r="T58" s="27" t="s">
        <v>32</v>
      </c>
      <c r="U58" s="32">
        <v>175</v>
      </c>
      <c r="V58" s="37">
        <v>0.1550044286979628</v>
      </c>
      <c r="W58" s="23">
        <v>1129</v>
      </c>
      <c r="X58" s="23">
        <v>153</v>
      </c>
      <c r="Y58" s="23">
        <v>67.900000000000006</v>
      </c>
      <c r="Z58" s="41">
        <v>0.44379084967320265</v>
      </c>
    </row>
    <row r="59" spans="20:26" x14ac:dyDescent="0.3">
      <c r="T59" s="27" t="s">
        <v>57</v>
      </c>
      <c r="U59" s="32">
        <v>58</v>
      </c>
      <c r="V59" s="37">
        <v>7.407407407407407E-2</v>
      </c>
      <c r="W59" s="23">
        <v>783</v>
      </c>
      <c r="X59" s="23">
        <v>132.4</v>
      </c>
      <c r="Y59" s="23">
        <v>56.5</v>
      </c>
      <c r="Z59" s="41">
        <v>0.42673716012084589</v>
      </c>
    </row>
    <row r="60" spans="20:26" x14ac:dyDescent="0.3">
      <c r="T60" s="27" t="s">
        <v>58</v>
      </c>
      <c r="U60" s="32">
        <v>110</v>
      </c>
      <c r="V60" s="37">
        <v>0.13994910941475827</v>
      </c>
      <c r="W60" s="23">
        <v>786</v>
      </c>
      <c r="X60" s="23">
        <v>125.5</v>
      </c>
      <c r="Y60" s="23">
        <v>43.5</v>
      </c>
      <c r="Z60" s="41">
        <v>0.34661354581673309</v>
      </c>
    </row>
    <row r="61" spans="20:26" ht="25.8" customHeight="1" x14ac:dyDescent="0.3">
      <c r="T61" s="27" t="s">
        <v>33</v>
      </c>
      <c r="U61" s="32">
        <v>165</v>
      </c>
      <c r="V61" s="37">
        <v>0.24408284023668639</v>
      </c>
      <c r="W61" s="23">
        <v>676</v>
      </c>
      <c r="X61" s="23">
        <v>85</v>
      </c>
      <c r="Y61" s="23">
        <v>42.9</v>
      </c>
      <c r="Z61" s="41">
        <v>0.50470588235294112</v>
      </c>
    </row>
    <row r="62" spans="20:26" x14ac:dyDescent="0.3">
      <c r="T62" s="27" t="s">
        <v>34</v>
      </c>
      <c r="U62" s="32">
        <v>200</v>
      </c>
      <c r="V62" s="37">
        <v>0.21008403361344538</v>
      </c>
      <c r="W62" s="23">
        <v>952</v>
      </c>
      <c r="X62" s="23">
        <v>187</v>
      </c>
      <c r="Y62" s="23">
        <v>61.7</v>
      </c>
      <c r="Z62" s="41">
        <v>0.32994652406417113</v>
      </c>
    </row>
    <row r="63" spans="20:26" x14ac:dyDescent="0.3">
      <c r="T63" s="27" t="s">
        <v>35</v>
      </c>
      <c r="U63" s="32">
        <v>200</v>
      </c>
      <c r="V63" s="37">
        <v>0.49751243781094528</v>
      </c>
      <c r="W63" s="23">
        <v>402</v>
      </c>
      <c r="X63" s="23">
        <v>71</v>
      </c>
      <c r="Y63" s="23">
        <v>26.8</v>
      </c>
      <c r="Z63" s="41">
        <v>0.37746478873239436</v>
      </c>
    </row>
    <row r="64" spans="20:26" x14ac:dyDescent="0.3">
      <c r="T64" s="27" t="s">
        <v>36</v>
      </c>
      <c r="U64" s="32">
        <v>170</v>
      </c>
      <c r="V64" s="37">
        <v>0.22077922077922077</v>
      </c>
      <c r="W64" s="23">
        <v>770</v>
      </c>
      <c r="X64" s="23">
        <v>94</v>
      </c>
      <c r="Y64" s="23">
        <v>42.1</v>
      </c>
      <c r="Z64" s="41">
        <v>0.44787234042553192</v>
      </c>
    </row>
    <row r="65" spans="20:26" x14ac:dyDescent="0.3">
      <c r="T65" s="27" t="s">
        <v>38</v>
      </c>
      <c r="U65" s="32">
        <v>200</v>
      </c>
      <c r="V65" s="37">
        <v>0.23014959723820483</v>
      </c>
      <c r="W65" s="23">
        <v>869</v>
      </c>
      <c r="X65" s="23">
        <v>146</v>
      </c>
      <c r="Y65" s="23">
        <v>65</v>
      </c>
      <c r="Z65" s="41">
        <v>0.4452054794520548</v>
      </c>
    </row>
    <row r="66" spans="20:26" x14ac:dyDescent="0.3">
      <c r="T66" s="27" t="s">
        <v>54</v>
      </c>
      <c r="U66" s="32">
        <v>250</v>
      </c>
      <c r="V66" s="37">
        <v>0.29585798816568049</v>
      </c>
      <c r="W66" s="23">
        <v>845</v>
      </c>
      <c r="X66" s="23">
        <v>118</v>
      </c>
      <c r="Y66" s="23">
        <v>49</v>
      </c>
      <c r="Z66" s="41">
        <v>0.4152542372881356</v>
      </c>
    </row>
    <row r="67" spans="20:26" x14ac:dyDescent="0.3">
      <c r="T67" s="27" t="s">
        <v>39</v>
      </c>
      <c r="U67" s="32">
        <v>137.5</v>
      </c>
      <c r="V67" s="37">
        <v>0.51886792452830188</v>
      </c>
      <c r="W67" s="23">
        <v>265</v>
      </c>
      <c r="X67" s="23">
        <v>55</v>
      </c>
      <c r="Y67" s="23">
        <v>22.1</v>
      </c>
      <c r="Z67" s="41">
        <v>0.40181818181818185</v>
      </c>
    </row>
    <row r="68" spans="20:26" x14ac:dyDescent="0.3">
      <c r="T68" s="27" t="s">
        <v>40</v>
      </c>
      <c r="U68" s="32">
        <v>186</v>
      </c>
      <c r="V68" s="37">
        <v>0.31794871794871793</v>
      </c>
      <c r="W68" s="23">
        <v>585</v>
      </c>
      <c r="X68" s="23">
        <v>102</v>
      </c>
      <c r="Y68" s="23">
        <v>51.2</v>
      </c>
      <c r="Z68" s="41">
        <v>0.50196078431372548</v>
      </c>
    </row>
    <row r="69" spans="20:26" x14ac:dyDescent="0.3">
      <c r="T69" s="27" t="s">
        <v>41</v>
      </c>
      <c r="U69" s="32">
        <v>170</v>
      </c>
      <c r="V69" s="37">
        <v>0.27375201288244766</v>
      </c>
      <c r="W69" s="23">
        <v>621</v>
      </c>
      <c r="X69" s="23">
        <v>128</v>
      </c>
      <c r="Y69" s="23">
        <v>52</v>
      </c>
      <c r="Z69" s="41">
        <v>0.40625</v>
      </c>
    </row>
    <row r="70" spans="20:26" x14ac:dyDescent="0.3">
      <c r="T70" s="27" t="s">
        <v>42</v>
      </c>
      <c r="U70" s="32">
        <v>200</v>
      </c>
      <c r="V70" s="37">
        <v>0.16460905349794239</v>
      </c>
      <c r="W70" s="23">
        <v>1215</v>
      </c>
      <c r="X70" s="23">
        <v>174</v>
      </c>
      <c r="Y70" s="23">
        <v>72.5</v>
      </c>
      <c r="Z70" s="41">
        <v>0.41666666666666669</v>
      </c>
    </row>
    <row r="71" spans="20:26" x14ac:dyDescent="0.3">
      <c r="T71" s="27" t="s">
        <v>43</v>
      </c>
      <c r="U71" s="32">
        <v>150</v>
      </c>
      <c r="V71" s="37">
        <v>0.34722222222222221</v>
      </c>
      <c r="W71" s="23">
        <v>432</v>
      </c>
      <c r="X71" s="23">
        <v>75</v>
      </c>
      <c r="Y71" s="23">
        <v>34.700000000000003</v>
      </c>
      <c r="Z71" s="41">
        <v>0.46266666666666673</v>
      </c>
    </row>
    <row r="72" spans="20:26" x14ac:dyDescent="0.3">
      <c r="T72" s="27" t="s">
        <v>56</v>
      </c>
      <c r="U72" s="32">
        <v>100</v>
      </c>
      <c r="V72" s="37">
        <v>0.14705882352941177</v>
      </c>
      <c r="W72" s="23">
        <v>680</v>
      </c>
      <c r="X72" s="23">
        <v>120</v>
      </c>
      <c r="Y72" s="23">
        <v>52</v>
      </c>
      <c r="Z72" s="41">
        <v>0.43333333333333335</v>
      </c>
    </row>
    <row r="73" spans="20:26" x14ac:dyDescent="0.3">
      <c r="T73" s="27" t="s">
        <v>44</v>
      </c>
      <c r="U73" s="32">
        <v>160</v>
      </c>
      <c r="V73" s="37">
        <v>0.14134275618374559</v>
      </c>
      <c r="W73" s="23">
        <v>1132</v>
      </c>
      <c r="X73" s="23">
        <v>93</v>
      </c>
      <c r="Y73" s="23">
        <v>45.3</v>
      </c>
      <c r="Z73" s="41">
        <v>0.48709677419354835</v>
      </c>
    </row>
    <row r="74" spans="20:26" x14ac:dyDescent="0.3">
      <c r="T74" s="27" t="s">
        <v>46</v>
      </c>
      <c r="U74" s="32">
        <v>175</v>
      </c>
      <c r="V74" s="37">
        <v>0.19931662870159453</v>
      </c>
      <c r="W74" s="23">
        <v>878</v>
      </c>
      <c r="X74" s="23">
        <v>117</v>
      </c>
      <c r="Y74" s="23">
        <v>44</v>
      </c>
      <c r="Z74" s="41">
        <v>0.37606837606837606</v>
      </c>
    </row>
    <row r="75" spans="20:26" x14ac:dyDescent="0.3">
      <c r="T75" s="27" t="s">
        <v>47</v>
      </c>
      <c r="U75" s="32">
        <v>200</v>
      </c>
      <c r="V75" s="37">
        <v>0.10465724751439037</v>
      </c>
      <c r="W75" s="23">
        <v>1911</v>
      </c>
      <c r="X75" s="23">
        <v>260</v>
      </c>
      <c r="Y75" s="23">
        <v>84</v>
      </c>
      <c r="Z75" s="41">
        <v>0.32307692307692309</v>
      </c>
    </row>
    <row r="76" spans="20:26" x14ac:dyDescent="0.3">
      <c r="T76" s="27" t="s">
        <v>48</v>
      </c>
      <c r="U76" s="32">
        <v>225</v>
      </c>
      <c r="V76" s="37">
        <v>0.14851485148514851</v>
      </c>
      <c r="W76" s="23">
        <v>1515</v>
      </c>
      <c r="X76" s="23">
        <v>207</v>
      </c>
      <c r="Y76" s="23">
        <v>103</v>
      </c>
      <c r="Z76" s="41">
        <v>0.49758454106280192</v>
      </c>
    </row>
    <row r="77" spans="20:26" x14ac:dyDescent="0.3">
      <c r="T77" s="27" t="s">
        <v>55</v>
      </c>
      <c r="U77" s="32">
        <v>250</v>
      </c>
      <c r="V77" s="37">
        <v>0.49701789264413521</v>
      </c>
      <c r="W77" s="23">
        <v>503</v>
      </c>
      <c r="X77" s="23">
        <v>81</v>
      </c>
      <c r="Y77" s="23">
        <v>27</v>
      </c>
      <c r="Z77" s="41">
        <v>0.33333333333333331</v>
      </c>
    </row>
    <row r="78" spans="20:26" x14ac:dyDescent="0.3">
      <c r="T78" s="27" t="s">
        <v>50</v>
      </c>
      <c r="U78" s="32">
        <v>150</v>
      </c>
      <c r="V78" s="37">
        <v>0.33407572383073497</v>
      </c>
      <c r="W78" s="23">
        <v>449</v>
      </c>
      <c r="X78" s="23">
        <v>65</v>
      </c>
      <c r="Y78" s="23">
        <v>34</v>
      </c>
      <c r="Z78" s="41">
        <v>0.52307692307692311</v>
      </c>
    </row>
    <row r="79" spans="20:26" x14ac:dyDescent="0.3">
      <c r="T79" s="27" t="s">
        <v>49</v>
      </c>
      <c r="U79" s="32">
        <v>150</v>
      </c>
      <c r="V79" s="37">
        <v>0.23291925465838509</v>
      </c>
      <c r="W79" s="23">
        <v>644</v>
      </c>
      <c r="X79" s="23">
        <v>85</v>
      </c>
      <c r="Y79" s="23">
        <v>36.5</v>
      </c>
      <c r="Z79" s="41">
        <v>0.42941176470588233</v>
      </c>
    </row>
    <row r="80" spans="20:26" x14ac:dyDescent="0.3">
      <c r="T80" s="27" t="s">
        <v>51</v>
      </c>
      <c r="U80" s="32">
        <v>250</v>
      </c>
      <c r="V80" s="37">
        <v>0.33557046979865773</v>
      </c>
      <c r="W80" s="23">
        <v>745</v>
      </c>
      <c r="X80" s="23">
        <v>144</v>
      </c>
      <c r="Y80" s="23">
        <v>46.6</v>
      </c>
      <c r="Z80" s="41">
        <v>0.32361111111111113</v>
      </c>
    </row>
    <row r="81" spans="1:26" ht="22.8" customHeight="1" thickBot="1" x14ac:dyDescent="0.35">
      <c r="A81" s="17" t="s">
        <v>85</v>
      </c>
      <c r="B81" s="17"/>
      <c r="C81" s="17"/>
      <c r="D81" s="17"/>
      <c r="E81" s="17"/>
      <c r="F81" s="17"/>
      <c r="G81" s="17"/>
      <c r="H81" s="17"/>
      <c r="I81" s="17"/>
      <c r="J81" s="17"/>
      <c r="T81" s="28" t="s">
        <v>52</v>
      </c>
      <c r="U81" s="33">
        <v>180</v>
      </c>
      <c r="V81" s="38">
        <v>0.21176470588235294</v>
      </c>
      <c r="W81" s="24">
        <v>850</v>
      </c>
      <c r="X81" s="24">
        <v>122</v>
      </c>
      <c r="Y81" s="24">
        <v>57</v>
      </c>
      <c r="Z81" s="42">
        <v>0.46721311475409838</v>
      </c>
    </row>
    <row r="82" spans="1:26" s="15" customFormat="1" x14ac:dyDescent="0.3">
      <c r="A82" s="17" t="s">
        <v>84</v>
      </c>
      <c r="B82" s="17"/>
      <c r="C82" s="17"/>
      <c r="D82" s="17"/>
      <c r="E82" s="17"/>
      <c r="F82" s="17"/>
      <c r="G82" s="17"/>
      <c r="H82" s="17"/>
      <c r="I82"/>
      <c r="J82"/>
    </row>
  </sheetData>
  <mergeCells count="3">
    <mergeCell ref="A81:J81"/>
    <mergeCell ref="A82:H82"/>
    <mergeCell ref="A1:AN3"/>
  </mergeCells>
  <phoneticPr fontId="19" type="noConversion"/>
  <conditionalFormatting sqref="V45">
    <cfRule type="colorScale" priority="5">
      <colorScale>
        <cfvo type="min"/>
        <cfvo type="max"/>
        <color rgb="FFFCFCFF"/>
        <color rgb="FFF8696B"/>
      </colorScale>
    </cfRule>
  </conditionalFormatting>
  <conditionalFormatting sqref="V45">
    <cfRule type="colorScale" priority="4">
      <colorScale>
        <cfvo type="min"/>
        <cfvo type="max"/>
        <color rgb="FFFCFCFF"/>
        <color rgb="FFF8696B"/>
      </colorScale>
    </cfRule>
  </conditionalFormatting>
  <conditionalFormatting sqref="Z45">
    <cfRule type="colorScale" priority="3">
      <colorScale>
        <cfvo type="min"/>
        <cfvo type="max"/>
        <color rgb="FFFCFCFF"/>
        <color rgb="FFF8696B"/>
      </colorScale>
    </cfRule>
  </conditionalFormatting>
  <conditionalFormatting pivot="1" sqref="V46:V81">
    <cfRule type="colorScale" priority="2">
      <colorScale>
        <cfvo type="min"/>
        <cfvo type="max"/>
        <color rgb="FFFCFCFF"/>
        <color rgb="FFF8696B"/>
      </colorScale>
    </cfRule>
  </conditionalFormatting>
  <conditionalFormatting pivot="1" sqref="Z46:Z81">
    <cfRule type="colorScale" priority="1">
      <colorScale>
        <cfvo type="min"/>
        <cfvo type="max"/>
        <color rgb="FFFCFCFF"/>
        <color rgb="FFF8696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BFB25-ECB4-4CFA-AF20-7E73376BB031}">
  <dimension ref="A1:R40"/>
  <sheetViews>
    <sheetView topLeftCell="A2" workbookViewId="0">
      <selection activeCell="I14" sqref="I14"/>
    </sheetView>
  </sheetViews>
  <sheetFormatPr defaultColWidth="9" defaultRowHeight="14.4" x14ac:dyDescent="0.3"/>
  <cols>
    <col min="1" max="1" width="31.88671875" bestFit="1" customWidth="1"/>
    <col min="2" max="2" width="14.6640625" bestFit="1" customWidth="1"/>
    <col min="3" max="3" width="6.44140625" customWidth="1"/>
    <col min="4" max="4" width="15.21875" customWidth="1"/>
    <col min="5" max="5" width="17.77734375" customWidth="1"/>
    <col min="6" max="6" width="19.5546875" customWidth="1"/>
    <col min="7" max="7" width="8.77734375" customWidth="1"/>
    <col min="9" max="9" width="13.44140625" customWidth="1"/>
    <col min="10" max="10" width="16.109375" customWidth="1"/>
    <col min="11" max="11" width="23.109375" customWidth="1"/>
    <col min="12" max="12" width="19.5546875" customWidth="1"/>
    <col min="13" max="13" width="22.109375" customWidth="1"/>
    <col min="14" max="14" width="21.44140625" customWidth="1"/>
    <col min="15" max="15" width="26.33203125" customWidth="1"/>
    <col min="16" max="16" width="28.88671875" customWidth="1"/>
    <col min="17" max="17" width="20.33203125" customWidth="1"/>
    <col min="18" max="18" width="25" customWidth="1"/>
    <col min="19" max="19" width="26" customWidth="1"/>
  </cols>
  <sheetData>
    <row r="1" spans="1:18" s="3" customFormat="1" x14ac:dyDescent="0.3">
      <c r="A1" s="3" t="s">
        <v>0</v>
      </c>
      <c r="B1" s="3" t="s">
        <v>1</v>
      </c>
      <c r="C1" s="3" t="s">
        <v>2</v>
      </c>
      <c r="D1" s="3" t="s">
        <v>5</v>
      </c>
      <c r="E1" s="3" t="s">
        <v>6</v>
      </c>
      <c r="F1" s="3" t="s">
        <v>7</v>
      </c>
      <c r="G1" s="3" t="s">
        <v>8</v>
      </c>
      <c r="H1" s="3" t="s">
        <v>3</v>
      </c>
      <c r="I1" s="3" t="s">
        <v>9</v>
      </c>
      <c r="J1" s="3" t="s">
        <v>10</v>
      </c>
      <c r="K1" s="3" t="s">
        <v>4</v>
      </c>
      <c r="L1" s="3" t="s">
        <v>11</v>
      </c>
      <c r="M1" s="3" t="s">
        <v>12</v>
      </c>
      <c r="N1" s="3" t="s">
        <v>13</v>
      </c>
      <c r="O1" s="3" t="s">
        <v>14</v>
      </c>
      <c r="P1" s="3" t="s">
        <v>15</v>
      </c>
      <c r="Q1" s="3" t="s">
        <v>16</v>
      </c>
      <c r="R1" s="3" t="s">
        <v>17</v>
      </c>
    </row>
    <row r="2" spans="1:18" x14ac:dyDescent="0.3">
      <c r="A2" t="s">
        <v>18</v>
      </c>
      <c r="B2" t="s">
        <v>19</v>
      </c>
      <c r="C2">
        <v>2015</v>
      </c>
      <c r="D2" s="1">
        <v>0.83</v>
      </c>
      <c r="E2" s="1">
        <v>0.85</v>
      </c>
      <c r="F2" s="1">
        <v>-0.02</v>
      </c>
      <c r="G2" s="18">
        <v>130</v>
      </c>
      <c r="H2" s="18">
        <v>518</v>
      </c>
      <c r="I2">
        <v>180</v>
      </c>
      <c r="J2">
        <v>338</v>
      </c>
      <c r="K2" s="1">
        <v>3.98</v>
      </c>
      <c r="L2" s="18">
        <v>57</v>
      </c>
      <c r="M2" s="18">
        <v>24</v>
      </c>
      <c r="N2" s="1">
        <v>-0.57999999999999996</v>
      </c>
      <c r="O2">
        <v>31.8</v>
      </c>
      <c r="P2" s="2">
        <v>0.34699999999999998</v>
      </c>
      <c r="Q2" s="2">
        <v>0.65300000000000002</v>
      </c>
      <c r="R2" s="2">
        <v>0.438</v>
      </c>
    </row>
    <row r="3" spans="1:18" x14ac:dyDescent="0.3">
      <c r="A3" t="s">
        <v>20</v>
      </c>
      <c r="B3" t="s">
        <v>19</v>
      </c>
      <c r="C3">
        <v>2018</v>
      </c>
      <c r="D3" s="1">
        <v>0.87</v>
      </c>
      <c r="E3" s="1">
        <v>0.8</v>
      </c>
      <c r="F3" s="1">
        <v>7.0000000000000007E-2</v>
      </c>
      <c r="G3" s="18">
        <v>130</v>
      </c>
      <c r="H3" s="18">
        <v>623</v>
      </c>
      <c r="I3">
        <v>216</v>
      </c>
      <c r="J3">
        <v>406</v>
      </c>
      <c r="K3" s="1">
        <v>4.79</v>
      </c>
      <c r="L3" s="18">
        <v>75.8</v>
      </c>
      <c r="M3" s="18">
        <v>29</v>
      </c>
      <c r="N3" s="1">
        <v>-0.62</v>
      </c>
      <c r="O3">
        <v>35</v>
      </c>
      <c r="P3" s="2">
        <v>0.34699999999999998</v>
      </c>
      <c r="Q3" s="2">
        <v>0.65200000000000002</v>
      </c>
      <c r="R3" s="2">
        <v>0.58299999999999996</v>
      </c>
    </row>
    <row r="4" spans="1:18" x14ac:dyDescent="0.3">
      <c r="A4" t="s">
        <v>21</v>
      </c>
      <c r="B4" t="s">
        <v>22</v>
      </c>
      <c r="C4">
        <v>2015</v>
      </c>
      <c r="D4" s="1">
        <v>0.76</v>
      </c>
      <c r="E4" s="1">
        <v>0.82</v>
      </c>
      <c r="F4" s="1">
        <v>-0.06</v>
      </c>
      <c r="G4" s="18">
        <v>365</v>
      </c>
      <c r="H4" s="18">
        <v>1395</v>
      </c>
      <c r="I4">
        <v>459</v>
      </c>
      <c r="J4">
        <v>936</v>
      </c>
      <c r="K4" s="1">
        <v>3.82</v>
      </c>
      <c r="L4" s="18">
        <v>191</v>
      </c>
      <c r="M4" s="18">
        <v>77</v>
      </c>
      <c r="N4" s="1">
        <v>-0.6</v>
      </c>
      <c r="O4">
        <v>41.7</v>
      </c>
      <c r="P4" s="2">
        <v>0.32900000000000001</v>
      </c>
      <c r="Q4" s="2">
        <v>0.67100000000000004</v>
      </c>
      <c r="R4" s="2">
        <v>0.52300000000000002</v>
      </c>
    </row>
    <row r="5" spans="1:18" ht="15.6" customHeight="1" x14ac:dyDescent="0.3">
      <c r="A5" t="s">
        <v>23</v>
      </c>
      <c r="B5" t="s">
        <v>22</v>
      </c>
      <c r="C5">
        <v>2019</v>
      </c>
      <c r="D5" s="1">
        <v>0.94</v>
      </c>
      <c r="E5" s="1">
        <v>0.9</v>
      </c>
      <c r="F5" s="1">
        <v>0.04</v>
      </c>
      <c r="G5" s="18">
        <v>400</v>
      </c>
      <c r="H5" s="18">
        <v>2797</v>
      </c>
      <c r="I5">
        <v>858</v>
      </c>
      <c r="J5">
        <v>1939</v>
      </c>
      <c r="K5" s="1">
        <v>6.99</v>
      </c>
      <c r="L5" s="18">
        <v>357</v>
      </c>
      <c r="M5" s="18">
        <v>147</v>
      </c>
      <c r="N5" s="1">
        <v>-0.59</v>
      </c>
      <c r="O5">
        <v>41.6</v>
      </c>
      <c r="P5" s="2">
        <v>0.307</v>
      </c>
      <c r="Q5" s="2">
        <v>0.69299999999999995</v>
      </c>
      <c r="R5" s="2">
        <v>0.89300000000000002</v>
      </c>
    </row>
    <row r="6" spans="1:18" x14ac:dyDescent="0.3">
      <c r="A6" t="s">
        <v>24</v>
      </c>
      <c r="B6" t="s">
        <v>22</v>
      </c>
      <c r="C6">
        <v>2018</v>
      </c>
      <c r="D6" s="1">
        <v>0.85</v>
      </c>
      <c r="E6" s="1">
        <v>0.91</v>
      </c>
      <c r="F6" s="1">
        <v>-0.06</v>
      </c>
      <c r="G6" s="18">
        <v>300</v>
      </c>
      <c r="H6" s="18">
        <v>2048</v>
      </c>
      <c r="I6">
        <v>678</v>
      </c>
      <c r="J6">
        <v>1369</v>
      </c>
      <c r="K6" s="1">
        <v>6.83</v>
      </c>
      <c r="L6" s="18">
        <v>257</v>
      </c>
      <c r="M6" s="18">
        <v>114</v>
      </c>
      <c r="N6" s="1">
        <v>-0.56000000000000005</v>
      </c>
      <c r="O6">
        <v>38</v>
      </c>
      <c r="P6" s="2">
        <v>0.33100000000000002</v>
      </c>
      <c r="Q6" s="2">
        <v>0.66800000000000004</v>
      </c>
      <c r="R6" s="2">
        <v>0.85699999999999998</v>
      </c>
    </row>
    <row r="7" spans="1:18" x14ac:dyDescent="0.3">
      <c r="A7" t="s">
        <v>25</v>
      </c>
      <c r="B7" t="s">
        <v>25</v>
      </c>
      <c r="C7">
        <v>2018</v>
      </c>
      <c r="D7" s="1">
        <v>0.96</v>
      </c>
      <c r="E7" s="1">
        <v>0.79</v>
      </c>
      <c r="F7" s="1">
        <v>0.17</v>
      </c>
      <c r="G7" s="18">
        <v>200</v>
      </c>
      <c r="H7" s="18">
        <v>1336</v>
      </c>
      <c r="I7">
        <v>700</v>
      </c>
      <c r="J7">
        <v>636</v>
      </c>
      <c r="K7" s="1">
        <v>6.68</v>
      </c>
      <c r="L7" s="18">
        <v>202</v>
      </c>
      <c r="M7" s="18">
        <v>111</v>
      </c>
      <c r="N7" s="1">
        <v>-0.45</v>
      </c>
      <c r="O7">
        <v>28.9</v>
      </c>
      <c r="P7" s="2">
        <v>0.52400000000000002</v>
      </c>
      <c r="Q7" s="2">
        <v>0.47599999999999998</v>
      </c>
      <c r="R7" s="2">
        <v>1.01</v>
      </c>
    </row>
    <row r="8" spans="1:18" x14ac:dyDescent="0.3">
      <c r="A8" t="s">
        <v>26</v>
      </c>
      <c r="B8" t="s">
        <v>25</v>
      </c>
      <c r="C8">
        <v>2022</v>
      </c>
      <c r="D8" s="1">
        <v>0.84</v>
      </c>
      <c r="E8" s="1">
        <v>0.94</v>
      </c>
      <c r="F8" s="1">
        <v>-0.1</v>
      </c>
      <c r="G8" s="18">
        <v>250</v>
      </c>
      <c r="H8" s="18">
        <v>855</v>
      </c>
      <c r="I8">
        <v>453</v>
      </c>
      <c r="J8">
        <v>401</v>
      </c>
      <c r="K8" s="1">
        <v>3.42</v>
      </c>
      <c r="L8" s="18">
        <v>181</v>
      </c>
      <c r="M8" s="18">
        <v>66</v>
      </c>
      <c r="N8" s="1">
        <v>-0.64</v>
      </c>
      <c r="O8">
        <v>48.6</v>
      </c>
      <c r="P8" s="2">
        <v>0.53</v>
      </c>
      <c r="Q8" s="2">
        <v>0.46899999999999997</v>
      </c>
      <c r="R8" s="2">
        <v>0.72399999999999998</v>
      </c>
    </row>
    <row r="9" spans="1:18" x14ac:dyDescent="0.3">
      <c r="A9" t="s">
        <v>27</v>
      </c>
      <c r="B9" t="s">
        <v>28</v>
      </c>
      <c r="C9">
        <v>2021</v>
      </c>
      <c r="D9" s="1">
        <v>0.79</v>
      </c>
      <c r="E9" s="1">
        <v>0.8</v>
      </c>
      <c r="F9" s="1">
        <v>-0.01</v>
      </c>
      <c r="G9" s="18">
        <v>200</v>
      </c>
      <c r="H9" s="18">
        <v>379</v>
      </c>
      <c r="I9">
        <v>183</v>
      </c>
      <c r="J9">
        <v>196</v>
      </c>
      <c r="K9" s="1">
        <v>1.9</v>
      </c>
      <c r="L9" s="18">
        <v>80.3</v>
      </c>
      <c r="M9" s="18">
        <v>25.8</v>
      </c>
      <c r="N9" s="1">
        <v>-0.68</v>
      </c>
      <c r="O9">
        <v>43.8</v>
      </c>
      <c r="P9" s="2">
        <v>0.48299999999999998</v>
      </c>
      <c r="Q9" s="2">
        <v>0.51700000000000002</v>
      </c>
      <c r="R9" s="2">
        <v>0.40200000000000002</v>
      </c>
    </row>
    <row r="10" spans="1:18" x14ac:dyDescent="0.3">
      <c r="A10" t="s">
        <v>29</v>
      </c>
      <c r="B10" t="s">
        <v>29</v>
      </c>
      <c r="C10">
        <v>2011</v>
      </c>
      <c r="D10" s="1">
        <v>0.79</v>
      </c>
      <c r="E10" s="1">
        <v>0.75</v>
      </c>
      <c r="F10" s="1">
        <v>0.04</v>
      </c>
      <c r="G10" s="18">
        <v>140</v>
      </c>
      <c r="H10" s="18">
        <v>370</v>
      </c>
      <c r="I10">
        <v>176</v>
      </c>
      <c r="J10">
        <v>193</v>
      </c>
      <c r="K10" s="1">
        <v>2.64</v>
      </c>
      <c r="L10" s="18">
        <v>65</v>
      </c>
      <c r="M10" s="18">
        <v>25</v>
      </c>
      <c r="N10" s="1">
        <v>-0.62</v>
      </c>
      <c r="O10">
        <v>36.799999999999997</v>
      </c>
      <c r="P10" s="2">
        <v>0.47599999999999998</v>
      </c>
      <c r="Q10" s="2">
        <v>0.52200000000000002</v>
      </c>
      <c r="R10" s="2">
        <v>0.46400000000000002</v>
      </c>
    </row>
    <row r="11" spans="1:18" x14ac:dyDescent="0.3">
      <c r="A11" t="s">
        <v>30</v>
      </c>
      <c r="B11" t="s">
        <v>29</v>
      </c>
      <c r="C11">
        <v>2016</v>
      </c>
      <c r="D11" s="1">
        <v>0.9</v>
      </c>
      <c r="E11" s="1">
        <v>0.89</v>
      </c>
      <c r="F11" s="1">
        <v>0.01</v>
      </c>
      <c r="G11" s="18">
        <v>250</v>
      </c>
      <c r="H11" s="18">
        <v>1151</v>
      </c>
      <c r="I11">
        <v>408</v>
      </c>
      <c r="J11">
        <v>743</v>
      </c>
      <c r="K11" s="1">
        <v>4.5999999999999996</v>
      </c>
      <c r="L11" s="18">
        <v>179</v>
      </c>
      <c r="M11" s="18">
        <v>72.599999999999994</v>
      </c>
      <c r="N11" s="1">
        <v>-0.59</v>
      </c>
      <c r="O11">
        <v>43.9</v>
      </c>
      <c r="P11" s="2">
        <v>0.35399999999999998</v>
      </c>
      <c r="Q11" s="2">
        <v>0.64600000000000002</v>
      </c>
      <c r="R11" s="2">
        <v>0.71599999999999997</v>
      </c>
    </row>
    <row r="12" spans="1:18" x14ac:dyDescent="0.3">
      <c r="A12" t="s">
        <v>31</v>
      </c>
      <c r="B12" t="s">
        <v>29</v>
      </c>
      <c r="C12">
        <v>2014</v>
      </c>
      <c r="D12" s="1">
        <v>0.9</v>
      </c>
      <c r="E12" s="1">
        <v>0.92</v>
      </c>
      <c r="F12" s="1">
        <v>-0.02</v>
      </c>
      <c r="G12" s="18">
        <v>170</v>
      </c>
      <c r="H12" s="18">
        <v>714</v>
      </c>
      <c r="I12">
        <v>259</v>
      </c>
      <c r="J12">
        <v>454</v>
      </c>
      <c r="K12" s="1">
        <v>4.2</v>
      </c>
      <c r="L12" s="18">
        <v>95</v>
      </c>
      <c r="M12" s="18">
        <v>41</v>
      </c>
      <c r="N12" s="1">
        <v>-0.56999999999999995</v>
      </c>
      <c r="O12">
        <v>36.6</v>
      </c>
      <c r="P12" s="2">
        <v>0.36299999999999999</v>
      </c>
      <c r="Q12" s="2">
        <v>0.63600000000000001</v>
      </c>
      <c r="R12" s="2">
        <v>0.55900000000000005</v>
      </c>
    </row>
    <row r="13" spans="1:18" x14ac:dyDescent="0.3">
      <c r="A13" t="s">
        <v>32</v>
      </c>
      <c r="B13" t="s">
        <v>28</v>
      </c>
      <c r="C13">
        <v>2019</v>
      </c>
      <c r="D13" s="1">
        <v>0.79</v>
      </c>
      <c r="E13" s="1">
        <v>0.45</v>
      </c>
      <c r="F13" s="1">
        <v>0.34</v>
      </c>
      <c r="G13" s="18">
        <v>175</v>
      </c>
      <c r="H13" s="18">
        <v>1129</v>
      </c>
      <c r="I13">
        <v>426</v>
      </c>
      <c r="J13">
        <v>702</v>
      </c>
      <c r="K13" s="1">
        <v>6.45</v>
      </c>
      <c r="L13" s="18">
        <v>153</v>
      </c>
      <c r="M13" s="18">
        <v>67.900000000000006</v>
      </c>
      <c r="N13" s="1">
        <v>-0.56000000000000005</v>
      </c>
      <c r="O13">
        <v>35.9</v>
      </c>
      <c r="P13" s="2">
        <v>0.377</v>
      </c>
      <c r="Q13" s="2">
        <v>0.622</v>
      </c>
      <c r="R13" s="2">
        <v>0.874</v>
      </c>
    </row>
    <row r="14" spans="1:18" x14ac:dyDescent="0.3">
      <c r="A14" t="s">
        <v>33</v>
      </c>
      <c r="B14" t="s">
        <v>33</v>
      </c>
      <c r="C14">
        <v>2016</v>
      </c>
      <c r="D14" s="1">
        <v>0.89</v>
      </c>
      <c r="E14" s="1">
        <v>0.86</v>
      </c>
      <c r="F14" s="1">
        <v>0.03</v>
      </c>
      <c r="G14" s="18">
        <v>165</v>
      </c>
      <c r="H14" s="18">
        <v>676</v>
      </c>
      <c r="I14">
        <v>232</v>
      </c>
      <c r="J14">
        <v>443</v>
      </c>
      <c r="K14" s="1">
        <v>4.0999999999999996</v>
      </c>
      <c r="L14" s="18">
        <v>85</v>
      </c>
      <c r="M14" s="18">
        <v>42.9</v>
      </c>
      <c r="N14" s="1">
        <v>-0.5</v>
      </c>
      <c r="O14">
        <v>36.6</v>
      </c>
      <c r="P14" s="2">
        <v>0.34300000000000003</v>
      </c>
      <c r="Q14" s="2">
        <v>0.65500000000000003</v>
      </c>
      <c r="R14" s="2">
        <v>0.51500000000000001</v>
      </c>
    </row>
    <row r="15" spans="1:18" x14ac:dyDescent="0.3">
      <c r="A15" t="s">
        <v>34</v>
      </c>
      <c r="B15" t="s">
        <v>33</v>
      </c>
      <c r="C15">
        <v>2022</v>
      </c>
      <c r="D15" s="1">
        <v>0.74</v>
      </c>
      <c r="E15" s="1">
        <v>0.77</v>
      </c>
      <c r="F15" s="1">
        <v>-0.03</v>
      </c>
      <c r="G15" s="18">
        <v>200</v>
      </c>
      <c r="H15" s="18">
        <v>952</v>
      </c>
      <c r="I15">
        <v>411</v>
      </c>
      <c r="J15">
        <v>540</v>
      </c>
      <c r="K15" s="1">
        <v>4.76</v>
      </c>
      <c r="L15" s="18">
        <v>187</v>
      </c>
      <c r="M15" s="18">
        <v>61.7</v>
      </c>
      <c r="N15" s="1">
        <v>-0.67</v>
      </c>
      <c r="O15">
        <v>45.6</v>
      </c>
      <c r="P15" s="2">
        <v>0.432</v>
      </c>
      <c r="Q15" s="2">
        <v>0.56699999999999995</v>
      </c>
      <c r="R15" s="2">
        <v>0.93500000000000005</v>
      </c>
    </row>
    <row r="16" spans="1:18" x14ac:dyDescent="0.3">
      <c r="A16" t="s">
        <v>35</v>
      </c>
      <c r="B16" t="s">
        <v>28</v>
      </c>
      <c r="C16">
        <v>2021</v>
      </c>
      <c r="D16" s="1">
        <v>0.47</v>
      </c>
      <c r="E16" s="1">
        <v>0.73</v>
      </c>
      <c r="F16" s="1">
        <v>-0.26</v>
      </c>
      <c r="G16" s="18">
        <v>200</v>
      </c>
      <c r="H16" s="18">
        <v>402</v>
      </c>
      <c r="I16">
        <v>164</v>
      </c>
      <c r="J16">
        <v>237</v>
      </c>
      <c r="K16" s="1">
        <v>2.0099999999999998</v>
      </c>
      <c r="L16" s="18">
        <v>71</v>
      </c>
      <c r="M16" s="18">
        <v>26.8</v>
      </c>
      <c r="N16" s="1">
        <v>-0.62</v>
      </c>
      <c r="O16">
        <v>43.2</v>
      </c>
      <c r="P16" s="2">
        <v>0.40799999999999997</v>
      </c>
      <c r="Q16" s="2">
        <v>0.59</v>
      </c>
      <c r="R16" s="2">
        <v>0.35499999999999998</v>
      </c>
    </row>
    <row r="17" spans="1:18" x14ac:dyDescent="0.3">
      <c r="A17" t="s">
        <v>36</v>
      </c>
      <c r="B17" t="s">
        <v>37</v>
      </c>
      <c r="C17">
        <v>2014</v>
      </c>
      <c r="D17" s="1">
        <v>0.92</v>
      </c>
      <c r="E17" s="1">
        <v>0.92</v>
      </c>
      <c r="F17" s="1">
        <v>0</v>
      </c>
      <c r="G17" s="18">
        <v>170</v>
      </c>
      <c r="H17" s="18">
        <v>770</v>
      </c>
      <c r="I17">
        <v>333</v>
      </c>
      <c r="J17">
        <v>437</v>
      </c>
      <c r="K17" s="1">
        <v>4.53</v>
      </c>
      <c r="L17" s="18">
        <v>94</v>
      </c>
      <c r="M17" s="18">
        <v>42.1</v>
      </c>
      <c r="N17" s="1">
        <v>-0.55000000000000004</v>
      </c>
      <c r="O17">
        <v>43.3</v>
      </c>
      <c r="P17" s="2">
        <v>0.432</v>
      </c>
      <c r="Q17" s="2">
        <v>0.56799999999999995</v>
      </c>
      <c r="R17" s="2">
        <v>0.55300000000000005</v>
      </c>
    </row>
    <row r="18" spans="1:18" x14ac:dyDescent="0.3">
      <c r="A18" t="s">
        <v>38</v>
      </c>
      <c r="B18" t="s">
        <v>37</v>
      </c>
      <c r="C18">
        <v>2017</v>
      </c>
      <c r="D18" s="1">
        <v>0.85</v>
      </c>
      <c r="E18" s="1">
        <v>0.87</v>
      </c>
      <c r="F18" s="1">
        <v>-0.02</v>
      </c>
      <c r="G18" s="18">
        <v>200</v>
      </c>
      <c r="H18" s="18">
        <v>869</v>
      </c>
      <c r="I18">
        <v>389</v>
      </c>
      <c r="J18">
        <v>479</v>
      </c>
      <c r="K18" s="1">
        <v>4.3499999999999996</v>
      </c>
      <c r="L18" s="18">
        <v>146</v>
      </c>
      <c r="M18" s="18">
        <v>65</v>
      </c>
      <c r="N18" s="1">
        <v>-0.55000000000000004</v>
      </c>
      <c r="O18">
        <v>37.6</v>
      </c>
      <c r="P18" s="2">
        <v>0.44800000000000001</v>
      </c>
      <c r="Q18" s="2">
        <v>0.55100000000000005</v>
      </c>
      <c r="R18" s="2">
        <v>0.73</v>
      </c>
    </row>
    <row r="19" spans="1:18" x14ac:dyDescent="0.3">
      <c r="A19" t="s">
        <v>39</v>
      </c>
      <c r="B19" t="s">
        <v>28</v>
      </c>
      <c r="C19">
        <v>2008</v>
      </c>
      <c r="D19" s="1">
        <v>0.67</v>
      </c>
      <c r="E19" s="1">
        <v>0.69</v>
      </c>
      <c r="F19" s="1">
        <v>-0.02</v>
      </c>
      <c r="G19" s="18">
        <v>137.5</v>
      </c>
      <c r="H19" s="18">
        <v>265</v>
      </c>
      <c r="I19">
        <v>134</v>
      </c>
      <c r="J19">
        <v>130</v>
      </c>
      <c r="K19" s="1">
        <v>1.93</v>
      </c>
      <c r="L19" s="18">
        <v>55</v>
      </c>
      <c r="M19" s="18">
        <v>22.1</v>
      </c>
      <c r="N19" s="1">
        <v>-0.6</v>
      </c>
      <c r="O19">
        <v>41.1</v>
      </c>
      <c r="P19" s="2">
        <v>0.50600000000000001</v>
      </c>
      <c r="Q19" s="2">
        <v>0.49099999999999999</v>
      </c>
      <c r="R19" s="2">
        <v>0.4</v>
      </c>
    </row>
    <row r="20" spans="1:18" x14ac:dyDescent="0.3">
      <c r="A20" t="s">
        <v>40</v>
      </c>
      <c r="B20" t="s">
        <v>40</v>
      </c>
      <c r="C20">
        <v>2008</v>
      </c>
      <c r="D20" s="1">
        <v>0.94</v>
      </c>
      <c r="E20" s="1">
        <v>0.91</v>
      </c>
      <c r="F20" s="1">
        <v>0.03</v>
      </c>
      <c r="G20" s="18">
        <v>186</v>
      </c>
      <c r="H20" s="18">
        <v>585</v>
      </c>
      <c r="I20">
        <v>318</v>
      </c>
      <c r="J20">
        <v>266</v>
      </c>
      <c r="K20" s="1">
        <v>3.15</v>
      </c>
      <c r="L20" s="18">
        <v>102</v>
      </c>
      <c r="M20" s="18">
        <v>51.2</v>
      </c>
      <c r="N20" s="1">
        <v>-0.5</v>
      </c>
      <c r="O20">
        <v>32.1</v>
      </c>
      <c r="P20" s="2">
        <v>0.54400000000000004</v>
      </c>
      <c r="Q20" s="2">
        <v>0.45500000000000002</v>
      </c>
      <c r="R20" s="2">
        <v>0.54800000000000004</v>
      </c>
    </row>
    <row r="21" spans="1:18" x14ac:dyDescent="0.3">
      <c r="A21" t="s">
        <v>41</v>
      </c>
      <c r="B21" t="s">
        <v>40</v>
      </c>
      <c r="C21">
        <v>2010</v>
      </c>
      <c r="D21" s="1">
        <v>0.71</v>
      </c>
      <c r="E21" s="1">
        <v>0.71</v>
      </c>
      <c r="F21" s="1">
        <v>0</v>
      </c>
      <c r="G21" s="18">
        <v>170</v>
      </c>
      <c r="H21" s="18">
        <v>621</v>
      </c>
      <c r="I21">
        <v>312</v>
      </c>
      <c r="J21">
        <v>308</v>
      </c>
      <c r="K21" s="1">
        <v>3.65</v>
      </c>
      <c r="L21" s="18">
        <v>128</v>
      </c>
      <c r="M21" s="18">
        <v>52</v>
      </c>
      <c r="N21" s="1">
        <v>-0.59</v>
      </c>
      <c r="O21">
        <v>41</v>
      </c>
      <c r="P21" s="2">
        <v>0.502</v>
      </c>
      <c r="Q21" s="2">
        <v>0.496</v>
      </c>
      <c r="R21" s="2">
        <v>0.753</v>
      </c>
    </row>
    <row r="22" spans="1:18" x14ac:dyDescent="0.3">
      <c r="A22" t="s">
        <v>42</v>
      </c>
      <c r="B22" t="s">
        <v>40</v>
      </c>
      <c r="C22">
        <v>2013</v>
      </c>
      <c r="D22" s="1">
        <v>0.79</v>
      </c>
      <c r="E22" s="1">
        <v>0.78</v>
      </c>
      <c r="F22" s="1">
        <v>0.01</v>
      </c>
      <c r="G22" s="18">
        <v>200</v>
      </c>
      <c r="H22" s="18">
        <v>1215</v>
      </c>
      <c r="I22">
        <v>408</v>
      </c>
      <c r="J22">
        <v>806</v>
      </c>
      <c r="K22" s="1">
        <v>6.08</v>
      </c>
      <c r="L22" s="18">
        <v>174</v>
      </c>
      <c r="M22" s="18">
        <v>72.5</v>
      </c>
      <c r="N22" s="1">
        <v>-0.57999999999999996</v>
      </c>
      <c r="O22">
        <v>42.6</v>
      </c>
      <c r="P22" s="2">
        <v>0.33600000000000002</v>
      </c>
      <c r="Q22" s="2">
        <v>0.66300000000000003</v>
      </c>
      <c r="R22" s="2">
        <v>0.87</v>
      </c>
    </row>
    <row r="23" spans="1:18" x14ac:dyDescent="0.3">
      <c r="A23" t="s">
        <v>43</v>
      </c>
      <c r="B23" t="s">
        <v>28</v>
      </c>
      <c r="C23">
        <v>2021</v>
      </c>
      <c r="D23" s="1">
        <v>0.91</v>
      </c>
      <c r="E23" s="1">
        <v>0.93</v>
      </c>
      <c r="F23" s="1">
        <v>-0.02</v>
      </c>
      <c r="G23" s="18">
        <v>150</v>
      </c>
      <c r="H23" s="18">
        <v>432</v>
      </c>
      <c r="I23">
        <v>224</v>
      </c>
      <c r="J23">
        <v>207</v>
      </c>
      <c r="K23" s="1">
        <v>2.88</v>
      </c>
      <c r="L23" s="18">
        <v>75</v>
      </c>
      <c r="M23" s="18">
        <v>34.700000000000003</v>
      </c>
      <c r="N23" s="1">
        <v>-0.54</v>
      </c>
      <c r="O23">
        <v>33.6</v>
      </c>
      <c r="P23" s="2">
        <v>0.51900000000000002</v>
      </c>
      <c r="Q23" s="2">
        <v>0.47899999999999998</v>
      </c>
      <c r="R23" s="2">
        <v>0.5</v>
      </c>
    </row>
    <row r="24" spans="1:18" x14ac:dyDescent="0.3">
      <c r="A24" t="s">
        <v>44</v>
      </c>
      <c r="B24" t="s">
        <v>45</v>
      </c>
      <c r="C24">
        <v>2019</v>
      </c>
      <c r="D24" s="1">
        <v>0.9</v>
      </c>
      <c r="E24" s="1">
        <v>0.93</v>
      </c>
      <c r="F24" s="1">
        <v>-0.03</v>
      </c>
      <c r="G24" s="18">
        <v>160</v>
      </c>
      <c r="H24" s="18">
        <v>1132</v>
      </c>
      <c r="I24">
        <v>390</v>
      </c>
      <c r="J24">
        <v>741</v>
      </c>
      <c r="K24" s="1">
        <v>7.08</v>
      </c>
      <c r="L24" s="18">
        <v>93</v>
      </c>
      <c r="M24" s="18">
        <v>45.3</v>
      </c>
      <c r="N24" s="1">
        <v>-0.51</v>
      </c>
      <c r="O24">
        <v>23.7</v>
      </c>
      <c r="P24" s="2">
        <v>0.34499999999999997</v>
      </c>
      <c r="Q24" s="2">
        <v>0.65500000000000003</v>
      </c>
      <c r="R24" s="2">
        <v>0.58099999999999996</v>
      </c>
    </row>
    <row r="25" spans="1:18" x14ac:dyDescent="0.3">
      <c r="A25" t="s">
        <v>46</v>
      </c>
      <c r="B25" t="s">
        <v>45</v>
      </c>
      <c r="C25">
        <v>2017</v>
      </c>
      <c r="D25" s="1">
        <v>0.92</v>
      </c>
      <c r="E25" s="1">
        <v>0.87</v>
      </c>
      <c r="F25" s="1">
        <v>0.05</v>
      </c>
      <c r="G25" s="18">
        <v>175</v>
      </c>
      <c r="H25" s="18">
        <v>878</v>
      </c>
      <c r="I25">
        <v>334</v>
      </c>
      <c r="J25">
        <v>544</v>
      </c>
      <c r="K25" s="1">
        <v>5.0199999999999996</v>
      </c>
      <c r="L25" s="18">
        <v>117</v>
      </c>
      <c r="M25" s="18">
        <v>44</v>
      </c>
      <c r="N25" s="1">
        <v>-0.62</v>
      </c>
      <c r="O25">
        <v>35</v>
      </c>
      <c r="P25" s="2">
        <v>0.38</v>
      </c>
      <c r="Q25" s="2">
        <v>0.62</v>
      </c>
      <c r="R25" s="2">
        <v>0.66900000000000004</v>
      </c>
    </row>
    <row r="26" spans="1:18" x14ac:dyDescent="0.3">
      <c r="A26" t="s">
        <v>47</v>
      </c>
      <c r="B26" t="s">
        <v>45</v>
      </c>
      <c r="C26">
        <v>2021</v>
      </c>
      <c r="D26" s="1">
        <v>0.93</v>
      </c>
      <c r="E26" s="1">
        <v>0.96</v>
      </c>
      <c r="F26" s="1">
        <v>-0.03</v>
      </c>
      <c r="G26" s="18">
        <v>200</v>
      </c>
      <c r="H26" s="18">
        <v>1911</v>
      </c>
      <c r="I26">
        <v>814</v>
      </c>
      <c r="J26">
        <v>1097</v>
      </c>
      <c r="K26" s="1">
        <v>9.56</v>
      </c>
      <c r="L26" s="18">
        <v>260</v>
      </c>
      <c r="M26" s="18">
        <v>84</v>
      </c>
      <c r="N26" s="1">
        <v>-0.68</v>
      </c>
      <c r="O26">
        <v>32</v>
      </c>
      <c r="P26" s="2">
        <v>0.42599999999999999</v>
      </c>
      <c r="Q26" s="2">
        <v>0.57399999999999995</v>
      </c>
      <c r="R26" s="2">
        <v>1.3</v>
      </c>
    </row>
    <row r="27" spans="1:18" x14ac:dyDescent="0.3">
      <c r="A27" t="s">
        <v>48</v>
      </c>
      <c r="B27" t="s">
        <v>22</v>
      </c>
      <c r="C27">
        <v>2012</v>
      </c>
      <c r="D27" s="1">
        <v>0.91</v>
      </c>
      <c r="E27" s="1">
        <v>0.91</v>
      </c>
      <c r="F27" s="1">
        <v>0</v>
      </c>
      <c r="G27" s="18">
        <v>225</v>
      </c>
      <c r="H27" s="18">
        <v>1515</v>
      </c>
      <c r="I27">
        <v>623</v>
      </c>
      <c r="J27">
        <v>891</v>
      </c>
      <c r="K27" s="1">
        <v>6.73</v>
      </c>
      <c r="L27" s="18">
        <v>207</v>
      </c>
      <c r="M27" s="18">
        <v>103</v>
      </c>
      <c r="N27" s="1">
        <v>-0.5</v>
      </c>
      <c r="O27">
        <v>33.299999999999997</v>
      </c>
      <c r="P27" s="2">
        <v>0.41099999999999998</v>
      </c>
      <c r="Q27" s="2">
        <v>0.58799999999999997</v>
      </c>
      <c r="R27" s="2">
        <v>0.92</v>
      </c>
    </row>
    <row r="28" spans="1:18" x14ac:dyDescent="0.3">
      <c r="A28" t="s">
        <v>49</v>
      </c>
      <c r="B28" t="s">
        <v>50</v>
      </c>
      <c r="C28">
        <v>2013</v>
      </c>
      <c r="D28" s="1">
        <v>0.66</v>
      </c>
      <c r="E28" s="1">
        <v>0.75</v>
      </c>
      <c r="F28" s="1">
        <v>-0.09</v>
      </c>
      <c r="G28" s="18">
        <v>150</v>
      </c>
      <c r="H28" s="18">
        <v>644</v>
      </c>
      <c r="I28">
        <v>206</v>
      </c>
      <c r="J28">
        <v>438</v>
      </c>
      <c r="K28" s="1">
        <v>4.29</v>
      </c>
      <c r="L28" s="18">
        <v>85</v>
      </c>
      <c r="M28" s="18">
        <v>36.5</v>
      </c>
      <c r="N28" s="1">
        <v>-0.56999999999999995</v>
      </c>
      <c r="O28">
        <v>41.5</v>
      </c>
      <c r="P28" s="2">
        <v>0.32</v>
      </c>
      <c r="Q28" s="2">
        <v>0.68</v>
      </c>
      <c r="R28" s="2">
        <v>0.56699999999999995</v>
      </c>
    </row>
    <row r="29" spans="1:18" x14ac:dyDescent="0.3">
      <c r="A29" t="s">
        <v>51</v>
      </c>
      <c r="B29" t="s">
        <v>50</v>
      </c>
      <c r="C29">
        <v>2022</v>
      </c>
      <c r="D29" s="1">
        <v>0.64</v>
      </c>
      <c r="E29" s="1">
        <v>0.63</v>
      </c>
      <c r="F29" s="1">
        <v>0.01</v>
      </c>
      <c r="G29" s="18">
        <v>250</v>
      </c>
      <c r="H29" s="18">
        <v>745</v>
      </c>
      <c r="I29">
        <v>343</v>
      </c>
      <c r="J29">
        <v>403</v>
      </c>
      <c r="K29" s="1">
        <v>2.98</v>
      </c>
      <c r="L29" s="18">
        <v>144</v>
      </c>
      <c r="M29" s="18">
        <v>46.6</v>
      </c>
      <c r="N29" s="1">
        <v>-0.68</v>
      </c>
      <c r="O29">
        <v>42</v>
      </c>
      <c r="P29" s="2">
        <v>0.46</v>
      </c>
      <c r="Q29" s="2">
        <v>0.54100000000000004</v>
      </c>
      <c r="R29" s="2">
        <v>0.57599999999999996</v>
      </c>
    </row>
    <row r="30" spans="1:18" x14ac:dyDescent="0.3">
      <c r="A30" t="s">
        <v>52</v>
      </c>
      <c r="B30" t="s">
        <v>50</v>
      </c>
      <c r="C30">
        <v>2017</v>
      </c>
      <c r="D30" s="1">
        <v>0.93</v>
      </c>
      <c r="E30" s="1">
        <v>0.87</v>
      </c>
      <c r="F30" s="1">
        <v>0.06</v>
      </c>
      <c r="G30" s="18">
        <v>180</v>
      </c>
      <c r="H30" s="18">
        <v>850</v>
      </c>
      <c r="I30">
        <v>315</v>
      </c>
      <c r="J30">
        <v>535</v>
      </c>
      <c r="K30" s="1">
        <v>4.72</v>
      </c>
      <c r="L30" s="18">
        <v>122</v>
      </c>
      <c r="M30" s="18">
        <v>57</v>
      </c>
      <c r="N30" s="1">
        <v>-0.53</v>
      </c>
      <c r="O30">
        <v>39</v>
      </c>
      <c r="P30" s="2">
        <v>0.371</v>
      </c>
      <c r="Q30" s="2">
        <v>0.629</v>
      </c>
      <c r="R30" s="2">
        <v>0.67800000000000005</v>
      </c>
    </row>
    <row r="31" spans="1:18" x14ac:dyDescent="0.3">
      <c r="A31" t="s">
        <v>50</v>
      </c>
      <c r="B31" t="s">
        <v>50</v>
      </c>
      <c r="C31">
        <v>2011</v>
      </c>
      <c r="D31" s="1">
        <v>0.77</v>
      </c>
      <c r="E31" s="1">
        <v>0.76</v>
      </c>
      <c r="F31" s="1">
        <v>0.01</v>
      </c>
      <c r="G31" s="18">
        <v>150</v>
      </c>
      <c r="H31" s="18">
        <v>449</v>
      </c>
      <c r="I31">
        <v>181</v>
      </c>
      <c r="J31">
        <v>268</v>
      </c>
      <c r="K31" s="1">
        <v>2.99</v>
      </c>
      <c r="L31" s="18">
        <v>65</v>
      </c>
      <c r="M31" s="18">
        <v>34</v>
      </c>
      <c r="N31" s="1">
        <v>-0.48</v>
      </c>
      <c r="O31">
        <v>36.299999999999997</v>
      </c>
      <c r="P31" s="2">
        <v>0.40300000000000002</v>
      </c>
      <c r="Q31" s="2">
        <v>0.59699999999999998</v>
      </c>
      <c r="R31" s="2">
        <v>0.433</v>
      </c>
    </row>
    <row r="32" spans="1:18" x14ac:dyDescent="0.3">
      <c r="A32" t="s">
        <v>53</v>
      </c>
      <c r="B32" t="s">
        <v>19</v>
      </c>
      <c r="C32">
        <v>2023</v>
      </c>
      <c r="D32" s="1">
        <v>0.47</v>
      </c>
      <c r="E32" s="1">
        <v>0.83</v>
      </c>
      <c r="F32" s="1">
        <v>0.36</v>
      </c>
      <c r="G32" s="18">
        <v>250</v>
      </c>
      <c r="H32" s="18">
        <v>476</v>
      </c>
      <c r="I32">
        <v>213</v>
      </c>
      <c r="J32">
        <v>263</v>
      </c>
      <c r="K32" s="1">
        <v>1.9</v>
      </c>
      <c r="L32" s="18">
        <v>104</v>
      </c>
      <c r="M32" s="18">
        <v>32</v>
      </c>
      <c r="N32" s="1">
        <v>-0.69</v>
      </c>
      <c r="O32">
        <v>21.8</v>
      </c>
      <c r="P32" s="2">
        <v>0.44800000000000001</v>
      </c>
      <c r="Q32" s="2">
        <v>0.55200000000000005</v>
      </c>
      <c r="R32" s="2">
        <v>0.41599999999999998</v>
      </c>
    </row>
    <row r="33" spans="1:18" x14ac:dyDescent="0.3">
      <c r="A33" t="s">
        <v>54</v>
      </c>
      <c r="B33" t="s">
        <v>37</v>
      </c>
      <c r="C33">
        <v>2023</v>
      </c>
      <c r="D33" s="1">
        <v>0.82</v>
      </c>
      <c r="E33" s="1">
        <v>0.95</v>
      </c>
      <c r="F33" s="1">
        <v>-0.13</v>
      </c>
      <c r="G33" s="18">
        <v>250</v>
      </c>
      <c r="H33" s="18">
        <v>845</v>
      </c>
      <c r="I33">
        <v>358</v>
      </c>
      <c r="J33">
        <v>487</v>
      </c>
      <c r="K33" s="1">
        <v>3.38</v>
      </c>
      <c r="L33" s="18">
        <v>118</v>
      </c>
      <c r="M33" s="18">
        <v>49</v>
      </c>
      <c r="N33" s="1">
        <v>-0.59</v>
      </c>
      <c r="O33">
        <v>14</v>
      </c>
      <c r="P33" s="2">
        <v>0.42399999999999999</v>
      </c>
      <c r="Q33" s="2">
        <v>0.57599999999999996</v>
      </c>
      <c r="R33" s="2">
        <v>0.47199999999999998</v>
      </c>
    </row>
    <row r="34" spans="1:18" x14ac:dyDescent="0.3">
      <c r="A34" t="s">
        <v>55</v>
      </c>
      <c r="B34" t="s">
        <v>28</v>
      </c>
      <c r="C34">
        <v>2023</v>
      </c>
      <c r="D34" s="1">
        <v>0.56999999999999995</v>
      </c>
      <c r="E34" s="1">
        <v>0.73</v>
      </c>
      <c r="F34" s="1">
        <v>-0.16</v>
      </c>
      <c r="G34" s="18">
        <v>250</v>
      </c>
      <c r="H34" s="18">
        <v>503</v>
      </c>
      <c r="I34">
        <v>215</v>
      </c>
      <c r="J34">
        <v>288</v>
      </c>
      <c r="K34" s="1">
        <v>2.0099999999999998</v>
      </c>
      <c r="L34" s="18">
        <v>81</v>
      </c>
      <c r="M34" s="18">
        <v>27</v>
      </c>
      <c r="N34" s="1">
        <v>-0.67</v>
      </c>
      <c r="O34">
        <v>16.100000000000001</v>
      </c>
      <c r="P34" s="2">
        <v>0.42699999999999999</v>
      </c>
      <c r="Q34" s="2">
        <v>0.57299999999999995</v>
      </c>
      <c r="R34" s="2">
        <v>0.32400000000000001</v>
      </c>
    </row>
    <row r="35" spans="1:18" x14ac:dyDescent="0.3">
      <c r="A35" t="s">
        <v>56</v>
      </c>
      <c r="B35" t="s">
        <v>45</v>
      </c>
      <c r="C35">
        <v>2023</v>
      </c>
      <c r="D35" s="1">
        <v>0.96</v>
      </c>
      <c r="E35" s="1">
        <v>0.94</v>
      </c>
      <c r="F35" s="1">
        <v>0.02</v>
      </c>
      <c r="G35" s="18">
        <v>100</v>
      </c>
      <c r="H35" s="18">
        <v>680</v>
      </c>
      <c r="I35">
        <v>380</v>
      </c>
      <c r="J35">
        <v>300</v>
      </c>
      <c r="K35" s="1">
        <v>6.81</v>
      </c>
      <c r="L35" s="18">
        <v>120</v>
      </c>
      <c r="M35" s="18">
        <v>52</v>
      </c>
      <c r="N35" s="1">
        <v>-0.56999999999999995</v>
      </c>
      <c r="O35">
        <v>17.600000000000001</v>
      </c>
      <c r="P35" s="2">
        <v>0.55900000000000005</v>
      </c>
      <c r="Q35" s="2">
        <v>0.441</v>
      </c>
      <c r="R35" s="2">
        <v>1.2</v>
      </c>
    </row>
    <row r="36" spans="1:18" x14ac:dyDescent="0.3">
      <c r="A36" t="s">
        <v>57</v>
      </c>
      <c r="B36" t="s">
        <v>57</v>
      </c>
      <c r="C36">
        <v>2016</v>
      </c>
      <c r="D36" s="1">
        <v>0.85</v>
      </c>
      <c r="E36" s="1">
        <v>0.9</v>
      </c>
      <c r="F36" s="1">
        <v>0.05</v>
      </c>
      <c r="G36" s="18">
        <v>58</v>
      </c>
      <c r="H36" s="18">
        <v>783</v>
      </c>
      <c r="I36">
        <v>363</v>
      </c>
      <c r="J36">
        <v>420</v>
      </c>
      <c r="K36" s="1">
        <v>13.5</v>
      </c>
      <c r="L36" s="18">
        <v>132.4</v>
      </c>
      <c r="M36" s="18">
        <v>56.5</v>
      </c>
      <c r="N36" s="1">
        <v>-0.56999999999999995</v>
      </c>
      <c r="O36">
        <v>0.1691</v>
      </c>
      <c r="P36" s="2">
        <v>0.46360000000000001</v>
      </c>
      <c r="Q36" s="2">
        <v>0.53639999999999999</v>
      </c>
      <c r="R36" s="2">
        <v>2.2827999999999999</v>
      </c>
    </row>
    <row r="37" spans="1:18" x14ac:dyDescent="0.3">
      <c r="A37" t="s">
        <v>58</v>
      </c>
      <c r="B37" t="s">
        <v>57</v>
      </c>
      <c r="C37">
        <v>2018</v>
      </c>
      <c r="D37" s="1">
        <v>0.84</v>
      </c>
      <c r="E37" s="1">
        <v>0.85</v>
      </c>
      <c r="F37" s="1">
        <v>0.01</v>
      </c>
      <c r="G37" s="18">
        <v>110</v>
      </c>
      <c r="H37" s="18">
        <v>786</v>
      </c>
      <c r="I37">
        <v>324</v>
      </c>
      <c r="J37">
        <v>462</v>
      </c>
      <c r="K37" s="1">
        <v>7.14</v>
      </c>
      <c r="L37" s="18">
        <v>125.5</v>
      </c>
      <c r="M37" s="18">
        <v>43.5</v>
      </c>
      <c r="N37" s="1">
        <v>-0.65</v>
      </c>
      <c r="O37">
        <v>0.15970000000000001</v>
      </c>
      <c r="P37" s="2">
        <v>0.41220000000000001</v>
      </c>
      <c r="Q37" s="2">
        <v>0.58779999999999999</v>
      </c>
      <c r="R37" s="2">
        <v>1.1409</v>
      </c>
    </row>
    <row r="39" spans="1:18" x14ac:dyDescent="0.3">
      <c r="A39" t="s">
        <v>81</v>
      </c>
    </row>
    <row r="40" spans="1:18" x14ac:dyDescent="0.3">
      <c r="A40" s="7" t="s">
        <v>82</v>
      </c>
    </row>
  </sheetData>
  <hyperlinks>
    <hyperlink ref="A40" r:id="rId1" xr:uid="{B44C4F48-358A-4612-AF1B-FB00D781E8FA}"/>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7BF63-57ED-4CD1-BA14-E8289E8C4556}">
  <dimension ref="A3:D68"/>
  <sheetViews>
    <sheetView zoomScale="72" zoomScaleNormal="72" workbookViewId="0">
      <selection sqref="A1:AN3"/>
    </sheetView>
  </sheetViews>
  <sheetFormatPr defaultRowHeight="14.4" x14ac:dyDescent="0.3"/>
  <cols>
    <col min="1" max="1" width="34.33203125" bestFit="1" customWidth="1"/>
    <col min="2" max="2" width="11.109375" bestFit="1" customWidth="1"/>
    <col min="3" max="3" width="16.109375" bestFit="1" customWidth="1"/>
    <col min="4" max="4" width="12.88671875" style="8" bestFit="1" customWidth="1"/>
    <col min="5" max="5" width="25.33203125" bestFit="1" customWidth="1"/>
  </cols>
  <sheetData>
    <row r="3" spans="1:4" x14ac:dyDescent="0.3">
      <c r="A3" s="4" t="s">
        <v>59</v>
      </c>
      <c r="B3" t="s">
        <v>62</v>
      </c>
      <c r="C3" t="s">
        <v>86</v>
      </c>
    </row>
    <row r="4" spans="1:4" x14ac:dyDescent="0.3">
      <c r="A4" s="5">
        <v>2008</v>
      </c>
      <c r="B4" s="18"/>
      <c r="C4" s="18"/>
    </row>
    <row r="5" spans="1:4" x14ac:dyDescent="0.3">
      <c r="A5" s="6" t="s">
        <v>39</v>
      </c>
      <c r="B5" s="18">
        <v>137.5</v>
      </c>
      <c r="C5" s="18">
        <v>265</v>
      </c>
      <c r="D5" s="8">
        <f>GETPIVOTDATA("Budget ($m)",$A$3,"movie","Incredible Hulk","year",2008)/GETPIVOTDATA("Global Gross ($m)",$A$3,"movie","Incredible Hulk","year",2008)</f>
        <v>0.51886792452830188</v>
      </c>
    </row>
    <row r="6" spans="1:4" x14ac:dyDescent="0.3">
      <c r="A6" s="6" t="s">
        <v>40</v>
      </c>
      <c r="B6" s="18">
        <v>186</v>
      </c>
      <c r="C6" s="18">
        <v>585</v>
      </c>
      <c r="D6" s="8">
        <f>GETPIVOTDATA("Budget ($m)",$A$3,"movie","Iron Man","year",2008)/GETPIVOTDATA("Global Gross ($m)",$A$3,"movie","Iron Man","year",2008)</f>
        <v>0.31794871794871793</v>
      </c>
    </row>
    <row r="7" spans="1:4" x14ac:dyDescent="0.3">
      <c r="A7" s="5" t="s">
        <v>77</v>
      </c>
      <c r="B7" s="18">
        <v>323.5</v>
      </c>
      <c r="C7" s="18">
        <v>850</v>
      </c>
    </row>
    <row r="8" spans="1:4" x14ac:dyDescent="0.3">
      <c r="A8" s="5">
        <v>2010</v>
      </c>
      <c r="B8" s="18"/>
      <c r="C8" s="18"/>
    </row>
    <row r="9" spans="1:4" x14ac:dyDescent="0.3">
      <c r="A9" s="6" t="s">
        <v>41</v>
      </c>
      <c r="B9" s="18">
        <v>170</v>
      </c>
      <c r="C9" s="18">
        <v>621</v>
      </c>
    </row>
    <row r="10" spans="1:4" x14ac:dyDescent="0.3">
      <c r="A10" s="5" t="s">
        <v>78</v>
      </c>
      <c r="B10" s="18">
        <v>170</v>
      </c>
      <c r="C10" s="18">
        <v>621</v>
      </c>
    </row>
    <row r="11" spans="1:4" x14ac:dyDescent="0.3">
      <c r="A11" s="5">
        <v>2011</v>
      </c>
      <c r="B11" s="18"/>
      <c r="C11" s="18"/>
    </row>
    <row r="12" spans="1:4" x14ac:dyDescent="0.3">
      <c r="A12" s="6" t="s">
        <v>29</v>
      </c>
      <c r="B12" s="18">
        <v>140</v>
      </c>
      <c r="C12" s="18">
        <v>370</v>
      </c>
    </row>
    <row r="13" spans="1:4" x14ac:dyDescent="0.3">
      <c r="A13" s="6" t="s">
        <v>50</v>
      </c>
      <c r="B13" s="18">
        <v>150</v>
      </c>
      <c r="C13" s="18">
        <v>449</v>
      </c>
    </row>
    <row r="14" spans="1:4" x14ac:dyDescent="0.3">
      <c r="A14" s="5" t="s">
        <v>73</v>
      </c>
      <c r="B14" s="18">
        <v>290</v>
      </c>
      <c r="C14" s="18">
        <v>819</v>
      </c>
    </row>
    <row r="15" spans="1:4" x14ac:dyDescent="0.3">
      <c r="A15" s="5">
        <v>2012</v>
      </c>
      <c r="B15" s="18"/>
      <c r="C15" s="18"/>
    </row>
    <row r="16" spans="1:4" x14ac:dyDescent="0.3">
      <c r="A16" s="6" t="s">
        <v>48</v>
      </c>
      <c r="B16" s="18">
        <v>225</v>
      </c>
      <c r="C16" s="18">
        <v>1515</v>
      </c>
    </row>
    <row r="17" spans="1:3" x14ac:dyDescent="0.3">
      <c r="A17" s="5" t="s">
        <v>70</v>
      </c>
      <c r="B17" s="18">
        <v>225</v>
      </c>
      <c r="C17" s="18">
        <v>1515</v>
      </c>
    </row>
    <row r="18" spans="1:3" x14ac:dyDescent="0.3">
      <c r="A18" s="5">
        <v>2013</v>
      </c>
      <c r="B18" s="18"/>
      <c r="C18" s="18"/>
    </row>
    <row r="19" spans="1:3" x14ac:dyDescent="0.3">
      <c r="A19" s="6" t="s">
        <v>42</v>
      </c>
      <c r="B19" s="18">
        <v>200</v>
      </c>
      <c r="C19" s="18">
        <v>1215</v>
      </c>
    </row>
    <row r="20" spans="1:3" x14ac:dyDescent="0.3">
      <c r="A20" s="6" t="s">
        <v>49</v>
      </c>
      <c r="B20" s="18">
        <v>150</v>
      </c>
      <c r="C20" s="18">
        <v>644</v>
      </c>
    </row>
    <row r="21" spans="1:3" x14ac:dyDescent="0.3">
      <c r="A21" s="5" t="s">
        <v>79</v>
      </c>
      <c r="B21" s="18">
        <v>350</v>
      </c>
      <c r="C21" s="18">
        <v>1859</v>
      </c>
    </row>
    <row r="22" spans="1:3" x14ac:dyDescent="0.3">
      <c r="A22" s="5">
        <v>2014</v>
      </c>
      <c r="B22" s="18"/>
      <c r="C22" s="18"/>
    </row>
    <row r="23" spans="1:3" x14ac:dyDescent="0.3">
      <c r="A23" s="6" t="s">
        <v>31</v>
      </c>
      <c r="B23" s="18">
        <v>170</v>
      </c>
      <c r="C23" s="18">
        <v>714</v>
      </c>
    </row>
    <row r="24" spans="1:3" x14ac:dyDescent="0.3">
      <c r="A24" s="6" t="s">
        <v>36</v>
      </c>
      <c r="B24" s="18">
        <v>170</v>
      </c>
      <c r="C24" s="18">
        <v>770</v>
      </c>
    </row>
    <row r="25" spans="1:3" x14ac:dyDescent="0.3">
      <c r="A25" s="5" t="s">
        <v>74</v>
      </c>
      <c r="B25" s="18">
        <v>340</v>
      </c>
      <c r="C25" s="18">
        <v>1484</v>
      </c>
    </row>
    <row r="26" spans="1:3" x14ac:dyDescent="0.3">
      <c r="A26" s="5">
        <v>2015</v>
      </c>
      <c r="B26" s="18"/>
      <c r="C26" s="18"/>
    </row>
    <row r="27" spans="1:3" x14ac:dyDescent="0.3">
      <c r="A27" s="6" t="s">
        <v>18</v>
      </c>
      <c r="B27" s="18">
        <v>130</v>
      </c>
      <c r="C27" s="18">
        <v>518</v>
      </c>
    </row>
    <row r="28" spans="1:3" x14ac:dyDescent="0.3">
      <c r="A28" s="6" t="s">
        <v>21</v>
      </c>
      <c r="B28" s="18">
        <v>365</v>
      </c>
      <c r="C28" s="18">
        <v>1395</v>
      </c>
    </row>
    <row r="29" spans="1:3" x14ac:dyDescent="0.3">
      <c r="A29" s="5" t="s">
        <v>67</v>
      </c>
      <c r="B29" s="18">
        <v>495</v>
      </c>
      <c r="C29" s="18">
        <v>1913</v>
      </c>
    </row>
    <row r="30" spans="1:3" x14ac:dyDescent="0.3">
      <c r="A30" s="5">
        <v>2016</v>
      </c>
      <c r="B30" s="18"/>
      <c r="C30" s="18"/>
    </row>
    <row r="31" spans="1:3" x14ac:dyDescent="0.3">
      <c r="A31" s="6" t="s">
        <v>30</v>
      </c>
      <c r="B31" s="18">
        <v>250</v>
      </c>
      <c r="C31" s="18">
        <v>1151</v>
      </c>
    </row>
    <row r="32" spans="1:3" x14ac:dyDescent="0.3">
      <c r="A32" s="6" t="s">
        <v>57</v>
      </c>
      <c r="B32" s="18">
        <v>58</v>
      </c>
      <c r="C32" s="18">
        <v>783</v>
      </c>
    </row>
    <row r="33" spans="1:3" x14ac:dyDescent="0.3">
      <c r="A33" s="6" t="s">
        <v>33</v>
      </c>
      <c r="B33" s="18">
        <v>165</v>
      </c>
      <c r="C33" s="18">
        <v>676</v>
      </c>
    </row>
    <row r="34" spans="1:3" x14ac:dyDescent="0.3">
      <c r="A34" s="5" t="s">
        <v>75</v>
      </c>
      <c r="B34" s="18">
        <v>473</v>
      </c>
      <c r="C34" s="18">
        <v>2610</v>
      </c>
    </row>
    <row r="35" spans="1:3" x14ac:dyDescent="0.3">
      <c r="A35" s="5">
        <v>2017</v>
      </c>
      <c r="B35" s="18"/>
      <c r="C35" s="18"/>
    </row>
    <row r="36" spans="1:3" x14ac:dyDescent="0.3">
      <c r="A36" s="6" t="s">
        <v>38</v>
      </c>
      <c r="B36" s="18">
        <v>200</v>
      </c>
      <c r="C36" s="18">
        <v>869</v>
      </c>
    </row>
    <row r="37" spans="1:3" x14ac:dyDescent="0.3">
      <c r="A37" s="6" t="s">
        <v>46</v>
      </c>
      <c r="B37" s="18">
        <v>175</v>
      </c>
      <c r="C37" s="18">
        <v>878</v>
      </c>
    </row>
    <row r="38" spans="1:3" x14ac:dyDescent="0.3">
      <c r="A38" s="6" t="s">
        <v>52</v>
      </c>
      <c r="B38" s="18">
        <v>180</v>
      </c>
      <c r="C38" s="18">
        <v>850</v>
      </c>
    </row>
    <row r="39" spans="1:3" x14ac:dyDescent="0.3">
      <c r="A39" s="5" t="s">
        <v>76</v>
      </c>
      <c r="B39" s="18">
        <v>555</v>
      </c>
      <c r="C39" s="18">
        <v>2597</v>
      </c>
    </row>
    <row r="40" spans="1:3" x14ac:dyDescent="0.3">
      <c r="A40" s="5">
        <v>2018</v>
      </c>
      <c r="B40" s="18"/>
      <c r="C40" s="18"/>
    </row>
    <row r="41" spans="1:3" x14ac:dyDescent="0.3">
      <c r="A41" s="6" t="s">
        <v>20</v>
      </c>
      <c r="B41" s="18">
        <v>130</v>
      </c>
      <c r="C41" s="18">
        <v>623</v>
      </c>
    </row>
    <row r="42" spans="1:3" x14ac:dyDescent="0.3">
      <c r="A42" s="6" t="s">
        <v>24</v>
      </c>
      <c r="B42" s="18">
        <v>300</v>
      </c>
      <c r="C42" s="18">
        <v>2048</v>
      </c>
    </row>
    <row r="43" spans="1:3" x14ac:dyDescent="0.3">
      <c r="A43" s="6" t="s">
        <v>25</v>
      </c>
      <c r="B43" s="18">
        <v>200</v>
      </c>
      <c r="C43" s="18">
        <v>1336</v>
      </c>
    </row>
    <row r="44" spans="1:3" x14ac:dyDescent="0.3">
      <c r="A44" s="6" t="s">
        <v>58</v>
      </c>
      <c r="B44" s="18">
        <v>110</v>
      </c>
      <c r="C44" s="18">
        <v>786</v>
      </c>
    </row>
    <row r="45" spans="1:3" x14ac:dyDescent="0.3">
      <c r="A45" s="5" t="s">
        <v>68</v>
      </c>
      <c r="B45" s="18">
        <v>740</v>
      </c>
      <c r="C45" s="18">
        <v>4793</v>
      </c>
    </row>
    <row r="46" spans="1:3" x14ac:dyDescent="0.3">
      <c r="A46" s="5">
        <v>2019</v>
      </c>
      <c r="B46" s="18"/>
      <c r="C46" s="18"/>
    </row>
    <row r="47" spans="1:3" x14ac:dyDescent="0.3">
      <c r="A47" s="6" t="s">
        <v>23</v>
      </c>
      <c r="B47" s="18">
        <v>400</v>
      </c>
      <c r="C47" s="18">
        <v>2797</v>
      </c>
    </row>
    <row r="48" spans="1:3" x14ac:dyDescent="0.3">
      <c r="A48" s="6" t="s">
        <v>32</v>
      </c>
      <c r="B48" s="18">
        <v>175</v>
      </c>
      <c r="C48" s="18">
        <v>1129</v>
      </c>
    </row>
    <row r="49" spans="1:3" x14ac:dyDescent="0.3">
      <c r="A49" s="6" t="s">
        <v>44</v>
      </c>
      <c r="B49" s="18">
        <v>160</v>
      </c>
      <c r="C49" s="18">
        <v>1132</v>
      </c>
    </row>
    <row r="50" spans="1:3" x14ac:dyDescent="0.3">
      <c r="A50" s="5" t="s">
        <v>71</v>
      </c>
      <c r="B50" s="18">
        <v>735</v>
      </c>
      <c r="C50" s="18">
        <v>5058</v>
      </c>
    </row>
    <row r="51" spans="1:3" x14ac:dyDescent="0.3">
      <c r="A51" s="5">
        <v>2021</v>
      </c>
      <c r="B51" s="18"/>
      <c r="C51" s="18"/>
    </row>
    <row r="52" spans="1:3" x14ac:dyDescent="0.3">
      <c r="A52" s="6" t="s">
        <v>27</v>
      </c>
      <c r="B52" s="18">
        <v>200</v>
      </c>
      <c r="C52" s="18">
        <v>379</v>
      </c>
    </row>
    <row r="53" spans="1:3" x14ac:dyDescent="0.3">
      <c r="A53" s="6" t="s">
        <v>35</v>
      </c>
      <c r="B53" s="18">
        <v>200</v>
      </c>
      <c r="C53" s="18">
        <v>402</v>
      </c>
    </row>
    <row r="54" spans="1:3" x14ac:dyDescent="0.3">
      <c r="A54" s="6" t="s">
        <v>43</v>
      </c>
      <c r="B54" s="18">
        <v>150</v>
      </c>
      <c r="C54" s="18">
        <v>432</v>
      </c>
    </row>
    <row r="55" spans="1:3" x14ac:dyDescent="0.3">
      <c r="A55" s="6" t="s">
        <v>47</v>
      </c>
      <c r="B55" s="18">
        <v>200</v>
      </c>
      <c r="C55" s="18">
        <v>1911</v>
      </c>
    </row>
    <row r="56" spans="1:3" x14ac:dyDescent="0.3">
      <c r="A56" s="5" t="s">
        <v>80</v>
      </c>
      <c r="B56" s="18">
        <v>750</v>
      </c>
      <c r="C56" s="18">
        <v>3124</v>
      </c>
    </row>
    <row r="57" spans="1:3" x14ac:dyDescent="0.3">
      <c r="A57" s="5">
        <v>2022</v>
      </c>
      <c r="B57" s="18"/>
      <c r="C57" s="18"/>
    </row>
    <row r="58" spans="1:3" x14ac:dyDescent="0.3">
      <c r="A58" s="6" t="s">
        <v>26</v>
      </c>
      <c r="B58" s="18">
        <v>250</v>
      </c>
      <c r="C58" s="18">
        <v>855</v>
      </c>
    </row>
    <row r="59" spans="1:3" x14ac:dyDescent="0.3">
      <c r="A59" s="6" t="s">
        <v>34</v>
      </c>
      <c r="B59" s="18">
        <v>200</v>
      </c>
      <c r="C59" s="18">
        <v>952</v>
      </c>
    </row>
    <row r="60" spans="1:3" x14ac:dyDescent="0.3">
      <c r="A60" s="6" t="s">
        <v>51</v>
      </c>
      <c r="B60" s="18">
        <v>250</v>
      </c>
      <c r="C60" s="18">
        <v>745</v>
      </c>
    </row>
    <row r="61" spans="1:3" x14ac:dyDescent="0.3">
      <c r="A61" s="5" t="s">
        <v>72</v>
      </c>
      <c r="B61" s="18">
        <v>700</v>
      </c>
      <c r="C61" s="18">
        <v>2552</v>
      </c>
    </row>
    <row r="62" spans="1:3" x14ac:dyDescent="0.3">
      <c r="A62" s="5">
        <v>2023</v>
      </c>
      <c r="B62" s="18"/>
      <c r="C62" s="18"/>
    </row>
    <row r="63" spans="1:3" x14ac:dyDescent="0.3">
      <c r="A63" s="6" t="s">
        <v>53</v>
      </c>
      <c r="B63" s="18">
        <v>250</v>
      </c>
      <c r="C63" s="18">
        <v>476</v>
      </c>
    </row>
    <row r="64" spans="1:3" x14ac:dyDescent="0.3">
      <c r="A64" s="6" t="s">
        <v>54</v>
      </c>
      <c r="B64" s="18">
        <v>250</v>
      </c>
      <c r="C64" s="18">
        <v>845</v>
      </c>
    </row>
    <row r="65" spans="1:3" x14ac:dyDescent="0.3">
      <c r="A65" s="6" t="s">
        <v>56</v>
      </c>
      <c r="B65" s="18">
        <v>100</v>
      </c>
      <c r="C65" s="18">
        <v>680</v>
      </c>
    </row>
    <row r="66" spans="1:3" x14ac:dyDescent="0.3">
      <c r="A66" s="6" t="s">
        <v>55</v>
      </c>
      <c r="B66" s="18">
        <v>250</v>
      </c>
      <c r="C66" s="18">
        <v>503</v>
      </c>
    </row>
    <row r="67" spans="1:3" x14ac:dyDescent="0.3">
      <c r="A67" s="5" t="s">
        <v>69</v>
      </c>
      <c r="B67" s="18">
        <v>850</v>
      </c>
      <c r="C67" s="18">
        <v>2504</v>
      </c>
    </row>
    <row r="68" spans="1:3" x14ac:dyDescent="0.3">
      <c r="A68" s="5" t="s">
        <v>60</v>
      </c>
      <c r="B68" s="18">
        <v>6996.5</v>
      </c>
      <c r="C68" s="18">
        <v>32299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9B957-7AEC-4A42-BFF3-702C57FA109A}">
  <dimension ref="A3:C54"/>
  <sheetViews>
    <sheetView zoomScale="70" zoomScaleNormal="70" workbookViewId="0">
      <selection activeCell="B14" sqref="B14"/>
    </sheetView>
  </sheetViews>
  <sheetFormatPr defaultRowHeight="14.4" x14ac:dyDescent="0.3"/>
  <cols>
    <col min="1" max="1" width="35" bestFit="1" customWidth="1"/>
    <col min="2" max="2" width="7.109375" style="8" bestFit="1" customWidth="1"/>
    <col min="3" max="3" width="9.109375" style="8" bestFit="1" customWidth="1"/>
  </cols>
  <sheetData>
    <row r="3" spans="1:3" x14ac:dyDescent="0.3">
      <c r="A3" s="4" t="s">
        <v>59</v>
      </c>
      <c r="B3" s="1" t="s">
        <v>64</v>
      </c>
      <c r="C3" s="1" t="s">
        <v>63</v>
      </c>
    </row>
    <row r="4" spans="1:3" x14ac:dyDescent="0.3">
      <c r="A4" s="5">
        <v>2008</v>
      </c>
      <c r="B4" s="1">
        <v>1.6099999999999999</v>
      </c>
      <c r="C4" s="1">
        <v>1.6</v>
      </c>
    </row>
    <row r="5" spans="1:3" x14ac:dyDescent="0.3">
      <c r="A5" s="6" t="s">
        <v>39</v>
      </c>
      <c r="B5" s="1">
        <v>0.67</v>
      </c>
      <c r="C5" s="1">
        <v>0.69</v>
      </c>
    </row>
    <row r="6" spans="1:3" x14ac:dyDescent="0.3">
      <c r="A6" s="6" t="s">
        <v>40</v>
      </c>
      <c r="B6" s="1">
        <v>0.94</v>
      </c>
      <c r="C6" s="1">
        <v>0.91</v>
      </c>
    </row>
    <row r="7" spans="1:3" x14ac:dyDescent="0.3">
      <c r="A7" s="5">
        <v>2010</v>
      </c>
      <c r="B7" s="1">
        <v>0.71</v>
      </c>
      <c r="C7" s="1">
        <v>0.71</v>
      </c>
    </row>
    <row r="8" spans="1:3" x14ac:dyDescent="0.3">
      <c r="A8" s="6" t="s">
        <v>41</v>
      </c>
      <c r="B8" s="1">
        <v>0.71</v>
      </c>
      <c r="C8" s="1">
        <v>0.71</v>
      </c>
    </row>
    <row r="9" spans="1:3" x14ac:dyDescent="0.3">
      <c r="A9" s="5">
        <v>2011</v>
      </c>
      <c r="B9" s="1">
        <v>1.56</v>
      </c>
      <c r="C9" s="1">
        <v>1.51</v>
      </c>
    </row>
    <row r="10" spans="1:3" x14ac:dyDescent="0.3">
      <c r="A10" s="6" t="s">
        <v>29</v>
      </c>
      <c r="B10" s="1">
        <v>0.79</v>
      </c>
      <c r="C10" s="1">
        <v>0.75</v>
      </c>
    </row>
    <row r="11" spans="1:3" x14ac:dyDescent="0.3">
      <c r="A11" s="6" t="s">
        <v>50</v>
      </c>
      <c r="B11" s="1">
        <v>0.77</v>
      </c>
      <c r="C11" s="1">
        <v>0.76</v>
      </c>
    </row>
    <row r="12" spans="1:3" x14ac:dyDescent="0.3">
      <c r="A12" s="5">
        <v>2012</v>
      </c>
      <c r="B12" s="1">
        <v>0.91</v>
      </c>
      <c r="C12" s="1">
        <v>0.91</v>
      </c>
    </row>
    <row r="13" spans="1:3" x14ac:dyDescent="0.3">
      <c r="A13" s="6" t="s">
        <v>48</v>
      </c>
      <c r="B13" s="1">
        <v>0.91</v>
      </c>
      <c r="C13" s="1">
        <v>0.91</v>
      </c>
    </row>
    <row r="14" spans="1:3" x14ac:dyDescent="0.3">
      <c r="A14" s="5">
        <v>2013</v>
      </c>
      <c r="B14" s="1">
        <v>1.4500000000000002</v>
      </c>
      <c r="C14" s="1">
        <v>1.53</v>
      </c>
    </row>
    <row r="15" spans="1:3" x14ac:dyDescent="0.3">
      <c r="A15" s="6" t="s">
        <v>42</v>
      </c>
      <c r="B15" s="1">
        <v>0.79</v>
      </c>
      <c r="C15" s="1">
        <v>0.78</v>
      </c>
    </row>
    <row r="16" spans="1:3" x14ac:dyDescent="0.3">
      <c r="A16" s="6" t="s">
        <v>49</v>
      </c>
      <c r="B16" s="1">
        <v>0.66</v>
      </c>
      <c r="C16" s="1">
        <v>0.75</v>
      </c>
    </row>
    <row r="17" spans="1:3" x14ac:dyDescent="0.3">
      <c r="A17" s="5">
        <v>2014</v>
      </c>
      <c r="B17" s="1">
        <v>1.82</v>
      </c>
      <c r="C17" s="1">
        <v>1.84</v>
      </c>
    </row>
    <row r="18" spans="1:3" x14ac:dyDescent="0.3">
      <c r="A18" s="6" t="s">
        <v>31</v>
      </c>
      <c r="B18" s="1">
        <v>0.9</v>
      </c>
      <c r="C18" s="1">
        <v>0.92</v>
      </c>
    </row>
    <row r="19" spans="1:3" x14ac:dyDescent="0.3">
      <c r="A19" s="6" t="s">
        <v>36</v>
      </c>
      <c r="B19" s="1">
        <v>0.92</v>
      </c>
      <c r="C19" s="1">
        <v>0.92</v>
      </c>
    </row>
    <row r="20" spans="1:3" x14ac:dyDescent="0.3">
      <c r="A20" s="5">
        <v>2015</v>
      </c>
      <c r="B20" s="1">
        <v>1.5899999999999999</v>
      </c>
      <c r="C20" s="1">
        <v>1.67</v>
      </c>
    </row>
    <row r="21" spans="1:3" x14ac:dyDescent="0.3">
      <c r="A21" s="6" t="s">
        <v>18</v>
      </c>
      <c r="B21" s="1">
        <v>0.83</v>
      </c>
      <c r="C21" s="1">
        <v>0.85</v>
      </c>
    </row>
    <row r="22" spans="1:3" x14ac:dyDescent="0.3">
      <c r="A22" s="6" t="s">
        <v>21</v>
      </c>
      <c r="B22" s="1">
        <v>0.76</v>
      </c>
      <c r="C22" s="1">
        <v>0.82</v>
      </c>
    </row>
    <row r="23" spans="1:3" x14ac:dyDescent="0.3">
      <c r="A23" s="5">
        <v>2016</v>
      </c>
      <c r="B23" s="1">
        <v>2.64</v>
      </c>
      <c r="C23" s="1">
        <v>2.65</v>
      </c>
    </row>
    <row r="24" spans="1:3" x14ac:dyDescent="0.3">
      <c r="A24" s="6" t="s">
        <v>30</v>
      </c>
      <c r="B24" s="1">
        <v>0.9</v>
      </c>
      <c r="C24" s="1">
        <v>0.89</v>
      </c>
    </row>
    <row r="25" spans="1:3" x14ac:dyDescent="0.3">
      <c r="A25" s="6" t="s">
        <v>57</v>
      </c>
      <c r="B25" s="1">
        <v>0.85</v>
      </c>
      <c r="C25" s="1">
        <v>0.9</v>
      </c>
    </row>
    <row r="26" spans="1:3" x14ac:dyDescent="0.3">
      <c r="A26" s="6" t="s">
        <v>33</v>
      </c>
      <c r="B26" s="1">
        <v>0.89</v>
      </c>
      <c r="C26" s="1">
        <v>0.86</v>
      </c>
    </row>
    <row r="27" spans="1:3" x14ac:dyDescent="0.3">
      <c r="A27" s="5">
        <v>2017</v>
      </c>
      <c r="B27" s="1">
        <v>2.7</v>
      </c>
      <c r="C27" s="1">
        <v>2.61</v>
      </c>
    </row>
    <row r="28" spans="1:3" x14ac:dyDescent="0.3">
      <c r="A28" s="6" t="s">
        <v>38</v>
      </c>
      <c r="B28" s="1">
        <v>0.85</v>
      </c>
      <c r="C28" s="1">
        <v>0.87</v>
      </c>
    </row>
    <row r="29" spans="1:3" x14ac:dyDescent="0.3">
      <c r="A29" s="6" t="s">
        <v>46</v>
      </c>
      <c r="B29" s="1">
        <v>0.92</v>
      </c>
      <c r="C29" s="1">
        <v>0.87</v>
      </c>
    </row>
    <row r="30" spans="1:3" x14ac:dyDescent="0.3">
      <c r="A30" s="6" t="s">
        <v>52</v>
      </c>
      <c r="B30" s="1">
        <v>0.93</v>
      </c>
      <c r="C30" s="1">
        <v>0.87</v>
      </c>
    </row>
    <row r="31" spans="1:3" x14ac:dyDescent="0.3">
      <c r="A31" s="5">
        <v>2018</v>
      </c>
      <c r="B31" s="1">
        <v>3.5199999999999996</v>
      </c>
      <c r="C31" s="1">
        <v>3.35</v>
      </c>
    </row>
    <row r="32" spans="1:3" x14ac:dyDescent="0.3">
      <c r="A32" s="6" t="s">
        <v>20</v>
      </c>
      <c r="B32" s="1">
        <v>0.87</v>
      </c>
      <c r="C32" s="1">
        <v>0.8</v>
      </c>
    </row>
    <row r="33" spans="1:3" x14ac:dyDescent="0.3">
      <c r="A33" s="6" t="s">
        <v>24</v>
      </c>
      <c r="B33" s="1">
        <v>0.85</v>
      </c>
      <c r="C33" s="1">
        <v>0.91</v>
      </c>
    </row>
    <row r="34" spans="1:3" x14ac:dyDescent="0.3">
      <c r="A34" s="6" t="s">
        <v>25</v>
      </c>
      <c r="B34" s="1">
        <v>0.96</v>
      </c>
      <c r="C34" s="1">
        <v>0.79</v>
      </c>
    </row>
    <row r="35" spans="1:3" x14ac:dyDescent="0.3">
      <c r="A35" s="6" t="s">
        <v>58</v>
      </c>
      <c r="B35" s="1">
        <v>0.84</v>
      </c>
      <c r="C35" s="1">
        <v>0.85</v>
      </c>
    </row>
    <row r="36" spans="1:3" x14ac:dyDescent="0.3">
      <c r="A36" s="5">
        <v>2019</v>
      </c>
      <c r="B36" s="1">
        <v>2.63</v>
      </c>
      <c r="C36" s="1">
        <v>2.2800000000000002</v>
      </c>
    </row>
    <row r="37" spans="1:3" x14ac:dyDescent="0.3">
      <c r="A37" s="6" t="s">
        <v>23</v>
      </c>
      <c r="B37" s="1">
        <v>0.94</v>
      </c>
      <c r="C37" s="1">
        <v>0.9</v>
      </c>
    </row>
    <row r="38" spans="1:3" x14ac:dyDescent="0.3">
      <c r="A38" s="6" t="s">
        <v>32</v>
      </c>
      <c r="B38" s="1">
        <v>0.79</v>
      </c>
      <c r="C38" s="1">
        <v>0.45</v>
      </c>
    </row>
    <row r="39" spans="1:3" x14ac:dyDescent="0.3">
      <c r="A39" s="6" t="s">
        <v>44</v>
      </c>
      <c r="B39" s="1">
        <v>0.9</v>
      </c>
      <c r="C39" s="1">
        <v>0.93</v>
      </c>
    </row>
    <row r="40" spans="1:3" x14ac:dyDescent="0.3">
      <c r="A40" s="5">
        <v>2021</v>
      </c>
      <c r="B40" s="1">
        <v>3.1</v>
      </c>
      <c r="C40" s="1">
        <v>3.42</v>
      </c>
    </row>
    <row r="41" spans="1:3" x14ac:dyDescent="0.3">
      <c r="A41" s="6" t="s">
        <v>27</v>
      </c>
      <c r="B41" s="1">
        <v>0.79</v>
      </c>
      <c r="C41" s="1">
        <v>0.8</v>
      </c>
    </row>
    <row r="42" spans="1:3" x14ac:dyDescent="0.3">
      <c r="A42" s="6" t="s">
        <v>35</v>
      </c>
      <c r="B42" s="1">
        <v>0.47</v>
      </c>
      <c r="C42" s="1">
        <v>0.73</v>
      </c>
    </row>
    <row r="43" spans="1:3" x14ac:dyDescent="0.3">
      <c r="A43" s="6" t="s">
        <v>43</v>
      </c>
      <c r="B43" s="1">
        <v>0.91</v>
      </c>
      <c r="C43" s="1">
        <v>0.93</v>
      </c>
    </row>
    <row r="44" spans="1:3" x14ac:dyDescent="0.3">
      <c r="A44" s="6" t="s">
        <v>47</v>
      </c>
      <c r="B44" s="1">
        <v>0.93</v>
      </c>
      <c r="C44" s="1">
        <v>0.96</v>
      </c>
    </row>
    <row r="45" spans="1:3" x14ac:dyDescent="0.3">
      <c r="A45" s="5">
        <v>2022</v>
      </c>
      <c r="B45" s="1">
        <v>2.2200000000000002</v>
      </c>
      <c r="C45" s="1">
        <v>2.34</v>
      </c>
    </row>
    <row r="46" spans="1:3" x14ac:dyDescent="0.3">
      <c r="A46" s="6" t="s">
        <v>26</v>
      </c>
      <c r="B46" s="1">
        <v>0.84</v>
      </c>
      <c r="C46" s="1">
        <v>0.94</v>
      </c>
    </row>
    <row r="47" spans="1:3" x14ac:dyDescent="0.3">
      <c r="A47" s="6" t="s">
        <v>34</v>
      </c>
      <c r="B47" s="1">
        <v>0.74</v>
      </c>
      <c r="C47" s="1">
        <v>0.77</v>
      </c>
    </row>
    <row r="48" spans="1:3" x14ac:dyDescent="0.3">
      <c r="A48" s="6" t="s">
        <v>51</v>
      </c>
      <c r="B48" s="1">
        <v>0.64</v>
      </c>
      <c r="C48" s="1">
        <v>0.63</v>
      </c>
    </row>
    <row r="49" spans="1:3" x14ac:dyDescent="0.3">
      <c r="A49" s="5">
        <v>2023</v>
      </c>
      <c r="B49" s="1">
        <v>2.82</v>
      </c>
      <c r="C49" s="1">
        <v>3.4499999999999997</v>
      </c>
    </row>
    <row r="50" spans="1:3" x14ac:dyDescent="0.3">
      <c r="A50" s="6" t="s">
        <v>53</v>
      </c>
      <c r="B50" s="1">
        <v>0.47</v>
      </c>
      <c r="C50" s="1">
        <v>0.83</v>
      </c>
    </row>
    <row r="51" spans="1:3" x14ac:dyDescent="0.3">
      <c r="A51" s="6" t="s">
        <v>54</v>
      </c>
      <c r="B51" s="1">
        <v>0.82</v>
      </c>
      <c r="C51" s="1">
        <v>0.95</v>
      </c>
    </row>
    <row r="52" spans="1:3" x14ac:dyDescent="0.3">
      <c r="A52" s="6" t="s">
        <v>56</v>
      </c>
      <c r="B52" s="1">
        <v>0.96</v>
      </c>
      <c r="C52" s="1">
        <v>0.94</v>
      </c>
    </row>
    <row r="53" spans="1:3" x14ac:dyDescent="0.3">
      <c r="A53" s="6" t="s">
        <v>55</v>
      </c>
      <c r="B53" s="1">
        <v>0.56999999999999995</v>
      </c>
      <c r="C53" s="1">
        <v>0.73</v>
      </c>
    </row>
    <row r="54" spans="1:3" x14ac:dyDescent="0.3">
      <c r="A54" s="5" t="s">
        <v>60</v>
      </c>
      <c r="B54" s="1">
        <v>29.279999999999998</v>
      </c>
      <c r="C54" s="1">
        <v>29.869999999999997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99F4D-91AF-4CD1-9CBD-98B6D5C70A15}">
  <dimension ref="A3:D54"/>
  <sheetViews>
    <sheetView zoomScale="81" zoomScaleNormal="81" workbookViewId="0">
      <selection activeCell="B19" sqref="B19"/>
    </sheetView>
  </sheetViews>
  <sheetFormatPr defaultRowHeight="14.4" x14ac:dyDescent="0.3"/>
  <cols>
    <col min="1" max="1" width="36.109375" bestFit="1" customWidth="1"/>
    <col min="2" max="2" width="17.109375" bestFit="1" customWidth="1"/>
    <col min="3" max="3" width="15.77734375" bestFit="1" customWidth="1"/>
    <col min="4" max="4" width="10" bestFit="1" customWidth="1"/>
  </cols>
  <sheetData>
    <row r="3" spans="1:4" x14ac:dyDescent="0.3">
      <c r="A3" s="4" t="s">
        <v>59</v>
      </c>
      <c r="B3" t="s">
        <v>65</v>
      </c>
      <c r="C3" t="s">
        <v>66</v>
      </c>
      <c r="D3" s="9" t="s">
        <v>87</v>
      </c>
    </row>
    <row r="4" spans="1:4" x14ac:dyDescent="0.3">
      <c r="A4" s="5">
        <v>2008</v>
      </c>
      <c r="B4" s="18">
        <v>157</v>
      </c>
      <c r="C4" s="18">
        <v>73.300000000000011</v>
      </c>
    </row>
    <row r="5" spans="1:4" x14ac:dyDescent="0.3">
      <c r="A5" s="6" t="s">
        <v>39</v>
      </c>
      <c r="B5" s="18">
        <v>55</v>
      </c>
      <c r="C5" s="18">
        <v>22.1</v>
      </c>
      <c r="D5" s="8">
        <f>GETPIVOTDATA("Second weekend",$A$3,"movie","Incredible Hulk","year",2008)/GETPIVOTDATA("Opening Weekend",$A$3,"movie","Incredible Hulk","year",2008)</f>
        <v>0.40181818181818185</v>
      </c>
    </row>
    <row r="6" spans="1:4" x14ac:dyDescent="0.3">
      <c r="A6" s="6" t="s">
        <v>40</v>
      </c>
      <c r="B6" s="18">
        <v>102</v>
      </c>
      <c r="C6" s="18">
        <v>51.2</v>
      </c>
      <c r="D6" s="8">
        <f>GETPIVOTDATA("Second weekend",$A$3,"movie","Iron Man","year",2008)/GETPIVOTDATA("Opening Weekend",$A$3,"movie","Iron Man","year",2008)</f>
        <v>0.50196078431372548</v>
      </c>
    </row>
    <row r="7" spans="1:4" x14ac:dyDescent="0.3">
      <c r="A7" s="5">
        <v>2010</v>
      </c>
      <c r="B7" s="18">
        <v>128</v>
      </c>
      <c r="C7" s="18">
        <v>52</v>
      </c>
    </row>
    <row r="8" spans="1:4" x14ac:dyDescent="0.3">
      <c r="A8" s="6" t="s">
        <v>41</v>
      </c>
      <c r="B8" s="18">
        <v>128</v>
      </c>
      <c r="C8" s="18">
        <v>52</v>
      </c>
    </row>
    <row r="9" spans="1:4" x14ac:dyDescent="0.3">
      <c r="A9" s="5">
        <v>2011</v>
      </c>
      <c r="B9" s="18">
        <v>130</v>
      </c>
      <c r="C9" s="18">
        <v>59</v>
      </c>
    </row>
    <row r="10" spans="1:4" x14ac:dyDescent="0.3">
      <c r="A10" s="6" t="s">
        <v>29</v>
      </c>
      <c r="B10" s="18">
        <v>65</v>
      </c>
      <c r="C10" s="18">
        <v>25</v>
      </c>
    </row>
    <row r="11" spans="1:4" x14ac:dyDescent="0.3">
      <c r="A11" s="6" t="s">
        <v>50</v>
      </c>
      <c r="B11" s="18">
        <v>65</v>
      </c>
      <c r="C11" s="18">
        <v>34</v>
      </c>
    </row>
    <row r="12" spans="1:4" x14ac:dyDescent="0.3">
      <c r="A12" s="5">
        <v>2012</v>
      </c>
      <c r="B12" s="18">
        <v>207</v>
      </c>
      <c r="C12" s="18">
        <v>103</v>
      </c>
    </row>
    <row r="13" spans="1:4" x14ac:dyDescent="0.3">
      <c r="A13" s="6" t="s">
        <v>48</v>
      </c>
      <c r="B13" s="18">
        <v>207</v>
      </c>
      <c r="C13" s="18">
        <v>103</v>
      </c>
    </row>
    <row r="14" spans="1:4" x14ac:dyDescent="0.3">
      <c r="A14" s="5">
        <v>2013</v>
      </c>
      <c r="B14" s="18">
        <v>259</v>
      </c>
      <c r="C14" s="18">
        <v>109</v>
      </c>
    </row>
    <row r="15" spans="1:4" x14ac:dyDescent="0.3">
      <c r="A15" s="6" t="s">
        <v>42</v>
      </c>
      <c r="B15" s="18">
        <v>174</v>
      </c>
      <c r="C15" s="18">
        <v>72.5</v>
      </c>
    </row>
    <row r="16" spans="1:4" x14ac:dyDescent="0.3">
      <c r="A16" s="6" t="s">
        <v>49</v>
      </c>
      <c r="B16" s="18">
        <v>85</v>
      </c>
      <c r="C16" s="18">
        <v>36.5</v>
      </c>
    </row>
    <row r="17" spans="1:3" x14ac:dyDescent="0.3">
      <c r="A17" s="5">
        <v>2014</v>
      </c>
      <c r="B17" s="18">
        <v>189</v>
      </c>
      <c r="C17" s="18">
        <v>83.1</v>
      </c>
    </row>
    <row r="18" spans="1:3" x14ac:dyDescent="0.3">
      <c r="A18" s="6" t="s">
        <v>31</v>
      </c>
      <c r="B18" s="18">
        <v>95</v>
      </c>
      <c r="C18" s="18">
        <v>41</v>
      </c>
    </row>
    <row r="19" spans="1:3" x14ac:dyDescent="0.3">
      <c r="A19" s="6" t="s">
        <v>36</v>
      </c>
      <c r="B19" s="18">
        <v>94</v>
      </c>
      <c r="C19" s="18">
        <v>42.1</v>
      </c>
    </row>
    <row r="20" spans="1:3" x14ac:dyDescent="0.3">
      <c r="A20" s="5">
        <v>2015</v>
      </c>
      <c r="B20" s="18">
        <v>248</v>
      </c>
      <c r="C20" s="18">
        <v>101</v>
      </c>
    </row>
    <row r="21" spans="1:3" x14ac:dyDescent="0.3">
      <c r="A21" s="6" t="s">
        <v>18</v>
      </c>
      <c r="B21" s="18">
        <v>57</v>
      </c>
      <c r="C21" s="18">
        <v>24</v>
      </c>
    </row>
    <row r="22" spans="1:3" x14ac:dyDescent="0.3">
      <c r="A22" s="6" t="s">
        <v>21</v>
      </c>
      <c r="B22" s="18">
        <v>191</v>
      </c>
      <c r="C22" s="18">
        <v>77</v>
      </c>
    </row>
    <row r="23" spans="1:3" x14ac:dyDescent="0.3">
      <c r="A23" s="5">
        <v>2016</v>
      </c>
      <c r="B23" s="18">
        <v>396.4</v>
      </c>
      <c r="C23" s="18">
        <v>172</v>
      </c>
    </row>
    <row r="24" spans="1:3" x14ac:dyDescent="0.3">
      <c r="A24" s="6" t="s">
        <v>30</v>
      </c>
      <c r="B24" s="18">
        <v>179</v>
      </c>
      <c r="C24" s="18">
        <v>72.599999999999994</v>
      </c>
    </row>
    <row r="25" spans="1:3" x14ac:dyDescent="0.3">
      <c r="A25" s="6" t="s">
        <v>57</v>
      </c>
      <c r="B25" s="18">
        <v>132.4</v>
      </c>
      <c r="C25" s="18">
        <v>56.5</v>
      </c>
    </row>
    <row r="26" spans="1:3" x14ac:dyDescent="0.3">
      <c r="A26" s="6" t="s">
        <v>33</v>
      </c>
      <c r="B26" s="18">
        <v>85</v>
      </c>
      <c r="C26" s="18">
        <v>42.9</v>
      </c>
    </row>
    <row r="27" spans="1:3" x14ac:dyDescent="0.3">
      <c r="A27" s="5">
        <v>2017</v>
      </c>
      <c r="B27" s="18">
        <v>385</v>
      </c>
      <c r="C27" s="18">
        <v>166</v>
      </c>
    </row>
    <row r="28" spans="1:3" x14ac:dyDescent="0.3">
      <c r="A28" s="6" t="s">
        <v>38</v>
      </c>
      <c r="B28" s="18">
        <v>146</v>
      </c>
      <c r="C28" s="18">
        <v>65</v>
      </c>
    </row>
    <row r="29" spans="1:3" x14ac:dyDescent="0.3">
      <c r="A29" s="6" t="s">
        <v>46</v>
      </c>
      <c r="B29" s="18">
        <v>117</v>
      </c>
      <c r="C29" s="18">
        <v>44</v>
      </c>
    </row>
    <row r="30" spans="1:3" x14ac:dyDescent="0.3">
      <c r="A30" s="6" t="s">
        <v>52</v>
      </c>
      <c r="B30" s="18">
        <v>122</v>
      </c>
      <c r="C30" s="18">
        <v>57</v>
      </c>
    </row>
    <row r="31" spans="1:3" x14ac:dyDescent="0.3">
      <c r="A31" s="5">
        <v>2018</v>
      </c>
      <c r="B31" s="18">
        <v>660.3</v>
      </c>
      <c r="C31" s="18">
        <v>297.5</v>
      </c>
    </row>
    <row r="32" spans="1:3" x14ac:dyDescent="0.3">
      <c r="A32" s="6" t="s">
        <v>20</v>
      </c>
      <c r="B32" s="18">
        <v>75.8</v>
      </c>
      <c r="C32" s="18">
        <v>29</v>
      </c>
    </row>
    <row r="33" spans="1:3" x14ac:dyDescent="0.3">
      <c r="A33" s="6" t="s">
        <v>24</v>
      </c>
      <c r="B33" s="18">
        <v>257</v>
      </c>
      <c r="C33" s="18">
        <v>114</v>
      </c>
    </row>
    <row r="34" spans="1:3" x14ac:dyDescent="0.3">
      <c r="A34" s="6" t="s">
        <v>25</v>
      </c>
      <c r="B34" s="18">
        <v>202</v>
      </c>
      <c r="C34" s="18">
        <v>111</v>
      </c>
    </row>
    <row r="35" spans="1:3" x14ac:dyDescent="0.3">
      <c r="A35" s="6" t="s">
        <v>58</v>
      </c>
      <c r="B35" s="18">
        <v>125.5</v>
      </c>
      <c r="C35" s="18">
        <v>43.5</v>
      </c>
    </row>
    <row r="36" spans="1:3" x14ac:dyDescent="0.3">
      <c r="A36" s="5">
        <v>2019</v>
      </c>
      <c r="B36" s="18">
        <v>603</v>
      </c>
      <c r="C36" s="18">
        <v>260.2</v>
      </c>
    </row>
    <row r="37" spans="1:3" x14ac:dyDescent="0.3">
      <c r="A37" s="6" t="s">
        <v>23</v>
      </c>
      <c r="B37" s="18">
        <v>357</v>
      </c>
      <c r="C37" s="18">
        <v>147</v>
      </c>
    </row>
    <row r="38" spans="1:3" x14ac:dyDescent="0.3">
      <c r="A38" s="6" t="s">
        <v>32</v>
      </c>
      <c r="B38" s="18">
        <v>153</v>
      </c>
      <c r="C38" s="18">
        <v>67.900000000000006</v>
      </c>
    </row>
    <row r="39" spans="1:3" x14ac:dyDescent="0.3">
      <c r="A39" s="6" t="s">
        <v>44</v>
      </c>
      <c r="B39" s="18">
        <v>93</v>
      </c>
      <c r="C39" s="18">
        <v>45.3</v>
      </c>
    </row>
    <row r="40" spans="1:3" x14ac:dyDescent="0.3">
      <c r="A40" s="5">
        <v>2021</v>
      </c>
      <c r="B40" s="18">
        <v>486.3</v>
      </c>
      <c r="C40" s="18">
        <v>171.3</v>
      </c>
    </row>
    <row r="41" spans="1:3" x14ac:dyDescent="0.3">
      <c r="A41" s="6" t="s">
        <v>27</v>
      </c>
      <c r="B41" s="18">
        <v>80.3</v>
      </c>
      <c r="C41" s="18">
        <v>25.8</v>
      </c>
    </row>
    <row r="42" spans="1:3" x14ac:dyDescent="0.3">
      <c r="A42" s="6" t="s">
        <v>35</v>
      </c>
      <c r="B42" s="18">
        <v>71</v>
      </c>
      <c r="C42" s="18">
        <v>26.8</v>
      </c>
    </row>
    <row r="43" spans="1:3" x14ac:dyDescent="0.3">
      <c r="A43" s="6" t="s">
        <v>43</v>
      </c>
      <c r="B43" s="18">
        <v>75</v>
      </c>
      <c r="C43" s="18">
        <v>34.700000000000003</v>
      </c>
    </row>
    <row r="44" spans="1:3" x14ac:dyDescent="0.3">
      <c r="A44" s="6" t="s">
        <v>47</v>
      </c>
      <c r="B44" s="18">
        <v>260</v>
      </c>
      <c r="C44" s="18">
        <v>84</v>
      </c>
    </row>
    <row r="45" spans="1:3" x14ac:dyDescent="0.3">
      <c r="A45" s="5">
        <v>2022</v>
      </c>
      <c r="B45" s="18">
        <v>512</v>
      </c>
      <c r="C45" s="18">
        <v>174.3</v>
      </c>
    </row>
    <row r="46" spans="1:3" x14ac:dyDescent="0.3">
      <c r="A46" s="6" t="s">
        <v>26</v>
      </c>
      <c r="B46" s="18">
        <v>181</v>
      </c>
      <c r="C46" s="18">
        <v>66</v>
      </c>
    </row>
    <row r="47" spans="1:3" x14ac:dyDescent="0.3">
      <c r="A47" s="6" t="s">
        <v>34</v>
      </c>
      <c r="B47" s="18">
        <v>187</v>
      </c>
      <c r="C47" s="18">
        <v>61.7</v>
      </c>
    </row>
    <row r="48" spans="1:3" x14ac:dyDescent="0.3">
      <c r="A48" s="6" t="s">
        <v>51</v>
      </c>
      <c r="B48" s="18">
        <v>144</v>
      </c>
      <c r="C48" s="18">
        <v>46.6</v>
      </c>
    </row>
    <row r="49" spans="1:3" x14ac:dyDescent="0.3">
      <c r="A49" s="5">
        <v>2023</v>
      </c>
      <c r="B49" s="18">
        <v>423</v>
      </c>
      <c r="C49" s="18">
        <v>160</v>
      </c>
    </row>
    <row r="50" spans="1:3" x14ac:dyDescent="0.3">
      <c r="A50" s="6" t="s">
        <v>53</v>
      </c>
      <c r="B50" s="18">
        <v>104</v>
      </c>
      <c r="C50" s="18">
        <v>32</v>
      </c>
    </row>
    <row r="51" spans="1:3" x14ac:dyDescent="0.3">
      <c r="A51" s="6" t="s">
        <v>54</v>
      </c>
      <c r="B51" s="18">
        <v>118</v>
      </c>
      <c r="C51" s="18">
        <v>49</v>
      </c>
    </row>
    <row r="52" spans="1:3" x14ac:dyDescent="0.3">
      <c r="A52" s="6" t="s">
        <v>56</v>
      </c>
      <c r="B52" s="18">
        <v>120</v>
      </c>
      <c r="C52" s="18">
        <v>52</v>
      </c>
    </row>
    <row r="53" spans="1:3" x14ac:dyDescent="0.3">
      <c r="A53" s="6" t="s">
        <v>55</v>
      </c>
      <c r="B53" s="18">
        <v>81</v>
      </c>
      <c r="C53" s="18">
        <v>27</v>
      </c>
    </row>
    <row r="54" spans="1:3" x14ac:dyDescent="0.3">
      <c r="A54" s="5" t="s">
        <v>60</v>
      </c>
      <c r="B54" s="18">
        <v>4784</v>
      </c>
      <c r="C54" s="18">
        <v>1981.7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53C9F-4A80-4678-98C2-6464092FCD1B}">
  <dimension ref="A1:G53"/>
  <sheetViews>
    <sheetView workbookViewId="0">
      <selection activeCell="J19" sqref="J19"/>
    </sheetView>
  </sheetViews>
  <sheetFormatPr defaultRowHeight="14.4" x14ac:dyDescent="0.3"/>
  <cols>
    <col min="1" max="1" width="31.21875" bestFit="1" customWidth="1"/>
    <col min="2" max="2" width="11.109375" style="21" bestFit="1" customWidth="1"/>
    <col min="3" max="3" width="10.5546875" style="34" bestFit="1" customWidth="1"/>
    <col min="4" max="4" width="11.6640625" style="22" bestFit="1" customWidth="1"/>
    <col min="5" max="5" width="11.6640625" style="21" bestFit="1" customWidth="1"/>
    <col min="6" max="6" width="12.21875" style="21" bestFit="1" customWidth="1"/>
    <col min="7" max="7" width="12.88671875" style="34" bestFit="1" customWidth="1"/>
    <col min="8" max="8" width="6" customWidth="1"/>
  </cols>
  <sheetData>
    <row r="1" spans="1:7" ht="15" thickBot="1" x14ac:dyDescent="0.35"/>
    <row r="2" spans="1:7" s="19" customFormat="1" ht="43.8" thickBot="1" x14ac:dyDescent="0.35">
      <c r="A2" s="25" t="s">
        <v>59</v>
      </c>
      <c r="B2" s="20" t="s">
        <v>62</v>
      </c>
      <c r="C2" s="35" t="s">
        <v>96</v>
      </c>
      <c r="D2" s="29" t="s">
        <v>86</v>
      </c>
      <c r="E2" s="29" t="s">
        <v>97</v>
      </c>
      <c r="F2" s="29" t="s">
        <v>98</v>
      </c>
      <c r="G2" s="39" t="s">
        <v>99</v>
      </c>
    </row>
    <row r="3" spans="1:7" x14ac:dyDescent="0.3">
      <c r="A3" s="26" t="s">
        <v>18</v>
      </c>
      <c r="B3" s="30">
        <v>130</v>
      </c>
      <c r="C3" s="36">
        <v>0.25096525096525096</v>
      </c>
      <c r="D3" s="31">
        <v>518</v>
      </c>
      <c r="E3" s="31">
        <v>57</v>
      </c>
      <c r="F3" s="31">
        <v>24</v>
      </c>
      <c r="G3" s="40">
        <v>0.42105263157894735</v>
      </c>
    </row>
    <row r="4" spans="1:7" x14ac:dyDescent="0.3">
      <c r="A4" s="27" t="s">
        <v>20</v>
      </c>
      <c r="B4" s="32">
        <v>130</v>
      </c>
      <c r="C4" s="37">
        <v>0.2086677367576244</v>
      </c>
      <c r="D4" s="23">
        <v>623</v>
      </c>
      <c r="E4" s="23">
        <v>75.8</v>
      </c>
      <c r="F4" s="23">
        <v>29</v>
      </c>
      <c r="G4" s="41">
        <v>0.38258575197889183</v>
      </c>
    </row>
    <row r="5" spans="1:7" x14ac:dyDescent="0.3">
      <c r="A5" s="27" t="s">
        <v>53</v>
      </c>
      <c r="B5" s="32">
        <v>250</v>
      </c>
      <c r="C5" s="37">
        <v>0.52521008403361347</v>
      </c>
      <c r="D5" s="23">
        <v>476</v>
      </c>
      <c r="E5" s="23">
        <v>104</v>
      </c>
      <c r="F5" s="23">
        <v>32</v>
      </c>
      <c r="G5" s="41">
        <v>0.30769230769230771</v>
      </c>
    </row>
    <row r="6" spans="1:7" x14ac:dyDescent="0.3">
      <c r="A6" s="27" t="s">
        <v>21</v>
      </c>
      <c r="B6" s="32">
        <v>365</v>
      </c>
      <c r="C6" s="37">
        <v>0.26164874551971329</v>
      </c>
      <c r="D6" s="23">
        <v>1395</v>
      </c>
      <c r="E6" s="23">
        <v>191</v>
      </c>
      <c r="F6" s="23">
        <v>77</v>
      </c>
      <c r="G6" s="41">
        <v>0.40314136125654448</v>
      </c>
    </row>
    <row r="7" spans="1:7" x14ac:dyDescent="0.3">
      <c r="A7" s="27" t="s">
        <v>23</v>
      </c>
      <c r="B7" s="32">
        <v>400</v>
      </c>
      <c r="C7" s="37">
        <v>0.14301036825169824</v>
      </c>
      <c r="D7" s="23">
        <v>2797</v>
      </c>
      <c r="E7" s="23">
        <v>357</v>
      </c>
      <c r="F7" s="23">
        <v>147</v>
      </c>
      <c r="G7" s="41">
        <v>0.41176470588235292</v>
      </c>
    </row>
    <row r="8" spans="1:7" x14ac:dyDescent="0.3">
      <c r="A8" s="27" t="s">
        <v>24</v>
      </c>
      <c r="B8" s="32">
        <v>300</v>
      </c>
      <c r="C8" s="37">
        <v>0.146484375</v>
      </c>
      <c r="D8" s="23">
        <v>2048</v>
      </c>
      <c r="E8" s="23">
        <v>257</v>
      </c>
      <c r="F8" s="23">
        <v>114</v>
      </c>
      <c r="G8" s="41">
        <v>0.44357976653696496</v>
      </c>
    </row>
    <row r="9" spans="1:7" x14ac:dyDescent="0.3">
      <c r="A9" s="27" t="s">
        <v>25</v>
      </c>
      <c r="B9" s="32">
        <v>200</v>
      </c>
      <c r="C9" s="37">
        <v>0.1497005988023952</v>
      </c>
      <c r="D9" s="23">
        <v>1336</v>
      </c>
      <c r="E9" s="23">
        <v>202</v>
      </c>
      <c r="F9" s="23">
        <v>111</v>
      </c>
      <c r="G9" s="41">
        <v>0.54950495049504955</v>
      </c>
    </row>
    <row r="10" spans="1:7" x14ac:dyDescent="0.3">
      <c r="A10" s="27" t="s">
        <v>26</v>
      </c>
      <c r="B10" s="32">
        <v>250</v>
      </c>
      <c r="C10" s="37">
        <v>0.29239766081871343</v>
      </c>
      <c r="D10" s="23">
        <v>855</v>
      </c>
      <c r="E10" s="23">
        <v>181</v>
      </c>
      <c r="F10" s="23">
        <v>66</v>
      </c>
      <c r="G10" s="41">
        <v>0.36464088397790057</v>
      </c>
    </row>
    <row r="11" spans="1:7" x14ac:dyDescent="0.3">
      <c r="A11" s="27" t="s">
        <v>27</v>
      </c>
      <c r="B11" s="32">
        <v>200</v>
      </c>
      <c r="C11" s="37">
        <v>0.52770448548812665</v>
      </c>
      <c r="D11" s="23">
        <v>379</v>
      </c>
      <c r="E11" s="23">
        <v>80.3</v>
      </c>
      <c r="F11" s="23">
        <v>25.8</v>
      </c>
      <c r="G11" s="41">
        <v>0.32129514321295144</v>
      </c>
    </row>
    <row r="12" spans="1:7" x14ac:dyDescent="0.3">
      <c r="A12" s="27" t="s">
        <v>29</v>
      </c>
      <c r="B12" s="32">
        <v>140</v>
      </c>
      <c r="C12" s="37">
        <v>0.3783783783783784</v>
      </c>
      <c r="D12" s="23">
        <v>370</v>
      </c>
      <c r="E12" s="23">
        <v>65</v>
      </c>
      <c r="F12" s="23">
        <v>25</v>
      </c>
      <c r="G12" s="41">
        <v>0.38461538461538464</v>
      </c>
    </row>
    <row r="13" spans="1:7" x14ac:dyDescent="0.3">
      <c r="A13" s="27" t="s">
        <v>30</v>
      </c>
      <c r="B13" s="32">
        <v>250</v>
      </c>
      <c r="C13" s="37">
        <v>0.21720243266724587</v>
      </c>
      <c r="D13" s="23">
        <v>1151</v>
      </c>
      <c r="E13" s="23">
        <v>179</v>
      </c>
      <c r="F13" s="23">
        <v>72.599999999999994</v>
      </c>
      <c r="G13" s="41">
        <v>0.40558659217877091</v>
      </c>
    </row>
    <row r="14" spans="1:7" x14ac:dyDescent="0.3">
      <c r="A14" s="27" t="s">
        <v>31</v>
      </c>
      <c r="B14" s="32">
        <v>170</v>
      </c>
      <c r="C14" s="37">
        <v>0.23809523809523808</v>
      </c>
      <c r="D14" s="23">
        <v>714</v>
      </c>
      <c r="E14" s="23">
        <v>95</v>
      </c>
      <c r="F14" s="23">
        <v>41</v>
      </c>
      <c r="G14" s="41">
        <v>0.43157894736842106</v>
      </c>
    </row>
    <row r="15" spans="1:7" x14ac:dyDescent="0.3">
      <c r="A15" s="27" t="s">
        <v>32</v>
      </c>
      <c r="B15" s="32">
        <v>175</v>
      </c>
      <c r="C15" s="37">
        <v>0.1550044286979628</v>
      </c>
      <c r="D15" s="23">
        <v>1129</v>
      </c>
      <c r="E15" s="23">
        <v>153</v>
      </c>
      <c r="F15" s="23">
        <v>67.900000000000006</v>
      </c>
      <c r="G15" s="41">
        <v>0.44379084967320265</v>
      </c>
    </row>
    <row r="16" spans="1:7" x14ac:dyDescent="0.3">
      <c r="A16" s="27" t="s">
        <v>57</v>
      </c>
      <c r="B16" s="32">
        <v>58</v>
      </c>
      <c r="C16" s="37">
        <v>7.407407407407407E-2</v>
      </c>
      <c r="D16" s="23">
        <v>783</v>
      </c>
      <c r="E16" s="23">
        <v>132.4</v>
      </c>
      <c r="F16" s="23">
        <v>56.5</v>
      </c>
      <c r="G16" s="41">
        <v>0.42673716012084589</v>
      </c>
    </row>
    <row r="17" spans="1:7" x14ac:dyDescent="0.3">
      <c r="A17" s="27" t="s">
        <v>58</v>
      </c>
      <c r="B17" s="32">
        <v>110</v>
      </c>
      <c r="C17" s="37">
        <v>0.13994910941475827</v>
      </c>
      <c r="D17" s="23">
        <v>786</v>
      </c>
      <c r="E17" s="23">
        <v>125.5</v>
      </c>
      <c r="F17" s="23">
        <v>43.5</v>
      </c>
      <c r="G17" s="41">
        <v>0.34661354581673309</v>
      </c>
    </row>
    <row r="18" spans="1:7" x14ac:dyDescent="0.3">
      <c r="A18" s="27" t="s">
        <v>33</v>
      </c>
      <c r="B18" s="32">
        <v>165</v>
      </c>
      <c r="C18" s="37">
        <v>0.24408284023668639</v>
      </c>
      <c r="D18" s="23">
        <v>676</v>
      </c>
      <c r="E18" s="23">
        <v>85</v>
      </c>
      <c r="F18" s="23">
        <v>42.9</v>
      </c>
      <c r="G18" s="41">
        <v>0.50470588235294112</v>
      </c>
    </row>
    <row r="19" spans="1:7" x14ac:dyDescent="0.3">
      <c r="A19" s="27" t="s">
        <v>34</v>
      </c>
      <c r="B19" s="32">
        <v>200</v>
      </c>
      <c r="C19" s="37">
        <v>0.21008403361344538</v>
      </c>
      <c r="D19" s="23">
        <v>952</v>
      </c>
      <c r="E19" s="23">
        <v>187</v>
      </c>
      <c r="F19" s="23">
        <v>61.7</v>
      </c>
      <c r="G19" s="41">
        <v>0.32994652406417113</v>
      </c>
    </row>
    <row r="20" spans="1:7" x14ac:dyDescent="0.3">
      <c r="A20" s="27" t="s">
        <v>35</v>
      </c>
      <c r="B20" s="32">
        <v>200</v>
      </c>
      <c r="C20" s="37">
        <v>0.49751243781094528</v>
      </c>
      <c r="D20" s="23">
        <v>402</v>
      </c>
      <c r="E20" s="23">
        <v>71</v>
      </c>
      <c r="F20" s="23">
        <v>26.8</v>
      </c>
      <c r="G20" s="41">
        <v>0.37746478873239436</v>
      </c>
    </row>
    <row r="21" spans="1:7" x14ac:dyDescent="0.3">
      <c r="A21" s="27" t="s">
        <v>36</v>
      </c>
      <c r="B21" s="32">
        <v>170</v>
      </c>
      <c r="C21" s="37">
        <v>0.22077922077922077</v>
      </c>
      <c r="D21" s="23">
        <v>770</v>
      </c>
      <c r="E21" s="23">
        <v>94</v>
      </c>
      <c r="F21" s="23">
        <v>42.1</v>
      </c>
      <c r="G21" s="41">
        <v>0.44787234042553192</v>
      </c>
    </row>
    <row r="22" spans="1:7" x14ac:dyDescent="0.3">
      <c r="A22" s="27" t="s">
        <v>38</v>
      </c>
      <c r="B22" s="32">
        <v>200</v>
      </c>
      <c r="C22" s="37">
        <v>0.23014959723820483</v>
      </c>
      <c r="D22" s="23">
        <v>869</v>
      </c>
      <c r="E22" s="23">
        <v>146</v>
      </c>
      <c r="F22" s="23">
        <v>65</v>
      </c>
      <c r="G22" s="41">
        <v>0.4452054794520548</v>
      </c>
    </row>
    <row r="23" spans="1:7" x14ac:dyDescent="0.3">
      <c r="A23" s="27" t="s">
        <v>54</v>
      </c>
      <c r="B23" s="32">
        <v>250</v>
      </c>
      <c r="C23" s="37">
        <v>0.29585798816568049</v>
      </c>
      <c r="D23" s="23">
        <v>845</v>
      </c>
      <c r="E23" s="23">
        <v>118</v>
      </c>
      <c r="F23" s="23">
        <v>49</v>
      </c>
      <c r="G23" s="41">
        <v>0.4152542372881356</v>
      </c>
    </row>
    <row r="24" spans="1:7" x14ac:dyDescent="0.3">
      <c r="A24" s="27" t="s">
        <v>39</v>
      </c>
      <c r="B24" s="32">
        <v>137.5</v>
      </c>
      <c r="C24" s="37">
        <v>0.51886792452830188</v>
      </c>
      <c r="D24" s="23">
        <v>265</v>
      </c>
      <c r="E24" s="23">
        <v>55</v>
      </c>
      <c r="F24" s="23">
        <v>22.1</v>
      </c>
      <c r="G24" s="41">
        <v>0.40181818181818185</v>
      </c>
    </row>
    <row r="25" spans="1:7" x14ac:dyDescent="0.3">
      <c r="A25" s="27" t="s">
        <v>40</v>
      </c>
      <c r="B25" s="32">
        <v>186</v>
      </c>
      <c r="C25" s="37">
        <v>0.31794871794871793</v>
      </c>
      <c r="D25" s="23">
        <v>585</v>
      </c>
      <c r="E25" s="23">
        <v>102</v>
      </c>
      <c r="F25" s="23">
        <v>51.2</v>
      </c>
      <c r="G25" s="41">
        <v>0.50196078431372548</v>
      </c>
    </row>
    <row r="26" spans="1:7" x14ac:dyDescent="0.3">
      <c r="A26" s="27" t="s">
        <v>41</v>
      </c>
      <c r="B26" s="32">
        <v>170</v>
      </c>
      <c r="C26" s="37">
        <v>0.27375201288244766</v>
      </c>
      <c r="D26" s="23">
        <v>621</v>
      </c>
      <c r="E26" s="23">
        <v>128</v>
      </c>
      <c r="F26" s="23">
        <v>52</v>
      </c>
      <c r="G26" s="41">
        <v>0.40625</v>
      </c>
    </row>
    <row r="27" spans="1:7" x14ac:dyDescent="0.3">
      <c r="A27" s="27" t="s">
        <v>42</v>
      </c>
      <c r="B27" s="32">
        <v>200</v>
      </c>
      <c r="C27" s="37">
        <v>0.16460905349794239</v>
      </c>
      <c r="D27" s="23">
        <v>1215</v>
      </c>
      <c r="E27" s="23">
        <v>174</v>
      </c>
      <c r="F27" s="23">
        <v>72.5</v>
      </c>
      <c r="G27" s="41">
        <v>0.41666666666666669</v>
      </c>
    </row>
    <row r="28" spans="1:7" x14ac:dyDescent="0.3">
      <c r="A28" s="27" t="s">
        <v>43</v>
      </c>
      <c r="B28" s="32">
        <v>150</v>
      </c>
      <c r="C28" s="37">
        <v>0.34722222222222221</v>
      </c>
      <c r="D28" s="23">
        <v>432</v>
      </c>
      <c r="E28" s="23">
        <v>75</v>
      </c>
      <c r="F28" s="23">
        <v>34.700000000000003</v>
      </c>
      <c r="G28" s="41">
        <v>0.46266666666666673</v>
      </c>
    </row>
    <row r="29" spans="1:7" x14ac:dyDescent="0.3">
      <c r="A29" s="27" t="s">
        <v>56</v>
      </c>
      <c r="B29" s="32">
        <v>100</v>
      </c>
      <c r="C29" s="37">
        <v>0.14705882352941177</v>
      </c>
      <c r="D29" s="23">
        <v>680</v>
      </c>
      <c r="E29" s="23">
        <v>120</v>
      </c>
      <c r="F29" s="23">
        <v>52</v>
      </c>
      <c r="G29" s="41">
        <v>0.43333333333333335</v>
      </c>
    </row>
    <row r="30" spans="1:7" x14ac:dyDescent="0.3">
      <c r="A30" s="27" t="s">
        <v>44</v>
      </c>
      <c r="B30" s="32">
        <v>160</v>
      </c>
      <c r="C30" s="37">
        <v>0.14134275618374559</v>
      </c>
      <c r="D30" s="23">
        <v>1132</v>
      </c>
      <c r="E30" s="23">
        <v>93</v>
      </c>
      <c r="F30" s="23">
        <v>45.3</v>
      </c>
      <c r="G30" s="41">
        <v>0.48709677419354835</v>
      </c>
    </row>
    <row r="31" spans="1:7" x14ac:dyDescent="0.3">
      <c r="A31" s="27" t="s">
        <v>46</v>
      </c>
      <c r="B31" s="32">
        <v>175</v>
      </c>
      <c r="C31" s="37">
        <v>0.19931662870159453</v>
      </c>
      <c r="D31" s="23">
        <v>878</v>
      </c>
      <c r="E31" s="23">
        <v>117</v>
      </c>
      <c r="F31" s="23">
        <v>44</v>
      </c>
      <c r="G31" s="41">
        <v>0.37606837606837606</v>
      </c>
    </row>
    <row r="32" spans="1:7" x14ac:dyDescent="0.3">
      <c r="A32" s="27" t="s">
        <v>47</v>
      </c>
      <c r="B32" s="32">
        <v>200</v>
      </c>
      <c r="C32" s="37">
        <v>0.10465724751439037</v>
      </c>
      <c r="D32" s="23">
        <v>1911</v>
      </c>
      <c r="E32" s="23">
        <v>260</v>
      </c>
      <c r="F32" s="23">
        <v>84</v>
      </c>
      <c r="G32" s="41">
        <v>0.32307692307692309</v>
      </c>
    </row>
    <row r="33" spans="1:7" x14ac:dyDescent="0.3">
      <c r="A33" s="27" t="s">
        <v>48</v>
      </c>
      <c r="B33" s="32">
        <v>225</v>
      </c>
      <c r="C33" s="37">
        <v>0.14851485148514851</v>
      </c>
      <c r="D33" s="23">
        <v>1515</v>
      </c>
      <c r="E33" s="23">
        <v>207</v>
      </c>
      <c r="F33" s="23">
        <v>103</v>
      </c>
      <c r="G33" s="41">
        <v>0.49758454106280192</v>
      </c>
    </row>
    <row r="34" spans="1:7" x14ac:dyDescent="0.3">
      <c r="A34" s="27" t="s">
        <v>55</v>
      </c>
      <c r="B34" s="32">
        <v>250</v>
      </c>
      <c r="C34" s="37">
        <v>0.49701789264413521</v>
      </c>
      <c r="D34" s="23">
        <v>503</v>
      </c>
      <c r="E34" s="23">
        <v>81</v>
      </c>
      <c r="F34" s="23">
        <v>27</v>
      </c>
      <c r="G34" s="41">
        <v>0.33333333333333331</v>
      </c>
    </row>
    <row r="35" spans="1:7" x14ac:dyDescent="0.3">
      <c r="A35" s="27" t="s">
        <v>50</v>
      </c>
      <c r="B35" s="32">
        <v>150</v>
      </c>
      <c r="C35" s="37">
        <v>0.33407572383073497</v>
      </c>
      <c r="D35" s="23">
        <v>449</v>
      </c>
      <c r="E35" s="23">
        <v>65</v>
      </c>
      <c r="F35" s="23">
        <v>34</v>
      </c>
      <c r="G35" s="41">
        <v>0.52307692307692311</v>
      </c>
    </row>
    <row r="36" spans="1:7" x14ac:dyDescent="0.3">
      <c r="A36" s="27" t="s">
        <v>49</v>
      </c>
      <c r="B36" s="32">
        <v>150</v>
      </c>
      <c r="C36" s="37">
        <v>0.23291925465838509</v>
      </c>
      <c r="D36" s="23">
        <v>644</v>
      </c>
      <c r="E36" s="23">
        <v>85</v>
      </c>
      <c r="F36" s="23">
        <v>36.5</v>
      </c>
      <c r="G36" s="41">
        <v>0.42941176470588233</v>
      </c>
    </row>
    <row r="37" spans="1:7" x14ac:dyDescent="0.3">
      <c r="A37" s="27" t="s">
        <v>51</v>
      </c>
      <c r="B37" s="32">
        <v>250</v>
      </c>
      <c r="C37" s="37">
        <v>0.33557046979865773</v>
      </c>
      <c r="D37" s="23">
        <v>745</v>
      </c>
      <c r="E37" s="23">
        <v>144</v>
      </c>
      <c r="F37" s="23">
        <v>46.6</v>
      </c>
      <c r="G37" s="41">
        <v>0.32361111111111113</v>
      </c>
    </row>
    <row r="38" spans="1:7" ht="15" thickBot="1" x14ac:dyDescent="0.35">
      <c r="A38" s="28" t="s">
        <v>52</v>
      </c>
      <c r="B38" s="33">
        <v>180</v>
      </c>
      <c r="C38" s="38">
        <v>0.21176470588235294</v>
      </c>
      <c r="D38" s="24">
        <v>850</v>
      </c>
      <c r="E38" s="24">
        <v>122</v>
      </c>
      <c r="F38" s="24">
        <v>57</v>
      </c>
      <c r="G38" s="42">
        <v>0.46721311475409838</v>
      </c>
    </row>
    <row r="39" spans="1:7" x14ac:dyDescent="0.3">
      <c r="D39" s="21"/>
    </row>
    <row r="40" spans="1:7" x14ac:dyDescent="0.3">
      <c r="D40" s="21"/>
    </row>
    <row r="41" spans="1:7" x14ac:dyDescent="0.3">
      <c r="D41" s="21"/>
    </row>
    <row r="42" spans="1:7" x14ac:dyDescent="0.3">
      <c r="D42" s="21"/>
    </row>
    <row r="43" spans="1:7" x14ac:dyDescent="0.3">
      <c r="D43" s="21"/>
    </row>
    <row r="44" spans="1:7" x14ac:dyDescent="0.3">
      <c r="D44" s="21"/>
    </row>
    <row r="45" spans="1:7" x14ac:dyDescent="0.3">
      <c r="D45" s="21"/>
    </row>
    <row r="46" spans="1:7" x14ac:dyDescent="0.3">
      <c r="D46" s="21"/>
    </row>
    <row r="47" spans="1:7" x14ac:dyDescent="0.3">
      <c r="D47" s="21"/>
    </row>
    <row r="48" spans="1:7" x14ac:dyDescent="0.3">
      <c r="D48" s="21"/>
    </row>
    <row r="49" spans="4:4" x14ac:dyDescent="0.3">
      <c r="D49" s="21"/>
    </row>
    <row r="50" spans="4:4" x14ac:dyDescent="0.3">
      <c r="D50" s="21"/>
    </row>
    <row r="51" spans="4:4" x14ac:dyDescent="0.3">
      <c r="D51" s="21"/>
    </row>
    <row r="52" spans="4:4" x14ac:dyDescent="0.3">
      <c r="D52" s="21"/>
    </row>
    <row r="53" spans="4:4" x14ac:dyDescent="0.3">
      <c r="D53" s="21"/>
    </row>
  </sheetData>
  <conditionalFormatting sqref="C54:C1048576 C1:C2">
    <cfRule type="colorScale" priority="5">
      <colorScale>
        <cfvo type="min"/>
        <cfvo type="max"/>
        <color rgb="FFFCFCFF"/>
        <color rgb="FFF8696B"/>
      </colorScale>
    </cfRule>
  </conditionalFormatting>
  <conditionalFormatting sqref="C40:C1048576 C1:C2">
    <cfRule type="colorScale" priority="4">
      <colorScale>
        <cfvo type="min"/>
        <cfvo type="max"/>
        <color rgb="FFFCFCFF"/>
        <color rgb="FFF8696B"/>
      </colorScale>
    </cfRule>
  </conditionalFormatting>
  <conditionalFormatting sqref="G40:G1048576 G1:G2">
    <cfRule type="colorScale" priority="3">
      <colorScale>
        <cfvo type="min"/>
        <cfvo type="max"/>
        <color rgb="FFFCFCFF"/>
        <color rgb="FFF8696B"/>
      </colorScale>
    </cfRule>
  </conditionalFormatting>
  <conditionalFormatting pivot="1" sqref="C3:C38">
    <cfRule type="colorScale" priority="2">
      <colorScale>
        <cfvo type="min"/>
        <cfvo type="max"/>
        <color rgb="FFFCFCFF"/>
        <color rgb="FFF8696B"/>
      </colorScale>
    </cfRule>
  </conditionalFormatting>
  <conditionalFormatting pivot="1" sqref="G3:G38">
    <cfRule type="colorScale" priority="1">
      <colorScale>
        <cfvo type="min"/>
        <cfvo type="max"/>
        <color rgb="FFFCFCFF"/>
        <color rgb="FFF8696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1B0E9-AEAE-43E8-B4A0-7694C317A5A8}">
  <dimension ref="A1:I37"/>
  <sheetViews>
    <sheetView workbookViewId="0">
      <selection activeCell="G12" sqref="G12"/>
    </sheetView>
  </sheetViews>
  <sheetFormatPr defaultRowHeight="14.4" x14ac:dyDescent="0.3"/>
  <cols>
    <col min="1" max="1" width="14.44140625" bestFit="1" customWidth="1"/>
    <col min="2" max="2" width="5" bestFit="1" customWidth="1"/>
    <col min="3" max="3" width="31.21875" bestFit="1" customWidth="1"/>
    <col min="4" max="4" width="10.88671875" bestFit="1" customWidth="1"/>
    <col min="5" max="5" width="18.88671875" bestFit="1" customWidth="1"/>
    <col min="6" max="6" width="18.6640625" style="1" bestFit="1" customWidth="1"/>
    <col min="7" max="7" width="19.88671875" bestFit="1" customWidth="1"/>
    <col min="8" max="8" width="19.33203125" bestFit="1" customWidth="1"/>
    <col min="9" max="9" width="12.33203125" style="1" customWidth="1"/>
  </cols>
  <sheetData>
    <row r="1" spans="1:9" ht="15" thickBot="1" x14ac:dyDescent="0.35">
      <c r="A1" s="13" t="s">
        <v>90</v>
      </c>
      <c r="B1" s="13" t="s">
        <v>91</v>
      </c>
      <c r="C1" s="13" t="s">
        <v>92</v>
      </c>
      <c r="D1" s="13" t="s">
        <v>93</v>
      </c>
      <c r="E1" s="13" t="s">
        <v>61</v>
      </c>
      <c r="F1" s="14" t="s">
        <v>88</v>
      </c>
      <c r="G1" s="13" t="s">
        <v>94</v>
      </c>
      <c r="H1" s="13" t="s">
        <v>95</v>
      </c>
      <c r="I1" s="14" t="s">
        <v>89</v>
      </c>
    </row>
    <row r="2" spans="1:9" x14ac:dyDescent="0.3">
      <c r="A2" s="10" t="s">
        <v>19</v>
      </c>
      <c r="B2" s="10">
        <v>2015</v>
      </c>
      <c r="C2" s="10" t="s">
        <v>18</v>
      </c>
      <c r="D2" s="10">
        <v>130</v>
      </c>
      <c r="E2" s="10">
        <v>518</v>
      </c>
      <c r="F2" s="12">
        <f>D2/E2</f>
        <v>0.25096525096525096</v>
      </c>
      <c r="G2" s="10">
        <v>57</v>
      </c>
      <c r="H2" s="10">
        <v>24</v>
      </c>
      <c r="I2" s="12">
        <f>H2/G2</f>
        <v>0.42105263157894735</v>
      </c>
    </row>
    <row r="3" spans="1:9" x14ac:dyDescent="0.3">
      <c r="A3" s="11" t="s">
        <v>19</v>
      </c>
      <c r="B3" s="11">
        <v>2018</v>
      </c>
      <c r="C3" s="11" t="s">
        <v>20</v>
      </c>
      <c r="D3" s="11">
        <v>130</v>
      </c>
      <c r="E3" s="11">
        <v>623</v>
      </c>
      <c r="F3" s="12">
        <f t="shared" ref="F3:F37" si="0">D3/E3</f>
        <v>0.2086677367576244</v>
      </c>
      <c r="G3" s="11">
        <v>75.8</v>
      </c>
      <c r="H3" s="11">
        <v>29</v>
      </c>
      <c r="I3" s="12">
        <f t="shared" ref="I3:I37" si="1">H3/G3</f>
        <v>0.38258575197889183</v>
      </c>
    </row>
    <row r="4" spans="1:9" x14ac:dyDescent="0.3">
      <c r="A4" s="10" t="s">
        <v>22</v>
      </c>
      <c r="B4" s="10">
        <v>2015</v>
      </c>
      <c r="C4" s="10" t="s">
        <v>21</v>
      </c>
      <c r="D4" s="10">
        <v>365</v>
      </c>
      <c r="E4" s="10">
        <v>1395</v>
      </c>
      <c r="F4" s="12">
        <f t="shared" si="0"/>
        <v>0.26164874551971329</v>
      </c>
      <c r="G4" s="10">
        <v>191</v>
      </c>
      <c r="H4" s="10">
        <v>77</v>
      </c>
      <c r="I4" s="12">
        <f t="shared" si="1"/>
        <v>0.40314136125654448</v>
      </c>
    </row>
    <row r="5" spans="1:9" x14ac:dyDescent="0.3">
      <c r="A5" s="11" t="s">
        <v>22</v>
      </c>
      <c r="B5" s="11">
        <v>2019</v>
      </c>
      <c r="C5" s="11" t="s">
        <v>23</v>
      </c>
      <c r="D5" s="11">
        <v>400</v>
      </c>
      <c r="E5" s="11">
        <v>2797</v>
      </c>
      <c r="F5" s="12">
        <f t="shared" si="0"/>
        <v>0.14301036825169824</v>
      </c>
      <c r="G5" s="11">
        <v>357</v>
      </c>
      <c r="H5" s="11">
        <v>147</v>
      </c>
      <c r="I5" s="12">
        <f t="shared" si="1"/>
        <v>0.41176470588235292</v>
      </c>
    </row>
    <row r="6" spans="1:9" x14ac:dyDescent="0.3">
      <c r="A6" s="10" t="s">
        <v>22</v>
      </c>
      <c r="B6" s="10">
        <v>2018</v>
      </c>
      <c r="C6" s="10" t="s">
        <v>24</v>
      </c>
      <c r="D6" s="10">
        <v>300</v>
      </c>
      <c r="E6" s="10">
        <v>2048</v>
      </c>
      <c r="F6" s="12">
        <f t="shared" si="0"/>
        <v>0.146484375</v>
      </c>
      <c r="G6" s="10">
        <v>257</v>
      </c>
      <c r="H6" s="10">
        <v>114</v>
      </c>
      <c r="I6" s="12">
        <f t="shared" si="1"/>
        <v>0.44357976653696496</v>
      </c>
    </row>
    <row r="7" spans="1:9" x14ac:dyDescent="0.3">
      <c r="A7" s="11" t="s">
        <v>25</v>
      </c>
      <c r="B7" s="11">
        <v>2018</v>
      </c>
      <c r="C7" s="11" t="s">
        <v>25</v>
      </c>
      <c r="D7" s="11">
        <v>200</v>
      </c>
      <c r="E7" s="11">
        <v>1336</v>
      </c>
      <c r="F7" s="12">
        <f t="shared" si="0"/>
        <v>0.1497005988023952</v>
      </c>
      <c r="G7" s="11">
        <v>202</v>
      </c>
      <c r="H7" s="11">
        <v>111</v>
      </c>
      <c r="I7" s="12">
        <f t="shared" si="1"/>
        <v>0.54950495049504955</v>
      </c>
    </row>
    <row r="8" spans="1:9" x14ac:dyDescent="0.3">
      <c r="A8" s="10" t="s">
        <v>25</v>
      </c>
      <c r="B8" s="10">
        <v>2022</v>
      </c>
      <c r="C8" s="10" t="s">
        <v>26</v>
      </c>
      <c r="D8" s="10">
        <v>250</v>
      </c>
      <c r="E8" s="10">
        <v>855</v>
      </c>
      <c r="F8" s="12">
        <f t="shared" si="0"/>
        <v>0.29239766081871343</v>
      </c>
      <c r="G8" s="10">
        <v>181</v>
      </c>
      <c r="H8" s="10">
        <v>66</v>
      </c>
      <c r="I8" s="12">
        <f t="shared" si="1"/>
        <v>0.36464088397790057</v>
      </c>
    </row>
    <row r="9" spans="1:9" x14ac:dyDescent="0.3">
      <c r="A9" s="11" t="s">
        <v>28</v>
      </c>
      <c r="B9" s="11">
        <v>2021</v>
      </c>
      <c r="C9" s="11" t="s">
        <v>27</v>
      </c>
      <c r="D9" s="11">
        <v>200</v>
      </c>
      <c r="E9" s="11">
        <v>379</v>
      </c>
      <c r="F9" s="12">
        <f t="shared" si="0"/>
        <v>0.52770448548812665</v>
      </c>
      <c r="G9" s="11">
        <v>80.3</v>
      </c>
      <c r="H9" s="11">
        <v>25.8</v>
      </c>
      <c r="I9" s="12">
        <f t="shared" si="1"/>
        <v>0.32129514321295144</v>
      </c>
    </row>
    <row r="10" spans="1:9" x14ac:dyDescent="0.3">
      <c r="A10" s="10" t="s">
        <v>29</v>
      </c>
      <c r="B10" s="10">
        <v>2011</v>
      </c>
      <c r="C10" s="10" t="s">
        <v>29</v>
      </c>
      <c r="D10" s="10">
        <v>140</v>
      </c>
      <c r="E10" s="10">
        <v>370</v>
      </c>
      <c r="F10" s="12">
        <f t="shared" si="0"/>
        <v>0.3783783783783784</v>
      </c>
      <c r="G10" s="10">
        <v>65</v>
      </c>
      <c r="H10" s="10">
        <v>25</v>
      </c>
      <c r="I10" s="12">
        <f t="shared" si="1"/>
        <v>0.38461538461538464</v>
      </c>
    </row>
    <row r="11" spans="1:9" x14ac:dyDescent="0.3">
      <c r="A11" s="11" t="s">
        <v>29</v>
      </c>
      <c r="B11" s="11">
        <v>2016</v>
      </c>
      <c r="C11" s="11" t="s">
        <v>30</v>
      </c>
      <c r="D11" s="11">
        <v>250</v>
      </c>
      <c r="E11" s="11">
        <v>1151</v>
      </c>
      <c r="F11" s="12">
        <f t="shared" si="0"/>
        <v>0.21720243266724587</v>
      </c>
      <c r="G11" s="11">
        <v>179</v>
      </c>
      <c r="H11" s="11">
        <v>72.599999999999994</v>
      </c>
      <c r="I11" s="12">
        <f t="shared" si="1"/>
        <v>0.40558659217877091</v>
      </c>
    </row>
    <row r="12" spans="1:9" x14ac:dyDescent="0.3">
      <c r="A12" s="10" t="s">
        <v>29</v>
      </c>
      <c r="B12" s="10">
        <v>2014</v>
      </c>
      <c r="C12" s="10" t="s">
        <v>31</v>
      </c>
      <c r="D12" s="10">
        <v>170</v>
      </c>
      <c r="E12" s="10">
        <v>714</v>
      </c>
      <c r="F12" s="12">
        <f t="shared" si="0"/>
        <v>0.23809523809523808</v>
      </c>
      <c r="G12" s="10">
        <v>95</v>
      </c>
      <c r="H12" s="10">
        <v>41</v>
      </c>
      <c r="I12" s="12">
        <f t="shared" si="1"/>
        <v>0.43157894736842106</v>
      </c>
    </row>
    <row r="13" spans="1:9" x14ac:dyDescent="0.3">
      <c r="A13" s="11" t="s">
        <v>28</v>
      </c>
      <c r="B13" s="11">
        <v>2019</v>
      </c>
      <c r="C13" s="11" t="s">
        <v>32</v>
      </c>
      <c r="D13" s="11">
        <v>175</v>
      </c>
      <c r="E13" s="11">
        <v>1129</v>
      </c>
      <c r="F13" s="12">
        <f t="shared" si="0"/>
        <v>0.1550044286979628</v>
      </c>
      <c r="G13" s="11">
        <v>153</v>
      </c>
      <c r="H13" s="11">
        <v>67.900000000000006</v>
      </c>
      <c r="I13" s="12">
        <f t="shared" si="1"/>
        <v>0.44379084967320265</v>
      </c>
    </row>
    <row r="14" spans="1:9" x14ac:dyDescent="0.3">
      <c r="A14" s="10" t="s">
        <v>33</v>
      </c>
      <c r="B14" s="10">
        <v>2016</v>
      </c>
      <c r="C14" s="10" t="s">
        <v>33</v>
      </c>
      <c r="D14" s="10">
        <v>165</v>
      </c>
      <c r="E14" s="10">
        <v>676</v>
      </c>
      <c r="F14" s="12">
        <f t="shared" si="0"/>
        <v>0.24408284023668639</v>
      </c>
      <c r="G14" s="10">
        <v>85</v>
      </c>
      <c r="H14" s="10">
        <v>42.9</v>
      </c>
      <c r="I14" s="12">
        <f t="shared" si="1"/>
        <v>0.50470588235294112</v>
      </c>
    </row>
    <row r="15" spans="1:9" x14ac:dyDescent="0.3">
      <c r="A15" s="11" t="s">
        <v>33</v>
      </c>
      <c r="B15" s="11">
        <v>2022</v>
      </c>
      <c r="C15" s="11" t="s">
        <v>34</v>
      </c>
      <c r="D15" s="11">
        <v>200</v>
      </c>
      <c r="E15" s="11">
        <v>952</v>
      </c>
      <c r="F15" s="12">
        <f t="shared" si="0"/>
        <v>0.21008403361344538</v>
      </c>
      <c r="G15" s="11">
        <v>187</v>
      </c>
      <c r="H15" s="11">
        <v>61.7</v>
      </c>
      <c r="I15" s="12">
        <f t="shared" si="1"/>
        <v>0.32994652406417113</v>
      </c>
    </row>
    <row r="16" spans="1:9" x14ac:dyDescent="0.3">
      <c r="A16" s="10" t="s">
        <v>28</v>
      </c>
      <c r="B16" s="10">
        <v>2021</v>
      </c>
      <c r="C16" s="10" t="s">
        <v>35</v>
      </c>
      <c r="D16" s="10">
        <v>200</v>
      </c>
      <c r="E16" s="10">
        <v>402</v>
      </c>
      <c r="F16" s="12">
        <f t="shared" si="0"/>
        <v>0.49751243781094528</v>
      </c>
      <c r="G16" s="10">
        <v>71</v>
      </c>
      <c r="H16" s="10">
        <v>26.8</v>
      </c>
      <c r="I16" s="12">
        <f t="shared" si="1"/>
        <v>0.37746478873239436</v>
      </c>
    </row>
    <row r="17" spans="1:9" x14ac:dyDescent="0.3">
      <c r="A17" s="11" t="s">
        <v>37</v>
      </c>
      <c r="B17" s="11">
        <v>2014</v>
      </c>
      <c r="C17" s="11" t="s">
        <v>36</v>
      </c>
      <c r="D17" s="11">
        <v>170</v>
      </c>
      <c r="E17" s="11">
        <v>770</v>
      </c>
      <c r="F17" s="12">
        <f t="shared" si="0"/>
        <v>0.22077922077922077</v>
      </c>
      <c r="G17" s="11">
        <v>94</v>
      </c>
      <c r="H17" s="11">
        <v>42.1</v>
      </c>
      <c r="I17" s="12">
        <f t="shared" si="1"/>
        <v>0.44787234042553192</v>
      </c>
    </row>
    <row r="18" spans="1:9" x14ac:dyDescent="0.3">
      <c r="A18" s="10" t="s">
        <v>37</v>
      </c>
      <c r="B18" s="10">
        <v>2017</v>
      </c>
      <c r="C18" s="10" t="s">
        <v>38</v>
      </c>
      <c r="D18" s="10">
        <v>200</v>
      </c>
      <c r="E18" s="10">
        <v>869</v>
      </c>
      <c r="F18" s="12">
        <f t="shared" si="0"/>
        <v>0.23014959723820483</v>
      </c>
      <c r="G18" s="10">
        <v>146</v>
      </c>
      <c r="H18" s="10">
        <v>65</v>
      </c>
      <c r="I18" s="12">
        <f t="shared" si="1"/>
        <v>0.4452054794520548</v>
      </c>
    </row>
    <row r="19" spans="1:9" x14ac:dyDescent="0.3">
      <c r="A19" s="11" t="s">
        <v>28</v>
      </c>
      <c r="B19" s="11">
        <v>2008</v>
      </c>
      <c r="C19" s="11" t="s">
        <v>39</v>
      </c>
      <c r="D19" s="11">
        <v>137.5</v>
      </c>
      <c r="E19" s="11">
        <v>265</v>
      </c>
      <c r="F19" s="12">
        <f t="shared" si="0"/>
        <v>0.51886792452830188</v>
      </c>
      <c r="G19" s="11">
        <v>55</v>
      </c>
      <c r="H19" s="11">
        <v>22.1</v>
      </c>
      <c r="I19" s="12">
        <f t="shared" si="1"/>
        <v>0.40181818181818185</v>
      </c>
    </row>
    <row r="20" spans="1:9" x14ac:dyDescent="0.3">
      <c r="A20" s="10" t="s">
        <v>40</v>
      </c>
      <c r="B20" s="10">
        <v>2008</v>
      </c>
      <c r="C20" s="10" t="s">
        <v>40</v>
      </c>
      <c r="D20" s="10">
        <v>186</v>
      </c>
      <c r="E20" s="10">
        <v>585</v>
      </c>
      <c r="F20" s="12">
        <f t="shared" si="0"/>
        <v>0.31794871794871793</v>
      </c>
      <c r="G20" s="10">
        <v>102</v>
      </c>
      <c r="H20" s="10">
        <v>51.2</v>
      </c>
      <c r="I20" s="12">
        <f t="shared" si="1"/>
        <v>0.50196078431372548</v>
      </c>
    </row>
    <row r="21" spans="1:9" x14ac:dyDescent="0.3">
      <c r="A21" s="11" t="s">
        <v>40</v>
      </c>
      <c r="B21" s="11">
        <v>2010</v>
      </c>
      <c r="C21" s="11" t="s">
        <v>41</v>
      </c>
      <c r="D21" s="11">
        <v>170</v>
      </c>
      <c r="E21" s="11">
        <v>621</v>
      </c>
      <c r="F21" s="12">
        <f t="shared" si="0"/>
        <v>0.27375201288244766</v>
      </c>
      <c r="G21" s="11">
        <v>128</v>
      </c>
      <c r="H21" s="11">
        <v>52</v>
      </c>
      <c r="I21" s="12">
        <f t="shared" si="1"/>
        <v>0.40625</v>
      </c>
    </row>
    <row r="22" spans="1:9" x14ac:dyDescent="0.3">
      <c r="A22" s="10" t="s">
        <v>40</v>
      </c>
      <c r="B22" s="10">
        <v>2013</v>
      </c>
      <c r="C22" s="10" t="s">
        <v>42</v>
      </c>
      <c r="D22" s="10">
        <v>200</v>
      </c>
      <c r="E22" s="10">
        <v>1215</v>
      </c>
      <c r="F22" s="12">
        <f t="shared" si="0"/>
        <v>0.16460905349794239</v>
      </c>
      <c r="G22" s="10">
        <v>174</v>
      </c>
      <c r="H22" s="10">
        <v>72.5</v>
      </c>
      <c r="I22" s="12">
        <f t="shared" si="1"/>
        <v>0.41666666666666669</v>
      </c>
    </row>
    <row r="23" spans="1:9" x14ac:dyDescent="0.3">
      <c r="A23" s="11" t="s">
        <v>28</v>
      </c>
      <c r="B23" s="11">
        <v>2021</v>
      </c>
      <c r="C23" s="11" t="s">
        <v>43</v>
      </c>
      <c r="D23" s="11">
        <v>150</v>
      </c>
      <c r="E23" s="11">
        <v>432</v>
      </c>
      <c r="F23" s="12">
        <f t="shared" si="0"/>
        <v>0.34722222222222221</v>
      </c>
      <c r="G23" s="11">
        <v>75</v>
      </c>
      <c r="H23" s="11">
        <v>34.700000000000003</v>
      </c>
      <c r="I23" s="12">
        <f t="shared" si="1"/>
        <v>0.46266666666666673</v>
      </c>
    </row>
    <row r="24" spans="1:9" x14ac:dyDescent="0.3">
      <c r="A24" s="10" t="s">
        <v>45</v>
      </c>
      <c r="B24" s="10">
        <v>2019</v>
      </c>
      <c r="C24" s="10" t="s">
        <v>44</v>
      </c>
      <c r="D24" s="10">
        <v>160</v>
      </c>
      <c r="E24" s="10">
        <v>1132</v>
      </c>
      <c r="F24" s="12">
        <f t="shared" si="0"/>
        <v>0.14134275618374559</v>
      </c>
      <c r="G24" s="10">
        <v>93</v>
      </c>
      <c r="H24" s="10">
        <v>45.3</v>
      </c>
      <c r="I24" s="12">
        <f t="shared" si="1"/>
        <v>0.48709677419354835</v>
      </c>
    </row>
    <row r="25" spans="1:9" x14ac:dyDescent="0.3">
      <c r="A25" s="11" t="s">
        <v>45</v>
      </c>
      <c r="B25" s="11">
        <v>2017</v>
      </c>
      <c r="C25" s="11" t="s">
        <v>46</v>
      </c>
      <c r="D25" s="11">
        <v>175</v>
      </c>
      <c r="E25" s="11">
        <v>878</v>
      </c>
      <c r="F25" s="12">
        <f t="shared" si="0"/>
        <v>0.19931662870159453</v>
      </c>
      <c r="G25" s="11">
        <v>117</v>
      </c>
      <c r="H25" s="11">
        <v>44</v>
      </c>
      <c r="I25" s="12">
        <f t="shared" si="1"/>
        <v>0.37606837606837606</v>
      </c>
    </row>
    <row r="26" spans="1:9" x14ac:dyDescent="0.3">
      <c r="A26" s="10" t="s">
        <v>45</v>
      </c>
      <c r="B26" s="10">
        <v>2021</v>
      </c>
      <c r="C26" s="10" t="s">
        <v>47</v>
      </c>
      <c r="D26" s="10">
        <v>200</v>
      </c>
      <c r="E26" s="10">
        <v>1911</v>
      </c>
      <c r="F26" s="12">
        <f t="shared" si="0"/>
        <v>0.10465724751439037</v>
      </c>
      <c r="G26" s="10">
        <v>260</v>
      </c>
      <c r="H26" s="10">
        <v>84</v>
      </c>
      <c r="I26" s="12">
        <f t="shared" si="1"/>
        <v>0.32307692307692309</v>
      </c>
    </row>
    <row r="27" spans="1:9" x14ac:dyDescent="0.3">
      <c r="A27" s="11" t="s">
        <v>22</v>
      </c>
      <c r="B27" s="11">
        <v>2012</v>
      </c>
      <c r="C27" s="11" t="s">
        <v>48</v>
      </c>
      <c r="D27" s="11">
        <v>225</v>
      </c>
      <c r="E27" s="11">
        <v>1515</v>
      </c>
      <c r="F27" s="12">
        <f t="shared" si="0"/>
        <v>0.14851485148514851</v>
      </c>
      <c r="G27" s="11">
        <v>207</v>
      </c>
      <c r="H27" s="11">
        <v>103</v>
      </c>
      <c r="I27" s="12">
        <f t="shared" si="1"/>
        <v>0.49758454106280192</v>
      </c>
    </row>
    <row r="28" spans="1:9" x14ac:dyDescent="0.3">
      <c r="A28" s="10" t="s">
        <v>50</v>
      </c>
      <c r="B28" s="10">
        <v>2013</v>
      </c>
      <c r="C28" s="10" t="s">
        <v>49</v>
      </c>
      <c r="D28" s="10">
        <v>150</v>
      </c>
      <c r="E28" s="10">
        <v>644</v>
      </c>
      <c r="F28" s="12">
        <f t="shared" si="0"/>
        <v>0.23291925465838509</v>
      </c>
      <c r="G28" s="10">
        <v>85</v>
      </c>
      <c r="H28" s="10">
        <v>36.5</v>
      </c>
      <c r="I28" s="12">
        <f t="shared" si="1"/>
        <v>0.42941176470588233</v>
      </c>
    </row>
    <row r="29" spans="1:9" x14ac:dyDescent="0.3">
      <c r="A29" s="11" t="s">
        <v>50</v>
      </c>
      <c r="B29" s="11">
        <v>2022</v>
      </c>
      <c r="C29" s="11" t="s">
        <v>51</v>
      </c>
      <c r="D29" s="11">
        <v>250</v>
      </c>
      <c r="E29" s="11">
        <v>745</v>
      </c>
      <c r="F29" s="12">
        <f t="shared" si="0"/>
        <v>0.33557046979865773</v>
      </c>
      <c r="G29" s="11">
        <v>144</v>
      </c>
      <c r="H29" s="11">
        <v>46.6</v>
      </c>
      <c r="I29" s="12">
        <f t="shared" si="1"/>
        <v>0.32361111111111113</v>
      </c>
    </row>
    <row r="30" spans="1:9" x14ac:dyDescent="0.3">
      <c r="A30" s="10" t="s">
        <v>50</v>
      </c>
      <c r="B30" s="10">
        <v>2017</v>
      </c>
      <c r="C30" s="10" t="s">
        <v>52</v>
      </c>
      <c r="D30" s="10">
        <v>180</v>
      </c>
      <c r="E30" s="10">
        <v>850</v>
      </c>
      <c r="F30" s="12">
        <f t="shared" si="0"/>
        <v>0.21176470588235294</v>
      </c>
      <c r="G30" s="10">
        <v>122</v>
      </c>
      <c r="H30" s="10">
        <v>57</v>
      </c>
      <c r="I30" s="12">
        <f t="shared" si="1"/>
        <v>0.46721311475409838</v>
      </c>
    </row>
    <row r="31" spans="1:9" x14ac:dyDescent="0.3">
      <c r="A31" s="11" t="s">
        <v>50</v>
      </c>
      <c r="B31" s="11">
        <v>2011</v>
      </c>
      <c r="C31" s="11" t="s">
        <v>50</v>
      </c>
      <c r="D31" s="11">
        <v>150</v>
      </c>
      <c r="E31" s="11">
        <v>449</v>
      </c>
      <c r="F31" s="12">
        <f t="shared" si="0"/>
        <v>0.33407572383073497</v>
      </c>
      <c r="G31" s="11">
        <v>65</v>
      </c>
      <c r="H31" s="11">
        <v>34</v>
      </c>
      <c r="I31" s="12">
        <f t="shared" si="1"/>
        <v>0.52307692307692311</v>
      </c>
    </row>
    <row r="32" spans="1:9" x14ac:dyDescent="0.3">
      <c r="A32" s="10" t="s">
        <v>19</v>
      </c>
      <c r="B32" s="10">
        <v>2023</v>
      </c>
      <c r="C32" s="10" t="s">
        <v>53</v>
      </c>
      <c r="D32" s="10">
        <v>250</v>
      </c>
      <c r="E32" s="10">
        <v>476</v>
      </c>
      <c r="F32" s="12">
        <f t="shared" si="0"/>
        <v>0.52521008403361347</v>
      </c>
      <c r="G32" s="10">
        <v>104</v>
      </c>
      <c r="H32" s="10">
        <v>32</v>
      </c>
      <c r="I32" s="12">
        <f t="shared" si="1"/>
        <v>0.30769230769230771</v>
      </c>
    </row>
    <row r="33" spans="1:9" x14ac:dyDescent="0.3">
      <c r="A33" s="11" t="s">
        <v>37</v>
      </c>
      <c r="B33" s="11">
        <v>2023</v>
      </c>
      <c r="C33" s="11" t="s">
        <v>54</v>
      </c>
      <c r="D33" s="11">
        <v>250</v>
      </c>
      <c r="E33" s="11">
        <v>845</v>
      </c>
      <c r="F33" s="12">
        <f t="shared" si="0"/>
        <v>0.29585798816568049</v>
      </c>
      <c r="G33" s="11">
        <v>118</v>
      </c>
      <c r="H33" s="11">
        <v>49</v>
      </c>
      <c r="I33" s="12">
        <f t="shared" si="1"/>
        <v>0.4152542372881356</v>
      </c>
    </row>
    <row r="34" spans="1:9" x14ac:dyDescent="0.3">
      <c r="A34" s="10" t="s">
        <v>28</v>
      </c>
      <c r="B34" s="10">
        <v>2023</v>
      </c>
      <c r="C34" s="10" t="s">
        <v>55</v>
      </c>
      <c r="D34" s="10">
        <v>250</v>
      </c>
      <c r="E34" s="10">
        <v>503</v>
      </c>
      <c r="F34" s="12">
        <f t="shared" si="0"/>
        <v>0.49701789264413521</v>
      </c>
      <c r="G34" s="10">
        <v>81</v>
      </c>
      <c r="H34" s="10">
        <v>27</v>
      </c>
      <c r="I34" s="12">
        <f t="shared" si="1"/>
        <v>0.33333333333333331</v>
      </c>
    </row>
    <row r="35" spans="1:9" x14ac:dyDescent="0.3">
      <c r="A35" s="11" t="s">
        <v>45</v>
      </c>
      <c r="B35" s="11">
        <v>2023</v>
      </c>
      <c r="C35" s="11" t="s">
        <v>56</v>
      </c>
      <c r="D35" s="11">
        <v>100</v>
      </c>
      <c r="E35" s="11">
        <v>680</v>
      </c>
      <c r="F35" s="12">
        <f t="shared" si="0"/>
        <v>0.14705882352941177</v>
      </c>
      <c r="G35" s="11">
        <v>120</v>
      </c>
      <c r="H35" s="11">
        <v>52</v>
      </c>
      <c r="I35" s="12">
        <f t="shared" si="1"/>
        <v>0.43333333333333335</v>
      </c>
    </row>
    <row r="36" spans="1:9" x14ac:dyDescent="0.3">
      <c r="A36" s="10" t="s">
        <v>57</v>
      </c>
      <c r="B36" s="10">
        <v>2016</v>
      </c>
      <c r="C36" s="10" t="s">
        <v>57</v>
      </c>
      <c r="D36" s="10">
        <v>58</v>
      </c>
      <c r="E36" s="10">
        <v>783</v>
      </c>
      <c r="F36" s="12">
        <f t="shared" si="0"/>
        <v>7.407407407407407E-2</v>
      </c>
      <c r="G36" s="10">
        <v>132.4</v>
      </c>
      <c r="H36" s="10">
        <v>56.5</v>
      </c>
      <c r="I36" s="12">
        <f t="shared" si="1"/>
        <v>0.42673716012084589</v>
      </c>
    </row>
    <row r="37" spans="1:9" x14ac:dyDescent="0.3">
      <c r="A37" s="11" t="s">
        <v>57</v>
      </c>
      <c r="B37" s="11">
        <v>2018</v>
      </c>
      <c r="C37" s="11" t="s">
        <v>58</v>
      </c>
      <c r="D37" s="11">
        <v>110</v>
      </c>
      <c r="E37" s="11">
        <v>786</v>
      </c>
      <c r="F37" s="12">
        <f t="shared" si="0"/>
        <v>0.13994910941475827</v>
      </c>
      <c r="G37" s="11">
        <v>125.5</v>
      </c>
      <c r="H37" s="11">
        <v>43.5</v>
      </c>
      <c r="I37" s="12">
        <f t="shared" si="1"/>
        <v>0.34661354581673309</v>
      </c>
    </row>
  </sheetData>
  <conditionalFormatting sqref="F1:F1048576">
    <cfRule type="colorScale" priority="1">
      <colorScale>
        <cfvo type="min"/>
        <cfvo type="max"/>
        <color rgb="FFFCFCFF"/>
        <color rgb="FFF8696B"/>
      </colorScale>
    </cfRule>
    <cfRule type="colorScale" priority="5">
      <colorScale>
        <cfvo type="min"/>
        <cfvo type="percentile" val="50"/>
        <cfvo type="max"/>
        <color rgb="FF63BE7B"/>
        <color rgb="FFFFEB84"/>
        <color rgb="FFF8696B"/>
      </colorScale>
    </cfRule>
  </conditionalFormatting>
  <conditionalFormatting sqref="I1:I1048576">
    <cfRule type="colorScale" priority="2">
      <colorScale>
        <cfvo type="min"/>
        <cfvo type="max"/>
        <color rgb="FFFCFCFF"/>
        <color rgb="FFF8696B"/>
      </colorScale>
    </cfRule>
  </conditionalFormatting>
  <conditionalFormatting sqref="I2:I37">
    <cfRule type="colorScale" priority="4">
      <colorScale>
        <cfvo type="min"/>
        <cfvo type="percentile" val="50"/>
        <cfvo type="max"/>
        <color rgb="FF63BE7B"/>
        <color rgb="FFFFEB84"/>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Marvel Movies Dataset</vt:lpstr>
      <vt:lpstr>Budget vs Gross Takings</vt:lpstr>
      <vt:lpstr>Critic vs Audience Score</vt:lpstr>
      <vt:lpstr>Opening we vs Second we</vt:lpstr>
      <vt:lpstr>% Analysis</vt:lpstr>
      <vt:lpstr>Percent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Susan Williams</cp:lastModifiedBy>
  <dcterms:created xsi:type="dcterms:W3CDTF">2024-09-25T15:46:32Z</dcterms:created>
  <dcterms:modified xsi:type="dcterms:W3CDTF">2024-10-04T12:26:38Z</dcterms:modified>
</cp:coreProperties>
</file>