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ttps://utpac-my.sharepoint.com/personal/susana_castillo1_utp_ac_pa/Documents/"/>
    </mc:Choice>
  </mc:AlternateContent>
  <bookViews>
    <workbookView xWindow="0" yWindow="0" windowWidth="12000" windowHeight="9150"/>
    <workbookView xWindow="-120" yWindow="-120" windowWidth="29040" windowHeight="15840"/>
    <workbookView xWindow="0" yWindow="0" windowWidth="24000" windowHeight="9180" activeTab="1"/>
  </bookViews>
  <sheets>
    <sheet name="RESUMEN" sheetId="1" r:id="rId1"/>
    <sheet name="BY TYPE" sheetId="3" r:id="rId2"/>
    <sheet name="DATA" sheetId="5" r:id="rId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8" i="3" l="1"/>
  <c r="M424" i="3" l="1"/>
  <c r="Q344" i="3"/>
  <c r="A345" i="3"/>
  <c r="E305" i="3"/>
  <c r="F19" i="3"/>
  <c r="J46" i="3" l="1"/>
  <c r="K92" i="3"/>
  <c r="S344" i="3"/>
  <c r="O424" i="3"/>
  <c r="E308" i="1"/>
  <c r="B308" i="1"/>
  <c r="C308" i="1"/>
  <c r="A1254" i="5"/>
  <c r="B1254" i="5"/>
  <c r="C1254" i="5"/>
  <c r="D1254" i="5"/>
  <c r="E1254" i="5"/>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D308" i="1"/>
  <c r="G305" i="3"/>
  <c r="C345" i="3"/>
  <c r="F308" i="1" l="1"/>
  <c r="F249" i="3"/>
  <c r="N306" i="3"/>
  <c r="N305" i="3"/>
  <c r="N304" i="3"/>
  <c r="N303" i="3"/>
  <c r="N423" i="3"/>
  <c r="N302" i="3"/>
  <c r="N301" i="3"/>
  <c r="N422" i="3"/>
  <c r="N421" i="3"/>
  <c r="N300" i="3"/>
  <c r="N299" i="3"/>
  <c r="N298" i="3"/>
  <c r="N297" i="3"/>
  <c r="N296" i="3"/>
  <c r="N6" i="3"/>
  <c r="N30" i="3"/>
  <c r="N295" i="3"/>
  <c r="N294" i="3"/>
  <c r="N420" i="3"/>
  <c r="N419" i="3"/>
  <c r="N293" i="3"/>
  <c r="N292" i="3"/>
  <c r="N40" i="3"/>
  <c r="N418" i="3"/>
  <c r="N291" i="3"/>
  <c r="N82" i="3"/>
  <c r="N290" i="3"/>
  <c r="N116" i="3"/>
  <c r="N59" i="3"/>
  <c r="N81" i="3"/>
  <c r="N417" i="3"/>
  <c r="N416" i="3"/>
  <c r="N289" i="3"/>
  <c r="N288" i="3"/>
  <c r="N287" i="3"/>
  <c r="N286" i="3"/>
  <c r="N285" i="3"/>
  <c r="N284" i="3"/>
  <c r="N283" i="3"/>
  <c r="N282" i="3"/>
  <c r="N281" i="3"/>
  <c r="N415" i="3"/>
  <c r="N414" i="3"/>
  <c r="N26" i="3"/>
  <c r="N413" i="3"/>
  <c r="N58" i="3"/>
  <c r="N57" i="3"/>
  <c r="N280" i="3"/>
  <c r="N279" i="3"/>
  <c r="N278" i="3"/>
  <c r="N277" i="3"/>
  <c r="N412" i="3"/>
  <c r="N276" i="3"/>
  <c r="N275" i="3"/>
  <c r="N274" i="3"/>
  <c r="N411" i="3"/>
  <c r="N410" i="3"/>
  <c r="N273" i="3"/>
  <c r="N409" i="3"/>
  <c r="N408" i="3"/>
  <c r="N272" i="3"/>
  <c r="N20" i="3"/>
  <c r="N271" i="3"/>
  <c r="N270" i="3"/>
  <c r="N407" i="3"/>
  <c r="N269" i="3"/>
  <c r="N268" i="3"/>
  <c r="N267" i="3"/>
  <c r="N406" i="3"/>
  <c r="N405" i="3"/>
  <c r="N56" i="3"/>
  <c r="N115" i="3"/>
  <c r="N55" i="3"/>
  <c r="N404" i="3"/>
  <c r="N114" i="3"/>
  <c r="N5" i="3"/>
  <c r="N12" i="3"/>
  <c r="N113" i="3"/>
  <c r="R343" i="3"/>
  <c r="N403" i="3"/>
  <c r="R342" i="3"/>
  <c r="N402" i="3"/>
  <c r="R341" i="3"/>
  <c r="N401" i="3"/>
  <c r="R340" i="3"/>
  <c r="N266" i="3"/>
  <c r="R339" i="3"/>
  <c r="N54" i="3"/>
  <c r="R338" i="3"/>
  <c r="N112" i="3"/>
  <c r="R337" i="3"/>
  <c r="N265" i="3"/>
  <c r="R336" i="3"/>
  <c r="N80" i="3"/>
  <c r="R335" i="3"/>
  <c r="N53" i="3"/>
  <c r="R334" i="3"/>
  <c r="N264" i="3"/>
  <c r="R333" i="3"/>
  <c r="N263" i="3"/>
  <c r="R332" i="3"/>
  <c r="N46" i="3"/>
  <c r="R331" i="3"/>
  <c r="N79" i="3"/>
  <c r="R330" i="3"/>
  <c r="N78" i="3"/>
  <c r="R5" i="3"/>
  <c r="N45" i="3"/>
  <c r="R329" i="3"/>
  <c r="N400" i="3"/>
  <c r="R4" i="3"/>
  <c r="N262" i="3"/>
  <c r="R328" i="3"/>
  <c r="N261" i="3"/>
  <c r="R327" i="3"/>
  <c r="N260" i="3"/>
  <c r="R326" i="3"/>
  <c r="N44" i="3"/>
  <c r="R325" i="3"/>
  <c r="N259" i="3"/>
  <c r="R324" i="3"/>
  <c r="N258" i="3"/>
  <c r="R323" i="3"/>
  <c r="N111" i="3"/>
  <c r="R322" i="3"/>
  <c r="N110" i="3"/>
  <c r="R321" i="3"/>
  <c r="N39" i="3"/>
  <c r="R320" i="3"/>
  <c r="N399" i="3"/>
  <c r="R319" i="3"/>
  <c r="N398" i="3"/>
  <c r="R318" i="3"/>
  <c r="N52" i="3"/>
  <c r="R317" i="3"/>
  <c r="N257" i="3"/>
  <c r="R316" i="3"/>
  <c r="N256" i="3"/>
  <c r="R315" i="3"/>
  <c r="N255" i="3"/>
  <c r="R314" i="3"/>
  <c r="N109" i="3"/>
  <c r="R313" i="3"/>
  <c r="N254" i="3"/>
  <c r="R312" i="3"/>
  <c r="N77" i="3"/>
  <c r="R311" i="3"/>
  <c r="N108" i="3"/>
  <c r="R310" i="3"/>
  <c r="N253" i="3"/>
  <c r="F304" i="3"/>
  <c r="R309" i="3"/>
  <c r="N252" i="3"/>
  <c r="F303" i="3"/>
  <c r="R308" i="3"/>
  <c r="N251" i="3"/>
  <c r="F302" i="3"/>
  <c r="R307" i="3"/>
  <c r="N107" i="3"/>
  <c r="F29" i="3"/>
  <c r="R306" i="3"/>
  <c r="N397" i="3"/>
  <c r="F301" i="3"/>
  <c r="R305" i="3"/>
  <c r="N396" i="3"/>
  <c r="F300" i="3"/>
  <c r="R304" i="3"/>
  <c r="N395" i="3"/>
  <c r="F28" i="3"/>
  <c r="R303" i="3"/>
  <c r="N250" i="3"/>
  <c r="F299" i="3"/>
  <c r="R302" i="3"/>
  <c r="N249" i="3"/>
  <c r="F61" i="3"/>
  <c r="R301" i="3"/>
  <c r="N248" i="3"/>
  <c r="F298" i="3"/>
  <c r="R300" i="3"/>
  <c r="N247" i="3"/>
  <c r="F297" i="3"/>
  <c r="R299" i="3"/>
  <c r="N394" i="3"/>
  <c r="F296" i="3"/>
  <c r="R298" i="3"/>
  <c r="N246" i="3"/>
  <c r="F295" i="3"/>
  <c r="R297" i="3"/>
  <c r="N393" i="3"/>
  <c r="F294" i="3"/>
  <c r="R296" i="3"/>
  <c r="N392" i="3"/>
  <c r="F293" i="3"/>
  <c r="R295" i="3"/>
  <c r="N391" i="3"/>
  <c r="F292" i="3"/>
  <c r="R294" i="3"/>
  <c r="N390" i="3"/>
  <c r="F291" i="3"/>
  <c r="R293" i="3"/>
  <c r="N22" i="3"/>
  <c r="F290" i="3"/>
  <c r="R292" i="3"/>
  <c r="N389" i="3"/>
  <c r="F289" i="3"/>
  <c r="R291" i="3"/>
  <c r="N245" i="3"/>
  <c r="F288" i="3"/>
  <c r="R290" i="3"/>
  <c r="N244" i="3"/>
  <c r="F287" i="3"/>
  <c r="R289" i="3"/>
  <c r="N76" i="3"/>
  <c r="F286" i="3"/>
  <c r="R288" i="3"/>
  <c r="N388" i="3"/>
  <c r="F285" i="3"/>
  <c r="R287" i="3"/>
  <c r="N38" i="3"/>
  <c r="F284" i="3"/>
  <c r="R286" i="3"/>
  <c r="N243" i="3"/>
  <c r="F283" i="3"/>
  <c r="R285" i="3"/>
  <c r="N75" i="3"/>
  <c r="F60" i="3"/>
  <c r="R284" i="3"/>
  <c r="N242" i="3"/>
  <c r="F282" i="3"/>
  <c r="R283" i="3"/>
  <c r="N74" i="3"/>
  <c r="F59" i="3"/>
  <c r="R282" i="3"/>
  <c r="N241" i="3"/>
  <c r="F281" i="3"/>
  <c r="R281" i="3"/>
  <c r="N240" i="3"/>
  <c r="F280" i="3"/>
  <c r="R280" i="3"/>
  <c r="N239" i="3"/>
  <c r="F279" i="3"/>
  <c r="R279" i="3"/>
  <c r="N387" i="3"/>
  <c r="F58" i="3"/>
  <c r="R278" i="3"/>
  <c r="N386" i="3"/>
  <c r="F278" i="3"/>
  <c r="R277" i="3"/>
  <c r="N238" i="3"/>
  <c r="F277" i="3"/>
  <c r="R276" i="3"/>
  <c r="N237" i="3"/>
  <c r="F276" i="3"/>
  <c r="R275" i="3"/>
  <c r="N385" i="3"/>
  <c r="F275" i="3"/>
  <c r="R274" i="3"/>
  <c r="N21" i="3"/>
  <c r="F57" i="3"/>
  <c r="R273" i="3"/>
  <c r="N29" i="3"/>
  <c r="F56" i="3"/>
  <c r="R272" i="3"/>
  <c r="N384" i="3"/>
  <c r="F274" i="3"/>
  <c r="R271" i="3"/>
  <c r="N383" i="3"/>
  <c r="F273" i="3"/>
  <c r="R270" i="3"/>
  <c r="N382" i="3"/>
  <c r="F272" i="3"/>
  <c r="R269" i="3"/>
  <c r="N236" i="3"/>
  <c r="F271" i="3"/>
  <c r="R268" i="3"/>
  <c r="N381" i="3"/>
  <c r="F270" i="3"/>
  <c r="R267" i="3"/>
  <c r="N380" i="3"/>
  <c r="F269" i="3"/>
  <c r="R266" i="3"/>
  <c r="N73" i="3"/>
  <c r="R265" i="3"/>
  <c r="N235" i="3"/>
  <c r="F267" i="3"/>
  <c r="R264" i="3"/>
  <c r="N234" i="3"/>
  <c r="F266" i="3"/>
  <c r="R263" i="3"/>
  <c r="N233" i="3"/>
  <c r="F18" i="3"/>
  <c r="R262" i="3"/>
  <c r="N232" i="3"/>
  <c r="F265" i="3"/>
  <c r="R261" i="3"/>
  <c r="N231" i="3"/>
  <c r="F55" i="3"/>
  <c r="R260" i="3"/>
  <c r="N379" i="3"/>
  <c r="F264" i="3"/>
  <c r="R259" i="3"/>
  <c r="N378" i="3"/>
  <c r="F27" i="3"/>
  <c r="R258" i="3"/>
  <c r="N377" i="3"/>
  <c r="F263" i="3"/>
  <c r="R257" i="3"/>
  <c r="N230" i="3"/>
  <c r="F54" i="3"/>
  <c r="R256" i="3"/>
  <c r="N229" i="3"/>
  <c r="F262" i="3"/>
  <c r="R255" i="3"/>
  <c r="N376" i="3"/>
  <c r="F26" i="3"/>
  <c r="R254" i="3"/>
  <c r="N51" i="3"/>
  <c r="F53" i="3"/>
  <c r="R253" i="3"/>
  <c r="N9" i="3"/>
  <c r="F261" i="3"/>
  <c r="R252" i="3"/>
  <c r="N43" i="3"/>
  <c r="F52" i="3"/>
  <c r="R251" i="3"/>
  <c r="N106" i="3"/>
  <c r="F260" i="3"/>
  <c r="R250" i="3"/>
  <c r="N228" i="3"/>
  <c r="F259" i="3"/>
  <c r="R249" i="3"/>
  <c r="N227" i="3"/>
  <c r="F258" i="3"/>
  <c r="R248" i="3"/>
  <c r="N375" i="3"/>
  <c r="F257" i="3"/>
  <c r="R247" i="3"/>
  <c r="N37" i="3"/>
  <c r="F256" i="3"/>
  <c r="R246" i="3"/>
  <c r="N105" i="3"/>
  <c r="F255" i="3"/>
  <c r="R245" i="3"/>
  <c r="N25" i="3"/>
  <c r="F254" i="3"/>
  <c r="R244" i="3"/>
  <c r="N104" i="3"/>
  <c r="F253" i="3"/>
  <c r="R243" i="3"/>
  <c r="N374" i="3"/>
  <c r="F252" i="3"/>
  <c r="R242" i="3"/>
  <c r="N373" i="3"/>
  <c r="F251" i="3"/>
  <c r="R241" i="3"/>
  <c r="N226" i="3"/>
  <c r="F250" i="3"/>
  <c r="R240" i="3"/>
  <c r="N372" i="3"/>
  <c r="F17" i="3"/>
  <c r="R239" i="3"/>
  <c r="N225" i="3"/>
  <c r="F248" i="3"/>
  <c r="R238" i="3"/>
  <c r="N224" i="3"/>
  <c r="F247" i="3"/>
  <c r="R237" i="3"/>
  <c r="N103" i="3"/>
  <c r="F246" i="3"/>
  <c r="R236" i="3"/>
  <c r="N223" i="3"/>
  <c r="F245" i="3"/>
  <c r="R235" i="3"/>
  <c r="N222" i="3"/>
  <c r="F244" i="3"/>
  <c r="R234" i="3"/>
  <c r="N221" i="3"/>
  <c r="F243" i="3"/>
  <c r="R233" i="3"/>
  <c r="N220" i="3"/>
  <c r="F25" i="3"/>
  <c r="R232" i="3"/>
  <c r="N36" i="3"/>
  <c r="F51" i="3"/>
  <c r="R231" i="3"/>
  <c r="N219" i="3"/>
  <c r="F242" i="3"/>
  <c r="R230" i="3"/>
  <c r="N371" i="3"/>
  <c r="F24" i="3"/>
  <c r="R229" i="3"/>
  <c r="N218" i="3"/>
  <c r="F241" i="3"/>
  <c r="R228" i="3"/>
  <c r="N50" i="3"/>
  <c r="F50" i="3"/>
  <c r="R227" i="3"/>
  <c r="N370" i="3"/>
  <c r="F49" i="3"/>
  <c r="R226" i="3"/>
  <c r="N102" i="3"/>
  <c r="F240" i="3"/>
  <c r="R225" i="3"/>
  <c r="N369" i="3"/>
  <c r="F239" i="3"/>
  <c r="R224" i="3"/>
  <c r="N217" i="3"/>
  <c r="F238" i="3"/>
  <c r="R223" i="3"/>
  <c r="N216" i="3"/>
  <c r="F48" i="3"/>
  <c r="R222" i="3"/>
  <c r="N101" i="3"/>
  <c r="F237" i="3"/>
  <c r="R221" i="3"/>
  <c r="F236" i="3"/>
  <c r="R220" i="3"/>
  <c r="N215" i="3"/>
  <c r="F235" i="3"/>
  <c r="R219" i="3"/>
  <c r="N214" i="3"/>
  <c r="F234" i="3"/>
  <c r="R218" i="3"/>
  <c r="N100" i="3"/>
  <c r="R217" i="3"/>
  <c r="N213" i="3"/>
  <c r="F233" i="3"/>
  <c r="R216" i="3"/>
  <c r="N212" i="3"/>
  <c r="F232" i="3"/>
  <c r="R215" i="3"/>
  <c r="N211" i="3"/>
  <c r="F231" i="3"/>
  <c r="R214" i="3"/>
  <c r="N367" i="3"/>
  <c r="F230" i="3"/>
  <c r="R213" i="3"/>
  <c r="N72" i="3"/>
  <c r="F229" i="3"/>
  <c r="R212" i="3"/>
  <c r="N210" i="3"/>
  <c r="F228" i="3"/>
  <c r="R211" i="3"/>
  <c r="N366" i="3"/>
  <c r="F227" i="3"/>
  <c r="R3" i="3"/>
  <c r="N209" i="3"/>
  <c r="R210" i="3"/>
  <c r="N208" i="3"/>
  <c r="F226" i="3"/>
  <c r="R209" i="3"/>
  <c r="N207" i="3"/>
  <c r="F225" i="3"/>
  <c r="R208" i="3"/>
  <c r="N365" i="3"/>
  <c r="F224" i="3"/>
  <c r="R207" i="3"/>
  <c r="N206" i="3"/>
  <c r="F223" i="3"/>
  <c r="R206" i="3"/>
  <c r="N205" i="3"/>
  <c r="F222" i="3"/>
  <c r="R205" i="3"/>
  <c r="N99" i="3"/>
  <c r="F221" i="3"/>
  <c r="R204" i="3"/>
  <c r="N204" i="3"/>
  <c r="F220" i="3"/>
  <c r="R203" i="3"/>
  <c r="N203" i="3"/>
  <c r="F219" i="3"/>
  <c r="R202" i="3"/>
  <c r="N364" i="3"/>
  <c r="F218" i="3"/>
  <c r="R201" i="3"/>
  <c r="N363" i="3"/>
  <c r="F47" i="3"/>
  <c r="R200" i="3"/>
  <c r="N362" i="3"/>
  <c r="F217" i="3"/>
  <c r="R199" i="3"/>
  <c r="N202" i="3"/>
  <c r="F216" i="3"/>
  <c r="R198" i="3"/>
  <c r="N201" i="3"/>
  <c r="F23" i="3"/>
  <c r="R197" i="3"/>
  <c r="N361" i="3"/>
  <c r="F215" i="3"/>
  <c r="R196" i="3"/>
  <c r="N360" i="3"/>
  <c r="F22" i="3"/>
  <c r="R195" i="3"/>
  <c r="N98" i="3"/>
  <c r="F214" i="3"/>
  <c r="R194" i="3"/>
  <c r="N359" i="3"/>
  <c r="F213" i="3"/>
  <c r="R193" i="3"/>
  <c r="N97" i="3"/>
  <c r="F212" i="3"/>
  <c r="R192" i="3"/>
  <c r="N358" i="3"/>
  <c r="F211" i="3"/>
  <c r="R191" i="3"/>
  <c r="N28" i="3"/>
  <c r="F210" i="3"/>
  <c r="R190" i="3"/>
  <c r="N200" i="3"/>
  <c r="F209" i="3"/>
  <c r="R189" i="3"/>
  <c r="N199" i="3"/>
  <c r="F208" i="3"/>
  <c r="R188" i="3"/>
  <c r="N8" i="3"/>
  <c r="F207" i="3"/>
  <c r="R187" i="3"/>
  <c r="N357" i="3"/>
  <c r="F206" i="3"/>
  <c r="R186" i="3"/>
  <c r="N356" i="3"/>
  <c r="F205" i="3"/>
  <c r="R185" i="3"/>
  <c r="N71" i="3"/>
  <c r="F204" i="3"/>
  <c r="R184" i="3"/>
  <c r="N198" i="3"/>
  <c r="F46" i="3"/>
  <c r="R183" i="3"/>
  <c r="N197" i="3"/>
  <c r="F45" i="3"/>
  <c r="R182" i="3"/>
  <c r="N196" i="3"/>
  <c r="F203" i="3"/>
  <c r="R181" i="3"/>
  <c r="N355" i="3"/>
  <c r="F202" i="3"/>
  <c r="R180" i="3"/>
  <c r="N354" i="3"/>
  <c r="F201" i="3"/>
  <c r="R179" i="3"/>
  <c r="N195" i="3"/>
  <c r="F200" i="3"/>
  <c r="R178" i="3"/>
  <c r="N353" i="3"/>
  <c r="F199" i="3"/>
  <c r="R177" i="3"/>
  <c r="N96" i="3"/>
  <c r="F198" i="3"/>
  <c r="R176" i="3"/>
  <c r="N95" i="3"/>
  <c r="F197" i="3"/>
  <c r="R175" i="3"/>
  <c r="N194" i="3"/>
  <c r="F196" i="3"/>
  <c r="R174" i="3"/>
  <c r="N352" i="3"/>
  <c r="F44" i="3"/>
  <c r="R173" i="3"/>
  <c r="N351" i="3"/>
  <c r="F43" i="3"/>
  <c r="R172" i="3"/>
  <c r="N193" i="3"/>
  <c r="F21" i="3"/>
  <c r="R171" i="3"/>
  <c r="N350" i="3"/>
  <c r="F195" i="3"/>
  <c r="R170" i="3"/>
  <c r="N192" i="3"/>
  <c r="F194" i="3"/>
  <c r="R169" i="3"/>
  <c r="N349" i="3"/>
  <c r="F193" i="3"/>
  <c r="R168" i="3"/>
  <c r="N348" i="3"/>
  <c r="F192" i="3"/>
  <c r="R167" i="3"/>
  <c r="N191" i="3"/>
  <c r="F42" i="3"/>
  <c r="R166" i="3"/>
  <c r="N190" i="3"/>
  <c r="F191" i="3"/>
  <c r="R165" i="3"/>
  <c r="N347" i="3"/>
  <c r="F190" i="3"/>
  <c r="R164" i="3"/>
  <c r="N70" i="3"/>
  <c r="F189" i="3"/>
  <c r="R163" i="3"/>
  <c r="N346" i="3"/>
  <c r="F188" i="3"/>
  <c r="R162" i="3"/>
  <c r="N93" i="3"/>
  <c r="F187" i="3"/>
  <c r="R161" i="3"/>
  <c r="N13" i="3"/>
  <c r="F41" i="3"/>
  <c r="R160" i="3"/>
  <c r="N17" i="3"/>
  <c r="F186" i="3"/>
  <c r="R159" i="3"/>
  <c r="N14" i="3"/>
  <c r="F185" i="3"/>
  <c r="R158" i="3"/>
  <c r="N15" i="3"/>
  <c r="F184" i="3"/>
  <c r="R157" i="3"/>
  <c r="N189" i="3"/>
  <c r="F183" i="3"/>
  <c r="R156" i="3"/>
  <c r="N188" i="3"/>
  <c r="F182" i="3"/>
  <c r="R155" i="3"/>
  <c r="N187" i="3"/>
  <c r="F181" i="3"/>
  <c r="R154" i="3"/>
  <c r="N69" i="3"/>
  <c r="F180" i="3"/>
  <c r="R153" i="3"/>
  <c r="N94" i="3"/>
  <c r="F179" i="3"/>
  <c r="R152" i="3"/>
  <c r="N68" i="3"/>
  <c r="F178" i="3"/>
  <c r="R151" i="3"/>
  <c r="N10" i="3"/>
  <c r="F177" i="3"/>
  <c r="R150" i="3"/>
  <c r="N186" i="3"/>
  <c r="F176" i="3"/>
  <c r="R149" i="3"/>
  <c r="N185" i="3"/>
  <c r="F175" i="3"/>
  <c r="R148" i="3"/>
  <c r="N184" i="3"/>
  <c r="F174" i="3"/>
  <c r="R147" i="3"/>
  <c r="N183" i="3"/>
  <c r="F173" i="3"/>
  <c r="R146" i="3"/>
  <c r="N16" i="3"/>
  <c r="F172" i="3"/>
  <c r="R145" i="3"/>
  <c r="N182" i="3"/>
  <c r="F171" i="3"/>
  <c r="R144" i="3"/>
  <c r="N181" i="3"/>
  <c r="F170" i="3"/>
  <c r="R143" i="3"/>
  <c r="N42" i="3"/>
  <c r="F169" i="3"/>
  <c r="R142" i="3"/>
  <c r="N180" i="3"/>
  <c r="F168" i="3"/>
  <c r="R141" i="3"/>
  <c r="N4" i="3"/>
  <c r="F167" i="3"/>
  <c r="R140" i="3"/>
  <c r="N35" i="3"/>
  <c r="F166" i="3"/>
  <c r="R139" i="3"/>
  <c r="N345" i="3"/>
  <c r="F165" i="3"/>
  <c r="R138" i="3"/>
  <c r="N92" i="3"/>
  <c r="F164" i="3"/>
  <c r="R137" i="3"/>
  <c r="N19" i="3"/>
  <c r="F163" i="3"/>
  <c r="R136" i="3"/>
  <c r="N179" i="3"/>
  <c r="F14" i="3"/>
  <c r="R135" i="3"/>
  <c r="N67" i="3"/>
  <c r="F162" i="3"/>
  <c r="R134" i="3"/>
  <c r="N91" i="3"/>
  <c r="F161" i="3"/>
  <c r="R133" i="3"/>
  <c r="N178" i="3"/>
  <c r="F160" i="3"/>
  <c r="R132" i="3"/>
  <c r="N49" i="3"/>
  <c r="F159" i="3"/>
  <c r="R131" i="3"/>
  <c r="N177" i="3"/>
  <c r="F158" i="3"/>
  <c r="R130" i="3"/>
  <c r="N176" i="3"/>
  <c r="F157" i="3"/>
  <c r="R129" i="3"/>
  <c r="N66" i="3"/>
  <c r="F156" i="3"/>
  <c r="R128" i="3"/>
  <c r="N344" i="3"/>
  <c r="F155" i="3"/>
  <c r="R127" i="3"/>
  <c r="N343" i="3"/>
  <c r="F40" i="3"/>
  <c r="R126" i="3"/>
  <c r="N65" i="3"/>
  <c r="F20" i="3"/>
  <c r="R125" i="3"/>
  <c r="N342" i="3"/>
  <c r="F154" i="3"/>
  <c r="R124" i="3"/>
  <c r="N175" i="3"/>
  <c r="F153" i="3"/>
  <c r="R123" i="3"/>
  <c r="N174" i="3"/>
  <c r="F152" i="3"/>
  <c r="R122" i="3"/>
  <c r="N173" i="3"/>
  <c r="F151" i="3"/>
  <c r="R121" i="3"/>
  <c r="N341" i="3"/>
  <c r="F150" i="3"/>
  <c r="N172" i="3"/>
  <c r="F149" i="3"/>
  <c r="R6" i="3"/>
  <c r="N171" i="3"/>
  <c r="F148" i="3"/>
  <c r="R120" i="3"/>
  <c r="N340" i="3"/>
  <c r="F147" i="3"/>
  <c r="R119" i="3"/>
  <c r="N170" i="3"/>
  <c r="F146" i="3"/>
  <c r="R118" i="3"/>
  <c r="N169" i="3"/>
  <c r="F145" i="3"/>
  <c r="R117" i="3"/>
  <c r="N339" i="3"/>
  <c r="F144" i="3"/>
  <c r="R116" i="3"/>
  <c r="N338" i="3"/>
  <c r="R115" i="3"/>
  <c r="N168" i="3"/>
  <c r="R114" i="3"/>
  <c r="N167" i="3"/>
  <c r="R113" i="3"/>
  <c r="N337" i="3"/>
  <c r="F38" i="3"/>
  <c r="R112" i="3"/>
  <c r="N166" i="3"/>
  <c r="F5" i="3"/>
  <c r="R111" i="3"/>
  <c r="N165" i="3"/>
  <c r="F6" i="3"/>
  <c r="R110" i="3"/>
  <c r="N164" i="3"/>
  <c r="F9" i="3"/>
  <c r="R109" i="3"/>
  <c r="N163" i="3"/>
  <c r="F8" i="3"/>
  <c r="R108" i="3"/>
  <c r="N162" i="3"/>
  <c r="F13" i="3"/>
  <c r="R107" i="3"/>
  <c r="N161" i="3"/>
  <c r="F39" i="3"/>
  <c r="R106" i="3"/>
  <c r="N160" i="3"/>
  <c r="F143" i="3"/>
  <c r="R105" i="3"/>
  <c r="N336" i="3"/>
  <c r="R104" i="3"/>
  <c r="N159" i="3"/>
  <c r="F142" i="3"/>
  <c r="R103" i="3"/>
  <c r="N335" i="3"/>
  <c r="F7" i="3"/>
  <c r="R102" i="3"/>
  <c r="N334" i="3"/>
  <c r="F141" i="3"/>
  <c r="R101" i="3"/>
  <c r="N158" i="3"/>
  <c r="F140" i="3"/>
  <c r="R100" i="3"/>
  <c r="N333" i="3"/>
  <c r="F139" i="3"/>
  <c r="R99" i="3"/>
  <c r="N24" i="3"/>
  <c r="F138" i="3"/>
  <c r="R98" i="3"/>
  <c r="N34" i="3"/>
  <c r="F137" i="3"/>
  <c r="R97" i="3"/>
  <c r="N157" i="3"/>
  <c r="F37" i="3"/>
  <c r="R96" i="3"/>
  <c r="N156" i="3"/>
  <c r="F136" i="3"/>
  <c r="R95" i="3"/>
  <c r="N332" i="3"/>
  <c r="J5" i="3"/>
  <c r="F16" i="3"/>
  <c r="R94" i="3"/>
  <c r="N155" i="3"/>
  <c r="J91" i="3"/>
  <c r="F135" i="3"/>
  <c r="R93" i="3"/>
  <c r="N33" i="3"/>
  <c r="J90" i="3"/>
  <c r="F134" i="3"/>
  <c r="R92" i="3"/>
  <c r="N32" i="3"/>
  <c r="J89" i="3"/>
  <c r="F133" i="3"/>
  <c r="R91" i="3"/>
  <c r="N18" i="3"/>
  <c r="J88" i="3"/>
  <c r="F132" i="3"/>
  <c r="R90" i="3"/>
  <c r="N331" i="3"/>
  <c r="J87" i="3"/>
  <c r="F131" i="3"/>
  <c r="R89" i="3"/>
  <c r="N330" i="3"/>
  <c r="J86" i="3"/>
  <c r="F130" i="3"/>
  <c r="R88" i="3"/>
  <c r="N329" i="3"/>
  <c r="J85" i="3"/>
  <c r="F129" i="3"/>
  <c r="R87" i="3"/>
  <c r="N48" i="3"/>
  <c r="J84" i="3"/>
  <c r="F128" i="3"/>
  <c r="R86" i="3"/>
  <c r="N31" i="3"/>
  <c r="J83" i="3"/>
  <c r="F127" i="3"/>
  <c r="R85" i="3"/>
  <c r="N11" i="3"/>
  <c r="J82" i="3"/>
  <c r="F126" i="3"/>
  <c r="R84" i="3"/>
  <c r="N64" i="3"/>
  <c r="J81" i="3"/>
  <c r="F125" i="3"/>
  <c r="R83" i="3"/>
  <c r="N90" i="3"/>
  <c r="J80" i="3"/>
  <c r="F124" i="3"/>
  <c r="R82" i="3"/>
  <c r="N154" i="3"/>
  <c r="J79" i="3"/>
  <c r="F123" i="3"/>
  <c r="R81" i="3"/>
  <c r="N328" i="3"/>
  <c r="J78" i="3"/>
  <c r="F122" i="3"/>
  <c r="R80" i="3"/>
  <c r="N327" i="3"/>
  <c r="J77" i="3"/>
  <c r="F121" i="3"/>
  <c r="R79" i="3"/>
  <c r="N326" i="3"/>
  <c r="J76" i="3"/>
  <c r="F120" i="3"/>
  <c r="R78" i="3"/>
  <c r="N153" i="3"/>
  <c r="J75" i="3"/>
  <c r="F119" i="3"/>
  <c r="R77" i="3"/>
  <c r="N152" i="3"/>
  <c r="J74" i="3"/>
  <c r="F36" i="3"/>
  <c r="R76" i="3"/>
  <c r="N89" i="3"/>
  <c r="J73" i="3"/>
  <c r="F35" i="3"/>
  <c r="R75" i="3"/>
  <c r="N325" i="3"/>
  <c r="J72" i="3"/>
  <c r="F118" i="3"/>
  <c r="R74" i="3"/>
  <c r="N151" i="3"/>
  <c r="J71" i="3"/>
  <c r="F34" i="3"/>
  <c r="R73" i="3"/>
  <c r="N150" i="3"/>
  <c r="J70" i="3"/>
  <c r="F33" i="3"/>
  <c r="R72" i="3"/>
  <c r="N149" i="3"/>
  <c r="J69" i="3"/>
  <c r="F117" i="3"/>
  <c r="R71" i="3"/>
  <c r="N148" i="3"/>
  <c r="J68" i="3"/>
  <c r="F116" i="3"/>
  <c r="R70" i="3"/>
  <c r="N147" i="3"/>
  <c r="J67" i="3"/>
  <c r="F115" i="3"/>
  <c r="N324" i="3"/>
  <c r="J66" i="3"/>
  <c r="F114" i="3"/>
  <c r="R7" i="3"/>
  <c r="N323" i="3"/>
  <c r="J65" i="3"/>
  <c r="F113" i="3"/>
  <c r="R69" i="3"/>
  <c r="N322" i="3"/>
  <c r="J64" i="3"/>
  <c r="F112" i="3"/>
  <c r="R68" i="3"/>
  <c r="N146" i="3"/>
  <c r="J63" i="3"/>
  <c r="F111" i="3"/>
  <c r="R67" i="3"/>
  <c r="N145" i="3"/>
  <c r="J62" i="3"/>
  <c r="F110" i="3"/>
  <c r="R66" i="3"/>
  <c r="N88" i="3"/>
  <c r="J61" i="3"/>
  <c r="F109" i="3"/>
  <c r="R65" i="3"/>
  <c r="N321" i="3"/>
  <c r="J60" i="3"/>
  <c r="F108" i="3"/>
  <c r="R64" i="3"/>
  <c r="N87" i="3"/>
  <c r="J59" i="3"/>
  <c r="F107" i="3"/>
  <c r="R63" i="3"/>
  <c r="N320" i="3"/>
  <c r="J58" i="3"/>
  <c r="F106" i="3"/>
  <c r="R62" i="3"/>
  <c r="N86" i="3"/>
  <c r="J57" i="3"/>
  <c r="F105" i="3"/>
  <c r="R61" i="3"/>
  <c r="N319" i="3"/>
  <c r="J56" i="3"/>
  <c r="F104" i="3"/>
  <c r="R60" i="3"/>
  <c r="N63" i="3"/>
  <c r="J55" i="3"/>
  <c r="F103" i="3"/>
  <c r="R59" i="3"/>
  <c r="N318" i="3"/>
  <c r="J54" i="3"/>
  <c r="F102" i="3"/>
  <c r="R58" i="3"/>
  <c r="N144" i="3"/>
  <c r="J53" i="3"/>
  <c r="F101" i="3"/>
  <c r="R57" i="3"/>
  <c r="N23" i="3"/>
  <c r="J52" i="3"/>
  <c r="F100" i="3"/>
  <c r="R56" i="3"/>
  <c r="N143" i="3"/>
  <c r="J51" i="3"/>
  <c r="F99" i="3"/>
  <c r="R55" i="3"/>
  <c r="N317" i="3"/>
  <c r="J50" i="3"/>
  <c r="F98" i="3"/>
  <c r="R54" i="3"/>
  <c r="N62" i="3"/>
  <c r="J49" i="3"/>
  <c r="F97" i="3"/>
  <c r="R53" i="3"/>
  <c r="N142" i="3"/>
  <c r="J48" i="3"/>
  <c r="F96" i="3"/>
  <c r="R52" i="3"/>
  <c r="N41" i="3"/>
  <c r="J47" i="3"/>
  <c r="F95" i="3"/>
  <c r="R51" i="3"/>
  <c r="N316" i="3"/>
  <c r="R50" i="3"/>
  <c r="N141" i="3"/>
  <c r="J45" i="3"/>
  <c r="F94" i="3"/>
  <c r="R49" i="3"/>
  <c r="N140" i="3"/>
  <c r="J44" i="3"/>
  <c r="F93" i="3"/>
  <c r="R48" i="3"/>
  <c r="N139" i="3"/>
  <c r="J43" i="3"/>
  <c r="F92" i="3"/>
  <c r="R47" i="3"/>
  <c r="N138" i="3"/>
  <c r="J42" i="3"/>
  <c r="F12" i="3"/>
  <c r="R46" i="3"/>
  <c r="N61" i="3"/>
  <c r="J41" i="3"/>
  <c r="F91" i="3"/>
  <c r="R45" i="3"/>
  <c r="N137" i="3"/>
  <c r="J40" i="3"/>
  <c r="F90" i="3"/>
  <c r="R44" i="3"/>
  <c r="N136" i="3"/>
  <c r="J39" i="3"/>
  <c r="F89" i="3"/>
  <c r="R43" i="3"/>
  <c r="N315" i="3"/>
  <c r="J38" i="3"/>
  <c r="F88" i="3"/>
  <c r="R42" i="3"/>
  <c r="N135" i="3"/>
  <c r="J37" i="3"/>
  <c r="F87" i="3"/>
  <c r="R41" i="3"/>
  <c r="N134" i="3"/>
  <c r="J36" i="3"/>
  <c r="F86" i="3"/>
  <c r="R40" i="3"/>
  <c r="N85" i="3"/>
  <c r="J35" i="3"/>
  <c r="F85" i="3"/>
  <c r="R39" i="3"/>
  <c r="N314" i="3"/>
  <c r="J34" i="3"/>
  <c r="F84" i="3"/>
  <c r="R38" i="3"/>
  <c r="N133" i="3"/>
  <c r="J33" i="3"/>
  <c r="F83" i="3"/>
  <c r="R37" i="3"/>
  <c r="N132" i="3"/>
  <c r="J32" i="3"/>
  <c r="F82" i="3"/>
  <c r="R36" i="3"/>
  <c r="N131" i="3"/>
  <c r="J31" i="3"/>
  <c r="F81" i="3"/>
  <c r="R35" i="3"/>
  <c r="N130" i="3"/>
  <c r="J30" i="3"/>
  <c r="F32" i="3"/>
  <c r="R34" i="3"/>
  <c r="N129" i="3"/>
  <c r="J3" i="3"/>
  <c r="F11" i="3"/>
  <c r="R33" i="3"/>
  <c r="N313" i="3"/>
  <c r="J29" i="3"/>
  <c r="F80" i="3"/>
  <c r="R32" i="3"/>
  <c r="N84" i="3"/>
  <c r="J28" i="3"/>
  <c r="F31" i="3"/>
  <c r="R31" i="3"/>
  <c r="N128" i="3"/>
  <c r="J27" i="3"/>
  <c r="F79" i="3"/>
  <c r="R30" i="3"/>
  <c r="N312" i="3"/>
  <c r="J26" i="3"/>
  <c r="F78" i="3"/>
  <c r="R29" i="3"/>
  <c r="N311" i="3"/>
  <c r="J25" i="3"/>
  <c r="F77" i="3"/>
  <c r="R28" i="3"/>
  <c r="N310" i="3"/>
  <c r="J24" i="3"/>
  <c r="F76" i="3"/>
  <c r="R27" i="3"/>
  <c r="N127" i="3"/>
  <c r="J23" i="3"/>
  <c r="F75" i="3"/>
  <c r="R26" i="3"/>
  <c r="N126" i="3"/>
  <c r="J22" i="3"/>
  <c r="F74" i="3"/>
  <c r="R25" i="3"/>
  <c r="N47" i="3"/>
  <c r="J21" i="3"/>
  <c r="F4" i="3"/>
  <c r="R24" i="3"/>
  <c r="N125" i="3"/>
  <c r="J20" i="3"/>
  <c r="F73" i="3"/>
  <c r="R23" i="3"/>
  <c r="N124" i="3"/>
  <c r="J19" i="3"/>
  <c r="F72" i="3"/>
  <c r="R22" i="3"/>
  <c r="N7" i="3"/>
  <c r="J18" i="3"/>
  <c r="F15" i="3"/>
  <c r="R21" i="3"/>
  <c r="N60" i="3"/>
  <c r="J6" i="3"/>
  <c r="R20" i="3"/>
  <c r="N27" i="3"/>
  <c r="J17" i="3"/>
  <c r="F30" i="3"/>
  <c r="R19" i="3"/>
  <c r="N309" i="3"/>
  <c r="J16" i="3"/>
  <c r="F71" i="3"/>
  <c r="R18" i="3"/>
  <c r="N308" i="3"/>
  <c r="J15" i="3"/>
  <c r="F3" i="3"/>
  <c r="R17" i="3"/>
  <c r="N307" i="3"/>
  <c r="J14" i="3"/>
  <c r="F70" i="3"/>
  <c r="R16" i="3"/>
  <c r="N123" i="3"/>
  <c r="J13" i="3"/>
  <c r="F69" i="3"/>
  <c r="R15" i="3"/>
  <c r="N83" i="3"/>
  <c r="J12" i="3"/>
  <c r="F68" i="3"/>
  <c r="R14" i="3"/>
  <c r="N122" i="3"/>
  <c r="J11" i="3"/>
  <c r="F10" i="3"/>
  <c r="R13" i="3"/>
  <c r="N121" i="3"/>
  <c r="J10" i="3"/>
  <c r="F67" i="3"/>
  <c r="R12" i="3"/>
  <c r="N120" i="3"/>
  <c r="J9" i="3"/>
  <c r="F66" i="3"/>
  <c r="R11" i="3"/>
  <c r="N119" i="3"/>
  <c r="J4" i="3"/>
  <c r="F65" i="3"/>
  <c r="R10" i="3"/>
  <c r="N118" i="3"/>
  <c r="F64" i="3"/>
  <c r="R9" i="3"/>
  <c r="N117" i="3"/>
  <c r="J8" i="3"/>
  <c r="F63" i="3"/>
  <c r="R8" i="3"/>
  <c r="N3" i="3"/>
  <c r="J7" i="3"/>
  <c r="F62" i="3"/>
  <c r="F305" i="3" l="1"/>
  <c r="J92" i="3"/>
  <c r="B345" i="3"/>
  <c r="R344" i="3"/>
  <c r="N424" i="3"/>
</calcChain>
</file>

<file path=xl/sharedStrings.xml><?xml version="1.0" encoding="utf-8"?>
<sst xmlns="http://schemas.openxmlformats.org/spreadsheetml/2006/main" count="5510" uniqueCount="1500">
  <si>
    <t>VIDEOS</t>
  </si>
  <si>
    <t>POST</t>
  </si>
  <si>
    <t>MENSAJES</t>
  </si>
  <si>
    <t>NOTICIAS</t>
  </si>
  <si>
    <t>Hackathon</t>
  </si>
  <si>
    <t>Diplomado en Colectores Solares patrocinado por el PNUMA y ofrecido por el CINEMI y la FIM/UTP y como en esta promoción inicial habrá participación tanto de estudiantes extranjero como expositores</t>
  </si>
  <si>
    <t>La importancia de una experiencia internacional para mi carrera profesional</t>
  </si>
  <si>
    <t>Convenio de Colaboración No. 461-2020-Infoplaza
Inauguración de la Infoplaza UTP Chiriquí.</t>
  </si>
  <si>
    <t>Conferencia: Precaución en la pandemia de la COVID-19 y la salud mental</t>
  </si>
  <si>
    <t>Clausura de evento: Ventiladores por Panamá</t>
  </si>
  <si>
    <t>40 años de fundación del Centro Regional de Panamá Oeste.</t>
  </si>
  <si>
    <t>Herramientas para la presentación visual de la información</t>
  </si>
  <si>
    <t>Taller: ¿Quiero escribir un libro Por dónde comienzo?</t>
  </si>
  <si>
    <t>Entrega de becas internacionales a estudiantes de mayor índice académico</t>
  </si>
  <si>
    <t>Reunión con la Universidad de los Andes, Colombia</t>
  </si>
  <si>
    <t>Entrega de certificados por culminación de diplomado</t>
  </si>
  <si>
    <t>Sesión informativa Globad Ugrad</t>
  </si>
  <si>
    <t xml:space="preserve">Lanzamiento de la Academia GBM como resultado del Convenio entre GBM y la UTP </t>
  </si>
  <si>
    <t>Entrega de Premio a Labor Sobresaliente</t>
  </si>
  <si>
    <t>La III Jornada Nacional de Ciencias, Tecnología e Innovación, bajo el lema “La Educación Virtual como Reto para la Gestión Docente”.</t>
  </si>
  <si>
    <t>Presentación del libro: Postulados contradictorios</t>
  </si>
  <si>
    <t>Taller: Un café de esperanza y espiritualidad</t>
  </si>
  <si>
    <t>Inauguración de Seminario: Capacitación a docentes</t>
  </si>
  <si>
    <t xml:space="preserve">Grabación de las autoridades </t>
  </si>
  <si>
    <t>Inauguración de Cátedra CEMEX</t>
  </si>
  <si>
    <t>Webinar: Aplicación de Diseño Instruccional al eLearning</t>
  </si>
  <si>
    <t>Seminario: Capacitación a docentes 
Fotografía de la capacitación para la noticia</t>
  </si>
  <si>
    <t>Webinar: Modalidades y buenas prácticas del financiamiento a emprendedores</t>
  </si>
  <si>
    <t>III PASARELA DE PUBLICACIONES</t>
  </si>
  <si>
    <t>Clausura de Seminario: Capacitación a docentes</t>
  </si>
  <si>
    <t>Bienvenida a Clases 2021</t>
  </si>
  <si>
    <t>Sustentación de tesis</t>
  </si>
  <si>
    <t>Presentación del tercer año de la gestión del ingeniero Montemayor</t>
  </si>
  <si>
    <t>Me dio COVID-19, ¿Ahora qué debo cuidar?</t>
  </si>
  <si>
    <t>Conversatorio: MOOC-ES (Física Experimental)</t>
  </si>
  <si>
    <t xml:space="preserve">Reunión de Representantes de Corregimiento de Darién </t>
  </si>
  <si>
    <t>Mi proyecto de vida con decisiones responsables e informadas</t>
  </si>
  <si>
    <t>Lanzamiento del Proyecto “OPENSIEMBRO: Sistema inteligente de bajo costo para control de riego y monitoreo de siembro, usando internet de las cosas”</t>
  </si>
  <si>
    <t>Reunión con el nuevo representante de JICA (Japan International Cooperation Agency)</t>
  </si>
  <si>
    <t>Beneficios del CIACAP</t>
  </si>
  <si>
    <t>La Aromaterapia y sus beneficios para la salud</t>
  </si>
  <si>
    <t>Día Internacional de la Mujer</t>
  </si>
  <si>
    <t>Consejo Administrativo</t>
  </si>
  <si>
    <t>Clausura Catedra CEMEX</t>
  </si>
  <si>
    <t xml:space="preserve">Sustentación de investigación: cómo disminuir el consumo energético del Edificio de Postgrado </t>
  </si>
  <si>
    <t>Foto de respado de entrevista al Rector o Vicerrectora Académica</t>
  </si>
  <si>
    <t>Futuro del agua – Innovación
Tecnología para un mundo sostenible</t>
  </si>
  <si>
    <t>Seminario Regional: 
Horizonte Europa: Oportunidades del Nuevo Programa Marco de la Unión Europea</t>
  </si>
  <si>
    <t>CBHE “TIC Cruz del Sur: Uso de las TIC para la gestión integral de la internacionalización en América Latina</t>
  </si>
  <si>
    <t>Taller: Buenas Prácticas de Propiedad Intelectual y Transferencia de Tecnología en la Academia</t>
  </si>
  <si>
    <t>Grabación del discurso del Sr. Rector para la bienvenida al inicio de año</t>
  </si>
  <si>
    <t>Webinar: How to preparate a successful proposal in horizon Europe</t>
  </si>
  <si>
    <t>Menciones Honoríficas</t>
  </si>
  <si>
    <t>Final de curso del programa de portugués y firma de convenio</t>
  </si>
  <si>
    <t>Entrega de auxilio económico a estudiantes del Programa Hacia la U del Centro Regional de Bocas del Toro, por el director del IFARHU</t>
  </si>
  <si>
    <t>Taller: Creando obras de arte con materiales reciclables</t>
  </si>
  <si>
    <t>La capacitación de Recursos Externos para proyectos de internacionalización</t>
  </si>
  <si>
    <t>Taller: De la idea al plan de negocios</t>
  </si>
  <si>
    <t>Consejo de Investigación</t>
  </si>
  <si>
    <t>Entrega de premios a estudiantes</t>
  </si>
  <si>
    <t>Acto de reconocimiento de Menciones Honoríficas</t>
  </si>
  <si>
    <t>Aniversario del CEVLS</t>
  </si>
  <si>
    <t>Visita del Dr. Tejedor al nuevo Edificio de Investigación</t>
  </si>
  <si>
    <t>Toma de fotografía al Ing. angelino Harris</t>
  </si>
  <si>
    <t>Webinar:
Desarrollo de Proyectos de CINEMI vinculados con la Sociedad en el marco de los ODS</t>
  </si>
  <si>
    <t>Día Mundial de la Propiedad Intelectual 2021 Conversatorio “Sistema de innovación y Propiedad Intelectual Vinculados a la Investigación”</t>
  </si>
  <si>
    <t>Segunda Temática del Foro de la Tierra: “Gestión de riesgos de Desastres Naturales”</t>
  </si>
  <si>
    <t>Dr. UTP
Promoviendo la salud en la comunidad universitaria
Charla: Rutinas para el cuidado de la piel</t>
  </si>
  <si>
    <t>FORO UTP-NASA Primer Foro: Observación de la Tierra para el beneficio Social</t>
  </si>
  <si>
    <t>Conversatorio en LíneaRegistro de Innovaciones Educativas y la Publicación de un Trabajo de Investigación en el Aula</t>
  </si>
  <si>
    <t>Aniversario del Observatorio Nacional UTP</t>
  </si>
  <si>
    <t>FORO UTP-NASA
Primer Foro: Observación de la Tierra para el beneficio Social…
Primera Temática: “Agricultura y Seguridad Alimentaria”</t>
  </si>
  <si>
    <t>Temática 2 del Foro de la Tierra: “Vigilancia y Salud Pública”</t>
  </si>
  <si>
    <t xml:space="preserve">Clausura del Foro Champions (LASPAU), (DEEP y Technogical Frontiers) </t>
  </si>
  <si>
    <t>FORO UTP-NASA Primer Foro: Observación de la Tierra para el beneficio Social - Primera Temàtica: “Gestiuón de Recursos Hídricos”</t>
  </si>
  <si>
    <t>Segunda Temática del Foro de la Tierra: “Biodiversidad y Ecosistemas”</t>
  </si>
  <si>
    <t>Día Mundial de la Libertad de Prensa 2021</t>
  </si>
  <si>
    <t>Grabación al Dr. Martín Candanedo para promover la Maestría en Recursos Hídricos</t>
  </si>
  <si>
    <t>Segundo Ciclo de Conferencias de I+D en la UTP</t>
  </si>
  <si>
    <t xml:space="preserve">Reunión con Rector de Universidad de Camagüey  </t>
  </si>
  <si>
    <t>Fotos de la Librería para la Página Web</t>
  </si>
  <si>
    <t>Como cuidar de mi salud para tener un buen rendimiento académico</t>
  </si>
  <si>
    <t>Visita de la Universidad de Pretoria</t>
  </si>
  <si>
    <t>Fotos de Autoridades de la Fac. de Mecánica</t>
  </si>
  <si>
    <t>¿Estas emprendiendo? ¿Y Quieres registrar tu Marca?</t>
  </si>
  <si>
    <t>Consejo General</t>
  </si>
  <si>
    <t>Presentación Libro título “World Canals”</t>
  </si>
  <si>
    <t>Consejo Académico</t>
  </si>
  <si>
    <t>Semana de la Lengua Portuguesa</t>
  </si>
  <si>
    <t>Prevención del Cáncer de Piel</t>
  </si>
  <si>
    <t>Geoparque Mundiales de la UNESCO de Nicaragua (Rio Coco), Uruguay (Grutas del Palacio</t>
  </si>
  <si>
    <t>Consejo de Investigación Extraordinario</t>
  </si>
  <si>
    <t>40 años de Aniversario las Bodas de Rubí de la Facultad de Ingeniería Industrial.</t>
  </si>
  <si>
    <t>Decoración de Murales de la FISC</t>
  </si>
  <si>
    <t xml:space="preserve">Reunión con la Cámara de Comercio, Industria y Agricultura </t>
  </si>
  <si>
    <t>Donación de Empresa COPA a estudiantes</t>
  </si>
  <si>
    <t>Fotografía para la Página Web</t>
  </si>
  <si>
    <t xml:space="preserve">Entrega de tablets </t>
  </si>
  <si>
    <t>Toma de fotografías a la FIM</t>
  </si>
  <si>
    <t>Charla : UTP Libre de cigarrillo</t>
  </si>
  <si>
    <t>Jornada informativa sobre el Sistema Nacional de Investigación (SIN)</t>
  </si>
  <si>
    <t>Entrevista al Profesor Clifton Clunie y al artista Ricardo Cerezo en el edificio 3, piso 2. </t>
  </si>
  <si>
    <t xml:space="preserve">Grabación del Mural </t>
  </si>
  <si>
    <t>Lanzamiento Programa de Maestría en Ciencias de Recursos Hídricos</t>
  </si>
  <si>
    <t>Ciclos de Conferencias Virtuales  I+D 2021</t>
  </si>
  <si>
    <t>Webinar: Realidades y Prospectiva de la Educación Superior en el marco del IX Congreso Universitario Centroamericano del CSUCA</t>
  </si>
  <si>
    <t xml:space="preserve">7ma Semana de Reciclaje: 
Reciclaje Natural </t>
  </si>
  <si>
    <t>Seminario de Cultura</t>
  </si>
  <si>
    <t>Día Mundial de la Diversidad Cultural “La Importancia de la Interculturalidad en la Educación Superior”</t>
  </si>
  <si>
    <t>Conversatorio Virtual: “Juventud y Cultura, la visión de la generación Z”</t>
  </si>
  <si>
    <t>UTP Libre de drogas</t>
  </si>
  <si>
    <t>Prueba de transmisión Conversatorio
Experiencias exitosas de estudiantes con discapacidad/Etnia Negra</t>
  </si>
  <si>
    <t>Hablando de Bolsa</t>
  </si>
  <si>
    <t xml:space="preserve">Firma de Convenio y Lanzamiento Oficial del Diplomado de Gestión Pública e Innovación – UNICENTRO, </t>
  </si>
  <si>
    <t>Cambio Climático: Mitigación y adaptación</t>
  </si>
  <si>
    <t>Conversatorio Experiencias exitosas de estudiantes con discapacidad/Etnia Negra</t>
  </si>
  <si>
    <t>Presentación del Proyecto “EPIDEMPREDICT for COVID-19”</t>
  </si>
  <si>
    <t>Clausura del Diplomado  “Liderazgo en Gestión Corporativa para la Sociedad del Conocimiento”</t>
  </si>
  <si>
    <t>Entrega de Reconocimiento y develación de Murales</t>
  </si>
  <si>
    <t>Conversatorio:  Retos y Logros del Estamento Estudiantil de la UTP en sus 40 años</t>
  </si>
  <si>
    <t>Día de la Etnia Negra</t>
  </si>
  <si>
    <t>Toma de fotografía al director de la Biblioteca</t>
  </si>
  <si>
    <t>Visita del Embajador de Francia a la UTP</t>
  </si>
  <si>
    <t xml:space="preserve">Toma de Fotos al Dr. Alexis Tejedero </t>
  </si>
  <si>
    <t>Toma de fotografía de la Dra. Zambrano</t>
  </si>
  <si>
    <t>Presentación del Proyecto de Labor Social entre UTP – Sede Panamá e INFOPLAZAS AIP Regional Panamá</t>
  </si>
  <si>
    <t>Charla: Enfermedades Crónicas no transmisibles</t>
  </si>
  <si>
    <t>Charla: "Consumo Responsable de Bebidas con Alcohol"</t>
  </si>
  <si>
    <t>Aniversario del Centro de Lenguas</t>
  </si>
  <si>
    <t>Curso de Gestión de Procesos</t>
  </si>
  <si>
    <t>IX Jornada de Sensibilización de la Calidad</t>
  </si>
  <si>
    <t>III Simposio de Ingeniería de Mantenimiento</t>
  </si>
  <si>
    <t>Segunda Jornada Virtual de Calidad y Normalización 2021</t>
  </si>
  <si>
    <t>Finalización del Curso de Mandarín</t>
  </si>
  <si>
    <t>Reunión con el Embajador de la Unión Europea</t>
  </si>
  <si>
    <t>XVIII Congreso Nacional de Ciencias y Tecnología:
La Ciencia como Motor del Desarrollo y de Innovación/APANAC</t>
  </si>
  <si>
    <t>Simposio Internacional/Clausura</t>
  </si>
  <si>
    <t xml:space="preserve">Conferencia Del Clúster a la Nube </t>
  </si>
  <si>
    <t xml:space="preserve">Reunión con el Cónsul Honorario de Eslovenia en Panamá, Jorge De La Guardia (Visita Virtual) </t>
  </si>
  <si>
    <t>Capacitación virtual, con Título: Como brindar positivo apoyo a grupos Vulnerables "Discapacidad, Género e Interculturalidad</t>
  </si>
  <si>
    <t>Campaña de donación de sangre</t>
  </si>
  <si>
    <t>Foro Forestal 2021 Restauración Forestal</t>
  </si>
  <si>
    <t>El Ing. Héctor Montemayor, Rector le confirma su participación en la apertura de la Jornada Virtual Logística titulada: "Logística y Cadena de Suministro</t>
  </si>
  <si>
    <t>Cobertura de la presentación de dos robots que serán utilizados para satinización contra el Covid 19</t>
  </si>
  <si>
    <t>XVIII Congreso Nacional de Ciencias y Tecnología:
La Ciencia como Motor del Desarrollo y de Innovación/Clausura</t>
  </si>
  <si>
    <t>Vista Presupuestaria del MEF</t>
  </si>
  <si>
    <t>Mesa de Diálogo del Foro Forestal</t>
  </si>
  <si>
    <t>Grabación de la Dra. McPherson</t>
  </si>
  <si>
    <t>Entrevistas a personajes de RH para el Vídeo de los 40 años/ Diovis tomará fotos para registro.</t>
  </si>
  <si>
    <t>Entrevistas a personajes de cada administración/ Diovis tomará fotos para registro</t>
  </si>
  <si>
    <t>Café Solar Vol. 13</t>
  </si>
  <si>
    <t>Grabación en Recursos Humanos</t>
  </si>
  <si>
    <t xml:space="preserve">Conferencia Lectura en Tiempo de Pandemia </t>
  </si>
  <si>
    <t>“Retrospectiva 40 años de I+D+i” VIPE</t>
  </si>
  <si>
    <t>Conversatorio y Lanzamiento de la Red Juvenil RUPADES</t>
  </si>
  <si>
    <t>Fotos del Ing. Axel Martínez</t>
  </si>
  <si>
    <t>Foto Ing. Delia García de Benítez</t>
  </si>
  <si>
    <t>Toma de Fotos y video de la nueva Biblioteca</t>
  </si>
  <si>
    <t>Firma de Convenio Marco de Cooperación entre UTP – CCIAP (VA EL RECTOR)</t>
  </si>
  <si>
    <t xml:space="preserve">Webinar Liderando en tiempo de crisis y transición de carrera como constante </t>
  </si>
  <si>
    <t>Concurso Interno de Oratoria 2021</t>
  </si>
  <si>
    <t>Entrevista a estudiantes del Curso de Portugués fueron las ganadoras de las becas que ofrece el Instituto Camoes para el año 2021</t>
  </si>
  <si>
    <t>Votaciones estudiantiles escoger representantes de Órganos de Gobierno Universitario</t>
  </si>
  <si>
    <t>Webinar Introducción a herramientas basadas en la nube para monitoreo de recursos hídricos y la tierra</t>
  </si>
  <si>
    <t>Graduación del Segundo grupo de profesores del Diplomado/Curso Cambio Climático y Gestión Integral del Riesgo de Desastres</t>
  </si>
  <si>
    <t>Acto de entrega de certificados del Diplomado CINEMI</t>
  </si>
  <si>
    <t>Feria Virtual</t>
  </si>
  <si>
    <t>Lanzamiento del Libro llamado Manual de Gestión y Operaciones de Almacenes y Centros de Distribución</t>
  </si>
  <si>
    <t>Webinar Economía Circular</t>
  </si>
  <si>
    <t xml:space="preserve">Firma de Convenio con la autoridad de Turismo de Panamá </t>
  </si>
  <si>
    <t>XXV Aniversario de FCyT</t>
  </si>
  <si>
    <t xml:space="preserve"> Acto de develación de placa en memoria de la estudiante Rosaida Lorenzo.</t>
  </si>
  <si>
    <t>Entrevista a Amador Hassell</t>
  </si>
  <si>
    <t>Entrevista a Salvador Rodríguez</t>
  </si>
  <si>
    <t>Entrevista a docentes de la Universidad de Málaga, y a los profesores de la UTP</t>
  </si>
  <si>
    <t>Entrevista a Felicia Rivera/
Entrevista a Salvatierra / Entrevista a Oscar Ramírez</t>
  </si>
  <si>
    <t>Lanzamiento del Libro: Personas Adultas Mayores Frente a la Inclusión Digital en América Latina</t>
  </si>
  <si>
    <t>Visita de la Embajadora del Reino de los Países Bajos S. E. Ilse Smiths</t>
  </si>
  <si>
    <t>“Sistemas Integrados de Energías Renovables para mejorar la Competitividad de Productores de Cacao en la Comarca Ngäbe Buglé”.</t>
  </si>
  <si>
    <t>Entrevista a Eduardo Briceño
Entrevista a Obdulia Villarreal
Entrevista a Marcela Paredes
Entrevista a David Córdoba</t>
  </si>
  <si>
    <t>Conferencia Virtual ¿Existe una literatura infantil en Panamá?</t>
  </si>
  <si>
    <t>Lanzamiento del Modelado Dinámico del Sistema Médico-Hospitalario ante la Pandemia Covid-19 en Panamá como Sistema de Monitoreo</t>
  </si>
  <si>
    <t>Grabación de mensajes de 6 estudiantes que participarán en el Concurso Nacional de Oratoria</t>
  </si>
  <si>
    <t>Misa por el Aniversario de la FIM1</t>
  </si>
  <si>
    <t>Inauguración de Laboratorio Prototipado de la FIM con la SENACYT</t>
  </si>
  <si>
    <t xml:space="preserve">Entrega de certificados INTEGRADOC </t>
  </si>
  <si>
    <t>Aniversario de la Facultad de Ingeniería Mecánica</t>
  </si>
  <si>
    <t>Visita del Presidente de EON Reality Inc</t>
  </si>
  <si>
    <t>Visita de la UTP de representantes de la Embajada de Francia y Alianza Francesa</t>
  </si>
  <si>
    <t>Experiencia de movilidad internacional Entrante 2021</t>
  </si>
  <si>
    <t xml:space="preserve">Final de la Jornada de Iniciación Científica </t>
  </si>
  <si>
    <t>Acto de Reconocimiento por años de Servicio 2021</t>
  </si>
  <si>
    <t>Misa de Aniversario de los 40 Años de la UTP
Mensaje del Sr. Rector</t>
  </si>
  <si>
    <t>Presentación de vídeo de los 40 años y 
Presentación del Libro de los 40 años</t>
  </si>
  <si>
    <t>Gala Cultural, Así es mi Panamá</t>
  </si>
  <si>
    <t>Entrega de Canastillas:</t>
  </si>
  <si>
    <t>Jornada de Reforestación</t>
  </si>
  <si>
    <t>Maratón Deportiva</t>
  </si>
  <si>
    <t>Canto del cumpleaños del Aniversario</t>
  </si>
  <si>
    <t>Inauguración de los Edificios nuevos.</t>
  </si>
  <si>
    <t xml:space="preserve">Donaciones de víveres al Hogar Bolívar </t>
  </si>
  <si>
    <t>Presentación del Sitio Web Cuidemos a Panamá</t>
  </si>
  <si>
    <t>Convenio con los Bombreros.</t>
  </si>
  <si>
    <t xml:space="preserve">Prácticas profesionales con la empresa GBM. </t>
  </si>
  <si>
    <t>La enseñanza del Idioma Español con el uso de AMI en entornos virtuales/Conversatorio</t>
  </si>
  <si>
    <t>visita de la Prof. Soraya Sánchez del Transit Tech Carer and Technical Education High School, de Brooklyn, New York</t>
  </si>
  <si>
    <t>Observatorio/Conversatorio</t>
  </si>
  <si>
    <t>Presentación del Libro Power BI (autor un estudiante)
Machine Learning en Power BI con R y Python.</t>
  </si>
  <si>
    <t>“Universidad Tecnológica de Panamá, 40 años de trayectoria, formando profesionales de excelencia, con valores que contribuyen al desarrollo de nuestro país”.</t>
  </si>
  <si>
    <t>Inauguración de la Academia Huawei</t>
  </si>
  <si>
    <t>Concurso Nacional de Oratoria</t>
  </si>
  <si>
    <t>La vida, un día a la vez/Conversatorio</t>
  </si>
  <si>
    <t>La influencia de Estados Unidos en la Literatura Panameña</t>
  </si>
  <si>
    <t xml:space="preserve">Inauguración de los nuevos edificios del campus  por el presidente de la república.
</t>
  </si>
  <si>
    <t xml:space="preserve">firma virtual con el Servicio Nacional Aeronaval (SENAN) </t>
  </si>
  <si>
    <t>Encuentro de Egresados, Amigos y Aliados de la Facultad de Ingeniería Industrial</t>
  </si>
  <si>
    <t>Misa por el vigésimo aniversario de la Escuela de Aviación</t>
  </si>
  <si>
    <t>VIII Taller Nacional de Investigación (TNI 2021)</t>
  </si>
  <si>
    <t>Presentación del cierre y resultados del TNI</t>
  </si>
  <si>
    <t>Actualizar galería de fotos del  mes de agosto y facilitar fotos para la página web de Rectoría</t>
  </si>
  <si>
    <t>Ciclo de Conferencias I+D</t>
  </si>
  <si>
    <t>Día Internacional de los Pueblos Indígenas</t>
  </si>
  <si>
    <t>Corte de cinta y develación  los edificios no inaugurados</t>
  </si>
  <si>
    <t xml:space="preserve">Vista presupuestaria </t>
  </si>
  <si>
    <t>Convenio marco a suscribirse con el Consejo Nacional de Competitividad - CNC</t>
  </si>
  <si>
    <t>Editar fotos solicitadas por los departamentos</t>
  </si>
  <si>
    <t>Dietas Dash, Paleo y Keto</t>
  </si>
  <si>
    <t>Reunión de Junta Directiva INDICATIC AIP en la Universidad Tecnológica de Panamá</t>
  </si>
  <si>
    <t xml:space="preserve">Embajadora de la República Federal de Alemania Martina Klumpp </t>
  </si>
  <si>
    <t>Visita Señor Comandante Aeronaval Jeremías Urieta, Director General del Servicio Nacional Aeronaval (SENAN)</t>
  </si>
  <si>
    <t xml:space="preserve">‘’MERCATEC 2021,  Marketing Digital: </t>
  </si>
  <si>
    <t>Tema: “Tecnologías que impulsan el desarrollo global acelerado en educación”</t>
  </si>
  <si>
    <t>Síndrome del intestino irritable</t>
  </si>
  <si>
    <t>Presentación de la UTP en el Miercolito de la lotería</t>
  </si>
  <si>
    <t>Programa de becas Chevening</t>
  </si>
  <si>
    <t>Taller Virtual “Gestión de datos en entorno conectados para el desarrollo sostenible y la protección del medio ambiente”</t>
  </si>
  <si>
    <t>Visita de los Profesores Richard Chbier y Philippe Aniorte de la Universidad de Pau, Francia</t>
  </si>
  <si>
    <t>Visita del H.D. Elías Alberto Vigil y acompañantes.</t>
  </si>
  <si>
    <t>IX Simposio Iberoamericano</t>
  </si>
  <si>
    <t xml:space="preserve">Ingeniería de Residuos, Panamá 2021 Entrega, a la Sra. Mariana Cevallos Yepes (madre) y a la Ing. Sara Yepes (hermana), del diploma Post Mortem del Joven Alejandro Yepes </t>
  </si>
  <si>
    <t>Firma de Convenio Marco de Cooperación entre AQUATEC y la UTP</t>
  </si>
  <si>
    <t>Firma de Convenio Marco entre la Zona Libre de Bocas del Toro y la UTP</t>
  </si>
  <si>
    <t xml:space="preserve">Visita a nuestra casa de estudios autoridades de Universidad San Ignacio de Loyola (USIL)  </t>
  </si>
  <si>
    <t>Conversatorio La literatura panameña en los últimos 200 años -  Alma</t>
  </si>
  <si>
    <t>Ciclo de conferencias virtuales I+D</t>
  </si>
  <si>
    <t xml:space="preserve">Visita del representante de la Agencia Internacional (JICA) Señora Masayo Otani </t>
  </si>
  <si>
    <t>Conversatorio con expertos: Como desarrollar estrategias para fortalecer la salud mental ante las adversidades que vivimos actualmente</t>
  </si>
  <si>
    <t>Acto presencial de entrega de las becas por segundo año a los estudiantes de las Carreras de la Escuela de Aviación</t>
  </si>
  <si>
    <t>Experiencia Internacional de Verano en Ingeniería UTP</t>
  </si>
  <si>
    <t>Misa de Acción de Gracias alusivo a la Campaña de la Cinta Rosada</t>
  </si>
  <si>
    <t>“Metas e Intereses Personales”</t>
  </si>
  <si>
    <t>Diplomado Internacional de Innovación Social y Tecnología para el Desarrollo Sostenible</t>
  </si>
  <si>
    <t>XXVII CONGRESO DE LA FII"Transformando líderes que reactiven la economía"</t>
  </si>
  <si>
    <t>Taller Virtual de Redacción de Patentes – Edición 2021</t>
  </si>
  <si>
    <t>Proclamación Decano FIM</t>
  </si>
  <si>
    <t>Visita del Rector de la Universidad de Harrisburg, Kevin Huggings y Monique SaintMalo de Stratego</t>
  </si>
  <si>
    <t>Consejo General Universitario</t>
  </si>
  <si>
    <t>Flying Labs: el poder de la robótica al servicio de la innovación social</t>
  </si>
  <si>
    <t>Firma del Acto de Compromiso de los procesos de acreditación</t>
  </si>
  <si>
    <t>Publicar Fotos del mes de Septiembre a la Sala de Prensa – Página Web</t>
  </si>
  <si>
    <t>IV Congreso Internacional de Inteligencia Ambiental, Ingeniería de Software y salud electrónica móvil.</t>
  </si>
  <si>
    <t>Visita Virtual con Wilkis University</t>
  </si>
  <si>
    <t>Firma de Convenio con la Autoridad Nacional de Transparencia y Acceso a la Información (ANTAI)</t>
  </si>
  <si>
    <t>Jornada de Contabilidad y Finanzas</t>
  </si>
  <si>
    <t>Jornada de Iniciación Científica Nacional JIC e Internacional</t>
  </si>
  <si>
    <t>Inauguración de la Semana de Francia - UTP con la presencia del Embajador de Francia.</t>
  </si>
  <si>
    <t xml:space="preserve">Semana de Francia-Conversatorio Virtual </t>
  </si>
  <si>
    <t>Inauguración Congreso de la FIC</t>
  </si>
  <si>
    <t>Proclamación de la Decana de Facultad Industrial</t>
  </si>
  <si>
    <t>Semana Francesa Presentación de empresas francesas</t>
  </si>
  <si>
    <t>Conferencia Magistral de Carlos y Daniel</t>
  </si>
  <si>
    <t>Lanzamiento del Proyecto APY CENPEN 2017-10  "Incrementar la divulgación y el acceso a la producción científica, académica y de extensión del CIHH"</t>
  </si>
  <si>
    <t>Reunión con representantes de la Comarca Emberá Wounaan</t>
  </si>
  <si>
    <t>Imposición de Cascos FIC (238 cascos. Solo estudiantes)</t>
  </si>
  <si>
    <t>BIZ-FIT Panamá</t>
  </si>
  <si>
    <t>Reunión con el  HD Elías A. Vigil.</t>
  </si>
  <si>
    <t>Convenio Universidad de la India SOU</t>
  </si>
  <si>
    <t>Visita del Embajador de Colombia, S. E. Eduardo Burgos Martínez</t>
  </si>
  <si>
    <t>Clausura Congreso FIC</t>
  </si>
  <si>
    <t xml:space="preserve">Lanzamiento del libro Apuntes de Teoría Electromagnética Volumen 1 por Dr. Dorindo Elam Cárdenas </t>
  </si>
  <si>
    <t>Webinar ‘`Emprendimiento en la Industria 4.0 ´´</t>
  </si>
  <si>
    <t>Conversatorio EAL, La historia contada por sus creadores</t>
  </si>
  <si>
    <t>Hisopado en el Campus</t>
  </si>
  <si>
    <t>Proyecto “Árbol Robot Como Herramienta Para El Seguimiento Y Refuerzo De Tareas En Niños(As) Con Tea”</t>
  </si>
  <si>
    <t>Ensayo del Programa de reconocimiento a estudiantes del Capítulo de Honor</t>
  </si>
  <si>
    <t>Celebración del Día del Estudiante</t>
  </si>
  <si>
    <t>Capítulo de Honor</t>
  </si>
  <si>
    <t>Pitch Tecnology</t>
  </si>
  <si>
    <t>Almuerzo con la Junta Técnica de Ing. y Arquitectura</t>
  </si>
  <si>
    <t>Proclamación de la nueva directora de Panamá Peste</t>
  </si>
  <si>
    <t>Acto Protocolar de las Fiestas Patrias</t>
  </si>
  <si>
    <t xml:space="preserve">Publicar Fotos del mes de Octubre a la Sala de Prensa </t>
  </si>
  <si>
    <t>Visita de la Universidad de Tennessee y representantes de Gobiernos Locales de la Comarca Emberá a la Universidad Tecnológica de Panamá</t>
  </si>
  <si>
    <t>Reacreditacion de la carrera de ing. Electromecanica -fie</t>
  </si>
  <si>
    <t>Estrategias de Propiedad Intelectual para Emprendedores</t>
  </si>
  <si>
    <t>Proceso de Reacreditación de la Licenciatura de Ingeniería Industrial y la Facultad de Ingeniería de Sistemas y la FIE</t>
  </si>
  <si>
    <t>Reunión con Gerente Senior de Huawei y otra empresa</t>
  </si>
  <si>
    <t>"United by Science - Nobel Prize Dialogue Latin America and the Caribbean</t>
  </si>
  <si>
    <t>Visita de representante de Texas State University y CEO de Atlantis Capital Internacional INC.</t>
  </si>
  <si>
    <t>Entrega de reconocimiento de parte de Comité organizador del XXVII Congreso de la FII</t>
  </si>
  <si>
    <t>Acto de Reconocimiento del Congreso 2021 (entrega al Rector)</t>
  </si>
  <si>
    <t>Traslado y Actividades para Restauración de Aeronaves del Despacho de la 1era dama en colaboración con AAC</t>
  </si>
  <si>
    <t xml:space="preserve">"Reunión Informativa de Comisiones - Proceso 
Reacreditación" </t>
  </si>
  <si>
    <t>Lectura del informe final de la carrera FII</t>
  </si>
  <si>
    <t xml:space="preserve">Jornada de Recursos Humanos 2021 </t>
  </si>
  <si>
    <t>Inauguración de laboratorios de la FIM de Tecnología 4.0</t>
  </si>
  <si>
    <t>Gala Científica</t>
  </si>
  <si>
    <t>Día del Hombre</t>
  </si>
  <si>
    <t>Proclamación y entrega de credenciales del nuevo Decano Electo de Facultad de Ingeniería Civil</t>
  </si>
  <si>
    <t>Toma de posesión del nuevo director de Chiriquí</t>
  </si>
  <si>
    <t>Disertación Doctoral 
Berta Bonilla</t>
  </si>
  <si>
    <t>Acto del día de las madres</t>
  </si>
  <si>
    <t>Toma de Posesión del nuevo Decano de la FIM</t>
  </si>
  <si>
    <t>Presentación del libro “Diseñando la Felicidad”</t>
  </si>
  <si>
    <t>Despedida de Estudiantes Ganadores de la Convocatoria de Movilidad Internacional Saliente UTP-SENACYT</t>
  </si>
  <si>
    <t>Toma de Posesión del nuevo director del Centro Regional de Bocas del Toro</t>
  </si>
  <si>
    <t>Homenaje a Henrique Jaramillo Levi</t>
  </si>
  <si>
    <t>Toma de posesión de la Directora de Panamá Oeste</t>
  </si>
  <si>
    <t>Programa de incentivo a la Labor Sobresaliente</t>
  </si>
  <si>
    <t>Entrega de Premios Concurso Empréndete 2021</t>
  </si>
  <si>
    <t>Noche Navideña</t>
  </si>
  <si>
    <t xml:space="preserve">Ceremonia de premiación de la V Edición del For Woman in Science Premio Nacional L’Oreal UNESCO 2021 </t>
  </si>
  <si>
    <t>Acto de clausura del MOOC, Física Experimental II semestre</t>
  </si>
  <si>
    <t>Ceremonia de Graduación del Diplomado en Habilidades Administrativas y del Centro Tele Educación Dr. Víctor Levi Saso</t>
  </si>
  <si>
    <t>Ceremonia de Toma de Posesión de la nueva decana de FII</t>
  </si>
  <si>
    <t>Firma de convenio la Universidad Politécnica de Bucarest.</t>
  </si>
  <si>
    <t xml:space="preserve">Entrega de canastas navideñas </t>
  </si>
  <si>
    <t>Disertación Doctoral</t>
  </si>
  <si>
    <t>Toma de Posesión de la FISC</t>
  </si>
  <si>
    <t xml:space="preserve">Entrega premios de Literatura Hersilia Ramos y José Ma Sánchez </t>
  </si>
  <si>
    <t>Entrega de la Medalla Víctor Levi Sasso</t>
  </si>
  <si>
    <t>Firma de Convenio con el Representante del Pajonal de la provincia de Coclé</t>
  </si>
  <si>
    <t>Visita de la delegación estudiantil Javeriana</t>
  </si>
  <si>
    <t>Clausura del Curso de japonés</t>
  </si>
  <si>
    <t>Reconocimiento a estudiantes destacados en las categorías: investigación, cultura, deportes, voluntariados, académica, durante el año 2021</t>
  </si>
  <si>
    <t>Reunión con la Universidad de Transilvania de Brasov </t>
  </si>
  <si>
    <t>Imposición de casco de la lic. en Ingeniería en Alimento y Licenciatura en Ingeniería Forestal</t>
  </si>
  <si>
    <t>Entrevista a tres autoridades de la VIPE (Dr. Tejedor).</t>
  </si>
  <si>
    <t>Capacitación de los Procedimientos en caso de colisión de vehículos oficiales según requerimientos de la empresa aseguradora ASSA</t>
  </si>
  <si>
    <t>Reunión del Vicerrector Académico a.i. Dr. Julio Rodríguez</t>
  </si>
  <si>
    <t>Encendido de luces de navidad</t>
  </si>
  <si>
    <t>Firma de Convenio con COOPEDUC</t>
  </si>
  <si>
    <t>Mensaje del Rector con motivo Año Nuevo 2021.</t>
  </si>
  <si>
    <t>Curso - Creación de Videos Didácticos</t>
  </si>
  <si>
    <t>Prueba de Inglés para aspirantes a las carreras de Aviación o Lic.</t>
  </si>
  <si>
    <t>Programación Matrícula a nivel nacional Verano 2021</t>
  </si>
  <si>
    <t>Premiación del Hackathon 2020</t>
  </si>
  <si>
    <t>Developers Student Club: los invitan al Rumbo al Solution Challenge 2021</t>
  </si>
  <si>
    <t>Tutorías virtuales Pre-Cálculo y Matemática Básica</t>
  </si>
  <si>
    <t>La importancia de una experiencia internacional para mi carrera profesional.</t>
  </si>
  <si>
    <t>Atención Estudiantes de Primer Ingreso de la UTP.</t>
  </si>
  <si>
    <t>Atención estudiantes Proceso de Retiro e Inclusión</t>
  </si>
  <si>
    <t>Presentación de proyectos Jóvenes por Matusagaratí.</t>
  </si>
  <si>
    <t>Talleres Multidisciplinarios de las Artes</t>
  </si>
  <si>
    <t>inscripciones para Prueba de Ubicación segundo periodo</t>
  </si>
  <si>
    <t>Webinar de Innovación Educativa</t>
  </si>
  <si>
    <t>Cuándo las experiencias innovadoras en el aula son una innovación educativa.</t>
  </si>
  <si>
    <t>Jornadas de Capacitación del Verano</t>
  </si>
  <si>
    <t>Taller Flutter 2021</t>
  </si>
  <si>
    <t>Pago de Matrícula de Primer Ingreso</t>
  </si>
  <si>
    <t>Inscripciones abiertas del Seminario Cátedra CEMEX 2021</t>
  </si>
  <si>
    <t>Programa Ideatones Capatec Panamá.</t>
  </si>
  <si>
    <t>Proyecto PENTCASIPA</t>
  </si>
  <si>
    <t>Lanzamiento Oficial de la Academia GBM + UTP</t>
  </si>
  <si>
    <t>Presentación de la obra Postulados Contradictorios.</t>
  </si>
  <si>
    <t>Curso de Preparación para GRE.</t>
  </si>
  <si>
    <t>Curso de inglés virtual para estudiantes de la Escuela de Aviación.</t>
  </si>
  <si>
    <t>2da Convocatoria 2021. Prueba de Inglés para aspirantes a las Carreras de Aviación o Lic. en</t>
  </si>
  <si>
    <t>Palabras de Bienvenida a Estudiantes de Preparatoria de la Universidad Tecnológica de Panamá, por el Rector Ing. Héctor M. Montemayor Á.</t>
  </si>
  <si>
    <t>Seminario de Inducción a la Vida Estudiantil Universitaria</t>
  </si>
  <si>
    <t>Pago de Becas, por parte del IFARHU, a estudiantes de la UTP</t>
  </si>
  <si>
    <t>Prevención y/o Normas en el Entorno Laboral para Prevenir la COVID-19</t>
  </si>
  <si>
    <t>Webinar de Financiamiento a Emprendedores</t>
  </si>
  <si>
    <t>presenta Proyecto Incubado en la UTP de</t>
  </si>
  <si>
    <t>Controlador inteligente para monitoreo y riego automatizado de cultivos</t>
  </si>
  <si>
    <t>Mi Proyecto de vida con decisiones responsables e informadas</t>
  </si>
  <si>
    <t>FOTOS</t>
  </si>
  <si>
    <t>la UTP se reúne con autoridades de la Comarca Emberá Wuonaán</t>
  </si>
  <si>
    <t>El curso GRE virtual (Examen de Récord Graduado)</t>
  </si>
  <si>
    <t>En el sitio de Admisión de la UTP, se ha creado un nuevo botón denominado: “Entrega de Documentos”.</t>
  </si>
  <si>
    <t>Programación de Matrícula I Semestre 2021 de la UTP.</t>
  </si>
  <si>
    <t>Taller de Buenas Prácticas de Propiedad Intelectual y Transferencia de Tecnologías en la Academia.</t>
  </si>
  <si>
    <t xml:space="preserve">Inicia el proceso para la #JICVirtual2021 en la UTP. </t>
  </si>
  <si>
    <t>Asignaturas Virtuales- I semestre 2021 - matrículas abiertas.</t>
  </si>
  <si>
    <t>UTP ofrecera la Lic.en Ingeniería en Administración de Proyectos de Construcción</t>
  </si>
  <si>
    <t>Trayecto de la Casa a la UTP</t>
  </si>
  <si>
    <t>La UTP inició su Programación de Matrícula del I Semestre 2021.</t>
  </si>
  <si>
    <t xml:space="preserve">VIDEO - Matrícula y Servicios Administrativos con tarjetas de débito y crédito (Clave, Visa o Mastercard), </t>
  </si>
  <si>
    <t>Conoce cómo hacer pagos con Tarjeta Clave</t>
  </si>
  <si>
    <t>Conoce cómo hacer pagos con Tarjeta de Crédito</t>
  </si>
  <si>
    <t>Resolución sobre exoneración de pago de matrícula.</t>
  </si>
  <si>
    <t>rogramación de Matrícula Primer Semestre 2021 de la</t>
  </si>
  <si>
    <t>Taller "De la Idea al Plan de Negocios"</t>
  </si>
  <si>
    <t>La Innovación de los Procesos de Enseñanza Aprendizaje y el Aseguramiento de la Calidad.</t>
  </si>
  <si>
    <t>Invitación al Acto de Bienvenida del Año Académico 2021.</t>
  </si>
  <si>
    <t>VIDEO DE PAGO EN LINEA</t>
  </si>
  <si>
    <t>Gran Tómbola Virtual de Bienvenida a los Estudiantes.</t>
  </si>
  <si>
    <t>FOTO UTP - se llevó a cabo la entrega del primer cheque del “Auxilio Económico Educativo”</t>
  </si>
  <si>
    <t>FOTO CAMPUS UTP N-  Primer Semestre Académico 2021</t>
  </si>
  <si>
    <t>INICIO DE CLASES 2021</t>
  </si>
  <si>
    <t>Día de las Buenas Acciones</t>
  </si>
  <si>
    <t>Servicio Social UTP.</t>
  </si>
  <si>
    <t>Generación de Agrotecnología en la Región Central; experiencia del CITT de la UTP.</t>
  </si>
  <si>
    <t>Ayuda socioeconómica a estudiantes UTP</t>
  </si>
  <si>
    <t>participar de "Mi Proyecto de vida con decisiones responsables e informadas".</t>
  </si>
  <si>
    <t>III Seminario Virtual Previo al IX Congreso Universitario</t>
  </si>
  <si>
    <t>IX Congreso Universitario Centroamericano</t>
  </si>
  <si>
    <t>La Dirección de Gestión y Transferencia del Conocimiento</t>
  </si>
  <si>
    <t>Invitación a celebrar los 10 años de CINEMI</t>
  </si>
  <si>
    <t>Lanzamiento del Proyecto Evaluación de Alternativas de Tratamiento Sostenible para Remover Nitratos en Aguas Contaminadas.</t>
  </si>
  <si>
    <t>IV Congreso Internacional en Inteligencia Ambiental, Ingeniería de Software y Salud Electrónica y Móvil - AmITIC 2021.</t>
  </si>
  <si>
    <t>Conferencia "Efectividad de las Vacunas y Medicamentos frente al Sars- CoV-2.</t>
  </si>
  <si>
    <t>Dirección de Servicio Social Universitario.</t>
  </si>
  <si>
    <t> "Sistemas de Innovación y Propiedad Intelectual Vinculados a la Investigación"</t>
  </si>
  <si>
    <t>Ecosistema de Transferencia Tecnológica en Chile y Desafíos para la Universidad Tecnológica Metropolitana</t>
  </si>
  <si>
    <t>conferencia: La PI y las PYMES</t>
  </si>
  <si>
    <t>Reflexiones sobre el futuro de la PI en la actual sociedad tecno-holística.</t>
  </si>
  <si>
    <t>Estudiantes de la Escuela de Aviación Próxima fecha de inscripción para la prueba de ubicación 27 de abril.</t>
  </si>
  <si>
    <t>Primer Foro de Panamá “Observaciones de la Tierra para el Beneficio Social”</t>
  </si>
  <si>
    <t>FOTOS - viajaron este domingo 25 de abril, a Estados Unidos</t>
  </si>
  <si>
    <t>Día Mundial de la Propiedad Intelectual.</t>
  </si>
  <si>
    <t>ANIVERSARIO X DE CINEMI - FOTOS</t>
  </si>
  <si>
    <t>conferencia de hoy</t>
  </si>
  <si>
    <t>PROYECTOS CINEMI FOTOS</t>
  </si>
  <si>
    <t>Recursos, Webinars y Podcasts en la Plataforma de Recursos Digitales.</t>
  </si>
  <si>
    <t>SEMANA DE LA LENGUA PORTUGAL FOTOS</t>
  </si>
  <si>
    <t>Presentación del Libro World Canals.</t>
  </si>
  <si>
    <t>Principios de Lean Thinking</t>
  </si>
  <si>
    <t>La Coordinación de Investigación de la UTP Chiriquí, con el apoyo de la Dirección de Relaciones Internacionales, los invita al webinar</t>
  </si>
  <si>
    <t>Aniversario de la Carrera de Ingeniería de Software.</t>
  </si>
  <si>
    <t>Curso CCNA Cybersecurity Operations</t>
  </si>
  <si>
    <t>Aniversario de la Facultad de Ingeniería Industrial</t>
  </si>
  <si>
    <t>Día Mundial de la Diversidad Cultural.</t>
  </si>
  <si>
    <t>FOTOS - donación de 2 tablets, recargas para celular y alimentos secos</t>
  </si>
  <si>
    <t>III Ciclo de Conferencia Virtuales i+d</t>
  </si>
  <si>
    <t>Webinar Realidades y Prospectiva de la Educación Superior”</t>
  </si>
  <si>
    <t>FOTO DE RECURSOS HIDRICOS</t>
  </si>
  <si>
    <t>CONGRESO UNIVERSITARIO CENTROAMERICANO DEL CSUCA - IMÁGENES</t>
  </si>
  <si>
    <t>Conversatorio con Exsecretarios Generales del Centro de Estudiantes, en el marco de celebración del XL Aniversario de UTP.</t>
  </si>
  <si>
    <t>Conversatorio: Salud de la Mujer un tema global.</t>
  </si>
  <si>
    <t>Sexto Webinar Conexión Ciencia.</t>
  </si>
  <si>
    <t>proyecto "EPIDEMPREDICT for COVID-19.</t>
  </si>
  <si>
    <t>Nuevas fechas para la JIC en las Unidades Académicas UTP.</t>
  </si>
  <si>
    <t>Fechas de la Jornada de Iniciación Científica #JIC de la UTP.</t>
  </si>
  <si>
    <t>La Universidad Tocológica de Panamá (UTP) y la Universidad Estatal del Medio Oeste (UNICENTRO) de Brasil</t>
  </si>
  <si>
    <t>Universidad Tecnológica de Panamá (UTP) y la Universidad Estatal del Medio Oeste (UNICENTRO), de Brasil firman convenio de cooperación académica.</t>
  </si>
  <si>
    <t>Conversatorio Ex Secretarios Generales del CEUTP.</t>
  </si>
  <si>
    <t>Develado de Murales FISC</t>
  </si>
  <si>
    <t>Todo preparado para la develación de murales en la FISC</t>
  </si>
  <si>
    <t>Todo preparado para la inauguración de murales en la FISC</t>
  </si>
  <si>
    <t>El primer mural ubicado en el lobby se titula: Razón y Emoción Digital.</t>
  </si>
  <si>
    <t>El Ing. Cerezo, quien ha pintado más de 20 murales </t>
  </si>
  <si>
    <t>El Rector de la UTP, Ing. Héctor M. Montemayor Á., se reúne con el Embajador de Francia, S. E. Arnaud de Sury.</t>
  </si>
  <si>
    <t>Consumo Responsable de Bebidas con Alcohol"</t>
  </si>
  <si>
    <t>Charla de Prevención de Hipertensión Arterial.</t>
  </si>
  <si>
    <t>Convocatoria y Calendario del Jurado de Elecciones de la FIE.</t>
  </si>
  <si>
    <t>Cronograma de actividades Del XXII Aniversario del Centro Especializado en Lenguas de la UTP.</t>
  </si>
  <si>
    <t>Fechas de la Jornada de Iniciación Científica</t>
  </si>
  <si>
    <t>Calendario de Actividades de 40 Aniversario de la UTP.</t>
  </si>
  <si>
    <t>Atención Voluntarios de la UTP. </t>
  </si>
  <si>
    <t>Aniversario del Centro Especializado en Lenguas, de la UTP.</t>
  </si>
  <si>
    <t>Calendario de Actividades de 40 aniversario de la UTP.</t>
  </si>
  <si>
    <t>Charla de Prevención de Diabetes Mellitus.</t>
  </si>
  <si>
    <t>Aceptación de Postulación a Órganos de Gobiernos</t>
  </si>
  <si>
    <t>Elecciones para escogerla los nuevos representantes ante los órganos de Gobierno para el periodo 2021-2024</t>
  </si>
  <si>
    <t>Atención Voluntarios de la UTP</t>
  </si>
  <si>
    <t>V Ciclo de Conferencias de I+D. Inscripción </t>
  </si>
  <si>
    <t>Webinar: Intercambio de Experiecias en Proyectos de I+D+I.</t>
  </si>
  <si>
    <t>Invitación a la culminación del Curso de Mandarín Nivel 8.</t>
  </si>
  <si>
    <t>Configuración del segundo factor de autenticación del aplicativo de votaciones de la UTP.</t>
  </si>
  <si>
    <t>El Calendario del Proceso de Admisión, para el ingreso 2022.</t>
  </si>
  <si>
    <t>Invitación al Acto del Día del Padre.</t>
  </si>
  <si>
    <t>Procedimientos previos al proceso de votaciones para Representantes Estudiantiles ante los Órganos de Gobierno Universitarios.</t>
  </si>
  <si>
    <t>Conferencia Virtual Listos para Trabajar</t>
  </si>
  <si>
    <t>Webinar: Del Clúster a la Nube</t>
  </si>
  <si>
    <t>Simposio Internacional Virtual sobre Alimentos Funcionales y Nutracéuticos</t>
  </si>
  <si>
    <t>Pre-candidato estudiantil a Órgano de Gobierno.</t>
  </si>
  <si>
    <t>Atención Estudiantes de la UTP</t>
  </si>
  <si>
    <t>Campaña Donación de Sangre en la UTP.</t>
  </si>
  <si>
    <t>Equipo robótico del Proyecto “Flota de Robots Autónomos de Desinfección Remota"</t>
  </si>
  <si>
    <t>Prueba de Ubicación de inglés. </t>
  </si>
  <si>
    <t>Triduo Beato Pier Giorgio Frassati.</t>
  </si>
  <si>
    <t>Lectura en Tiempos de Pandemia.</t>
  </si>
  <si>
    <t>Conferencia Virtual: Finanzas saludables</t>
  </si>
  <si>
    <t>conocimientos en las áreas de Español y Matemáticas con las plataformas AMI y ALEKS, con acceso las 24 horas del día.</t>
  </si>
  <si>
    <t>¡Prepárate para la Prueba de Ubicación de la UTP! Refuerza tus conocimientos en las áreas de Español y Matemáticas con las plataformas AMI y ALEKS, con acceso las 24 horas del día.</t>
  </si>
  <si>
    <t>La Vicerrectoria de Investigación, Postgrado y Extensión de la UTP, realiza la presentación Retrospectiva VIPE, 40 años I&amp;D&amp;i.</t>
  </si>
  <si>
    <t>UTP conmemora la solemnidad de su Santo Patrono Pier Giorgio Frassatti, con la celebración de una misa, en la Catedral Basílica Metropolitana Santa María La Antigua, ubicada en el Casco Antiguo de la ciudad de Panamá, el 4 de julio.</t>
  </si>
  <si>
    <t>El primer y segundo día del triduo en honor al Beato Pier Giorgio se realizó en la Capilla de la UTP</t>
  </si>
  <si>
    <t>Convocatoria para nuevos peregrinos.</t>
  </si>
  <si>
    <t>Panel del Consejo Centroamericano de Acreditación de la Educación Superior.</t>
  </si>
  <si>
    <t>Conversando con Expertos: ¿Cómo desarrollar estrategias para fortalecer la salud mental ante las adversidades que vivimos actualmente?.</t>
  </si>
  <si>
    <t>Pagos del curso de idiomas con el Banco General.</t>
  </si>
  <si>
    <t>Estudiantes de la UTP ganan beca del Instituto Camoes</t>
  </si>
  <si>
    <t>40 Aniversario de la UTP.</t>
  </si>
  <si>
    <t>Concurso TIK TOK durante Semana Promoción de la Salud.</t>
  </si>
  <si>
    <t>Lanzamiento del Libro: Personas Adultas Mayores Frente a la Inclusión Digital en América Latina.</t>
  </si>
  <si>
    <t>Oportunidad de Voluntariado Virtual.</t>
  </si>
  <si>
    <t>portunidad de Voluntariado en el Banco de Alimentos</t>
  </si>
  <si>
    <t>Oportunidad de Voluntariado en el Banco de Alimentos</t>
  </si>
  <si>
    <t>¿ Por qué saber comunicarse es una habilidad diferenciadora para el buen Ingeniero?</t>
  </si>
  <si>
    <t>Presentación del libro: "Machine Learning en Power BI con R y Python"</t>
  </si>
  <si>
    <t>Verifícate para poder votar</t>
  </si>
  <si>
    <t>Selección final de la JIC Virtual 2021.</t>
  </si>
  <si>
    <t>"40 años comprometidos con el talento humano, impulsando su transformación hacia el éxito de la UTP"</t>
  </si>
  <si>
    <t>UTP logra importante acreditación internacional.</t>
  </si>
  <si>
    <t>Solicitud de Revisión Final.</t>
  </si>
  <si>
    <t>Conferencia "La enseñanza del idioma Español con el uso de AMI en entornos virtuales.</t>
  </si>
  <si>
    <t>Atención Estudiantes del Sistema de Ingreso Universitario.</t>
  </si>
  <si>
    <t>Sesión Informativa Virtual sobre las Convocatorias de la Dirección de Innovación Empresarial. </t>
  </si>
  <si>
    <t>Programación de Matrícula II Semestre 2021.</t>
  </si>
  <si>
    <t>Certificaciones de Enfermedades Crónicas.</t>
  </si>
  <si>
    <t>Taller "La enseñanza en la cuarta Revolución Industrial.</t>
  </si>
  <si>
    <t>Conversatorio " Biblioteca virtual Pearson.</t>
  </si>
  <si>
    <t>Conversatorio "Empodera a tus estudiantes de Matemáticas y Estadísticas". Todo lo que necesita tu curso con WebAssing.</t>
  </si>
  <si>
    <t>Taller Plataforma Connect Gestión del aprendizaje para optimizar el nivel de conocimiento del estudiante.</t>
  </si>
  <si>
    <t>Invitación a la Inauguración de la FIL Virtual 2021.</t>
  </si>
  <si>
    <t>Invitación a la FIL Virtual 2021.</t>
  </si>
  <si>
    <t>Proyecto Reforzamiento Académico.</t>
  </si>
  <si>
    <t>Invitación al IX Concurso Nacional de Oratoria UTP 2021.</t>
  </si>
  <si>
    <t> conmemoración del tercer aniversario del fallecimiento de la estudiante Rosaida Lorenzo</t>
  </si>
  <si>
    <t>Conversatorio Ciencias Espaciales.</t>
  </si>
  <si>
    <t>Conversatorio: Rogelio Sinán y la Poesía Centroamericana.</t>
  </si>
  <si>
    <t>Conversatorio: La Ética en la Tecnología.</t>
  </si>
  <si>
    <t>Conversatorio: Un día a la Vez.</t>
  </si>
  <si>
    <t>Influencia de Estados Unidos en la Literatura</t>
  </si>
  <si>
    <t>Conversatorio “Desafíos de la reactivación económica de Panamá: Una Visión Multisectorial”. Fecha: jueves 26 de agosto de 2021.</t>
  </si>
  <si>
    <t> OWASP LATAM</t>
  </si>
  <si>
    <t>Torneo de Programación Segura.</t>
  </si>
  <si>
    <t>Invitación a la Inauguración Academia TIC Huawei.</t>
  </si>
  <si>
    <t>La Universidad Tecnológica de Panamá en colaboración con Huawei Technologies, inauguraron la Academia TIC, en el Edificio de Aulas de la UTP, con el objetivo de construir un ecosistema de talento que impulse la industria de las TICs.</t>
  </si>
  <si>
    <t>Invitación Lanzamiento de la Academia Dell.</t>
  </si>
  <si>
    <t>a UTP en alianza con Dell Technologies realizó el lanzamiento de la “Academia Data Center”, </t>
  </si>
  <si>
    <t>Comunicado GJE-01-2021. Elección de Decanos y Vicedecanos de Facultades, Directores de Institutos Tecnológicos Regionales y Directores de Centros Regionales.</t>
  </si>
  <si>
    <t>Comunicado GJE/02/2021 del Gran Jurado de Elecciones.</t>
  </si>
  <si>
    <t>Invitación a la Maratón 5k para celebrar los 40 años de la UTP.</t>
  </si>
  <si>
    <t>La UTP entrega 167 canastillas con artículos básicos a madres de los niños y niñas nacidos en la maternidad de los hospitales Santo Tomás, Irma de Lourdes Tzanetatos y San Miguel Arcángel, como parte de sus actividades de Aniversario.</t>
  </si>
  <si>
    <t>En la UTP se realizó el Acto de Reconocimiento por Años de Servicio 2021.</t>
  </si>
  <si>
    <t>Aniversario de la Escuela de Aviación y Logística . </t>
  </si>
  <si>
    <t>Inauguración de los Edificios del Campus Dr. Víctor Levi Sasso.</t>
  </si>
  <si>
    <t>Agradecimiento Aporte Actividades Alusivas al Aniversario.</t>
  </si>
  <si>
    <t>comunicado de la Secretaría General.</t>
  </si>
  <si>
    <t>Comunicado de la Secretaría General de la UTP.</t>
  </si>
  <si>
    <t>Actividades de los 40 años</t>
  </si>
  <si>
    <t>Invitación Celebración 40 años de la UTP.</t>
  </si>
  <si>
    <t>Invitación a la Gala Cultural "Así es mi Panamá". </t>
  </si>
  <si>
    <t>Invitación a la Gala Cultural "Así es mi Panamá".</t>
  </si>
  <si>
    <t>Con éxito, se llevó a cabo la Gala Cultural: "Así es mi Panamá"</t>
  </si>
  <si>
    <t>Con mucho entusiasmo y alegría, autoridades, estudiantes, docentes, investigadores y administrativos de la Universidad Tecnológica de Panamá,</t>
  </si>
  <si>
    <t>Palabras por el estudiante de mayor índice académico, Juan Real, de la Facultad de Ingeniería Civil.</t>
  </si>
  <si>
    <t>Estamos a pocos minutos de la celebración del Acto Protocolar de la Inauguración de 4 edificios en el Campus Central de la UTP.</t>
  </si>
  <si>
    <t>El Rector de la UTP, Ing. Héctor M. Montemayor Á., agradeció al Presidente de la República, su participación en este importante evento.</t>
  </si>
  <si>
    <t>En el Campus Dr. Víctor Levi Sasso, de la Universidad Tecnológica de Panamá se inauguran cuatro edificios.</t>
  </si>
  <si>
    <t>El Presidente de la República, Laurentino Cortizo Cohen, autorizó al Ministro de Economía y Finanzas, Dr. Héctor Alexander, para que asigne en el Presupuesto 2022,  dos millones para laboratorios de la UTP.</t>
  </si>
  <si>
    <t>La Universidad Tecnológica de Panamá se destaca en el QS Latin American Ranking 2022. </t>
  </si>
  <si>
    <t>Sorteo Miercolito Lotería Nacional de Beneficencia.</t>
  </si>
  <si>
    <t>Convenio Marco de Cooperación</t>
  </si>
  <si>
    <t>Diplomado en Creación Literaria 2021.</t>
  </si>
  <si>
    <t>Final de la Séptima Versión de la Jornada de Iniciación Científica (JIC) UTP 2021.</t>
  </si>
  <si>
    <t>La Universidad Tecnológica de Panamá, da a conocer los 33 proyectos que la representarán en la Jornada de Iniciación Científica Nacional, del 14 al 15 de octubre de 2021.</t>
  </si>
  <si>
    <t>IX Concurso de Nacional de Oratoria 2021.</t>
  </si>
  <si>
    <t>Con una misa de acción de gracias, presidida por el Capellán de la UTP, Padre Justo Rivas, la Universidad Tecnológica de Panamá (UTP)</t>
  </si>
  <si>
    <t>Como parte de las actividades de celebración del 40 aniversario de la UTP, el viernes 13 de agosto se realizó la Maratón 5K en el Campus Víctor Levi Sasso, en la que participaron estudiantes, docentes, investigadores y administrativos.</t>
  </si>
  <si>
    <t>Invitación Concurso Nacional de Oratoria UTP 2021. </t>
  </si>
  <si>
    <t>Inicia el IX Concurso Nacional de Oratoria UTP 2021</t>
  </si>
  <si>
    <t>Granadores del IX Concurso Nacional de Oratoria UTP 2021.</t>
  </si>
  <si>
    <t>Curso de Preparación para Toefl iBT.</t>
  </si>
  <si>
    <t>Programas de Ayuda de la Vicerrectoría de Vida Universitaria.</t>
  </si>
  <si>
    <t>La Universidad Tecnológica de Panamá (UTP) y el Centro Nacional de Competitividad (CNC), firmaron un Convenio Marco de Cooperación, con el objetivo de potenciar actividades de cooperación en las áreas académica, científica y cultural.</t>
  </si>
  <si>
    <t>Doctor UTP: Promoviendo la salud en la población.</t>
  </si>
  <si>
    <t>Inscripción para la Prueba de Ubicación de inglés.</t>
  </si>
  <si>
    <t>Matrícula Pregrado 2do Semestre Año Académico 2021-2022.</t>
  </si>
  <si>
    <t>MERCATEC 2021. </t>
  </si>
  <si>
    <t>40 aniversario de la UTP.</t>
  </si>
  <si>
    <t>Curso de Preparación para Toefl iBT Virtual.</t>
  </si>
  <si>
    <t>Lotería honra a la UTP</t>
  </si>
  <si>
    <t>Servicios de Atención en la Clínica Universitaria.</t>
  </si>
  <si>
    <t>Invitación Espectáculo Virtual Gala de Ballet Chino.</t>
  </si>
  <si>
    <t>Convocatoria para Maestría en Ciencias en Computación Móvil.</t>
  </si>
  <si>
    <t xml:space="preserve">*Panamá* celebra al @CSUCA en su 73 aniversario. </t>
  </si>
  <si>
    <t>Video Reportaje Estudiantes de pueblos originarios narrarán sus experiencias.</t>
  </si>
  <si>
    <t>Un Convenio Marco de Cooperación </t>
  </si>
  <si>
    <t>La Universidad Tecnológica de Panamá (UTP) y la Universidad de San Ignacio de Loyola (USIL)</t>
  </si>
  <si>
    <t>Invitación para Postulaciones al "Premio Anual a la Labor Sobresaliente 2020".</t>
  </si>
  <si>
    <t>Concurso Empréndete 2021 Ideas Innovadoras y Prototipos</t>
  </si>
  <si>
    <t>III Encuentro de Red Panameña de Universidades Promotoras de Salud.</t>
  </si>
  <si>
    <t>Rector de la UTP, Ing. Héctor Montemayor Á., inaugura el Campeonato Nacional de Softball Femenino en el que participan estudiantes, docentes y administrativos de los Centros Regionales de la UTP.</t>
  </si>
  <si>
    <t>La Dirección de Bienestar Estudiantil, de la Vicerrectoría de Vida Universitaria, invita a todos los estudiantes del Campus Dr. Víctor Levi Sasso, a aplicar por becas completas para culminar su carrera, del 27 de septiembre al 1 de octubre.</t>
  </si>
  <si>
    <t>Convocatoria de Movilidad Internacional Saliente UTP- SENACYT – Proyecto 182- para Campus Víctor Levi Sasso</t>
  </si>
  <si>
    <t>Convocatoria de Movilidad Internacional Saliente UTP- SENACYT</t>
  </si>
  <si>
    <t>Cuatro estudiantes destacadas de la Escuela de Aviación y Logística de la Facultad de Ingeniería Mecánica (FIM)</t>
  </si>
  <si>
    <t>Aviso Importante. </t>
  </si>
  <si>
    <t>III Encuentro de Universidades Promotoras de Salud.</t>
  </si>
  <si>
    <t>irma del Acuerdo de Compromiso de Autoevaluación con Fines de Acreditación y Reacreditación de las Universidades Oficiales y Particulares</t>
  </si>
  <si>
    <t>El Rector de la UTP, Ing. Héctor Montemayor firma el acta de Compromiso de Inicio de los Procesos de Acreditación y reacreditación Universitaria de Panamá como lo manda la Ley 52 del 26 de junio del 2015.</t>
  </si>
  <si>
    <t>Atención: Nota Informativa UTP.</t>
  </si>
  <si>
    <t>2do año Programa Mujeres en la Ciencia.</t>
  </si>
  <si>
    <t>Aniversario Centro de Producción e Investigaciones Agroindustriales.</t>
  </si>
  <si>
    <t>Premio Anual a la Labor Sobresaliente del Personal Administrativo 2020</t>
  </si>
  <si>
    <t>La Facultad de Ingeniería Civil (FIC), de la Universidad Tecnológica de Panamá (UTP), realizó la ceremonia de Imposición de Cascos Ingenieriles a 232 estudiantes que cursan los últimos años de sus carreras.</t>
  </si>
  <si>
    <t>Personal de la Dirección de Planificación, la Vicerrectoría de Vida Universitaria, la Dirección de Extensión, y de la Dirección de Relaciones Internacionales de la Universidad Tecnológica de Panamá</t>
  </si>
  <si>
    <t>VI Gala Científica 2021</t>
  </si>
  <si>
    <t>Conversatorio Fundación de la Escuela de Aviación de la UTP.</t>
  </si>
  <si>
    <t>Atención estudiantes de Primer Ingreso de la UTP.</t>
  </si>
  <si>
    <t>La Vicerrectoría de Vida Universitaria (VVU), de la Universidad Tecnológica de Panamá (UTP), realizó el 27 de octubre las actividades conmemorativas al “Día del Estudiante” en el Campus Central Dr. Víctor Levi Sasso.</t>
  </si>
  <si>
    <t>MARATON 5K - Día del Estudiante</t>
  </si>
  <si>
    <t>Comilona Día del Estudiante.</t>
  </si>
  <si>
    <t>Buenas Prácticas: Cuidados del entorno.</t>
  </si>
  <si>
    <t>Buenas Prácticas: Entornos Virtuales</t>
  </si>
  <si>
    <t>Buenas Prácticas: Hábitos y modales en espacio para ingerir los alimentos.</t>
  </si>
  <si>
    <t>Buenas Prácticas: Cuidados de las Instalaciones.</t>
  </si>
  <si>
    <t>Buenas Prácticas: Higiene y medidas de Bioseguridad.</t>
  </si>
  <si>
    <t>Acto protocolar Inicio de Fiestas Patrias de la UTP.</t>
  </si>
  <si>
    <t>Estudiante de la UTP gana Concurso Nacional de Oratoria de Japonés.</t>
  </si>
  <si>
    <t>IX Ciclo de Conferencias de I+D en la UTP.</t>
  </si>
  <si>
    <t>UTP anuncia ganadores de los Premios de Literatura 2021.</t>
  </si>
  <si>
    <t>Categorías que serán premiadas en la VI Gala Científica 2021 de la UTP.</t>
  </si>
  <si>
    <t>UTP instala comisiones para su Reacreditación Institucional. </t>
  </si>
  <si>
    <t>Los pasos para la Matrícula regular de la UTP, le aparecerán en su perfil de matricula.utp.ac.pa, a partir 6 de diciembre de 2021.</t>
  </si>
  <si>
    <t>Ceremonia de Premiación Labor Sobresaliente Personal Administrativo.</t>
  </si>
  <si>
    <t>Excolaboradores de la Universidad Tecnológica de Panamá recibieron la Medalla “Dr. Víctor Levi Sasso” y un Pergamino de Honor, por los años de servicios ofrecidos a esta Casa de Estudios Superiores y su contribución al desarrollo tecnológico de Panamá.</t>
  </si>
  <si>
    <t>Te invitamos a que conozcas sobre el proceso de reacreditación institucional de la UTP con el CONEAUPA.</t>
  </si>
  <si>
    <t>Generación de Destrezas en la Aplicación de luces LED Agricultura Vertical.</t>
  </si>
  <si>
    <t>reconocimiento por parte de la Autoridad Nacional de Transparencia y Acceso a la Información (ANTAI)</t>
  </si>
  <si>
    <t>Día Internacional del Voluntario.</t>
  </si>
  <si>
    <t>Feliz Día de la Madre.</t>
  </si>
  <si>
    <t>Encendido de las velas de la corona de adviento</t>
  </si>
  <si>
    <t> Premio Nacional L’Oreal</t>
  </si>
  <si>
    <t>Ganadores del Premio Anual a la Labor Sobresaliente - 2020.</t>
  </si>
  <si>
    <t>Felices Fiestas #UTP.</t>
  </si>
  <si>
    <t xml:space="preserve">FOTOGRAFIAS </t>
  </si>
  <si>
    <t>CANTIDAD</t>
  </si>
  <si>
    <t>Consejo de Investigación, Postgrado y Extensión</t>
  </si>
  <si>
    <t>Consejo General Universitario</t>
  </si>
  <si>
    <t>DATA-FOTO</t>
  </si>
  <si>
    <t>DATA-POST</t>
  </si>
  <si>
    <t>Alocución</t>
  </si>
  <si>
    <t>Cuándo las experiencias innovadoras en el aula son una innovación educativa..</t>
  </si>
  <si>
    <t>Curso de Japonés</t>
  </si>
  <si>
    <t>Curso de Mandarín</t>
  </si>
  <si>
    <t>Curso de Portugués</t>
  </si>
  <si>
    <t>Curso de Alemán</t>
  </si>
  <si>
    <t>Curso de Francés</t>
  </si>
  <si>
    <t>Curso de Inglés</t>
  </si>
  <si>
    <t>Curso de Preparación de GRE.</t>
  </si>
  <si>
    <t>Inscripciones para Prueba de Ubicación segundo periodo</t>
  </si>
  <si>
    <t>Invitación a celebrar los 10 años del CINEMI</t>
  </si>
  <si>
    <t>Primer Foro de Panamá “Observaciones de la Tierra para el Beneficio Social"</t>
  </si>
  <si>
    <t>El Gran Jurado de Elecciones UTP</t>
  </si>
  <si>
    <t>UTP reitera medidas de prevención contra la COVID-19 e importancia de la Salud Mental.</t>
  </si>
  <si>
    <t>X Aniversario de la Editorial Universitaria de la UTP</t>
  </si>
  <si>
    <t>III Jornada Nacional de Ciencias, Tecnología e Innovación</t>
  </si>
  <si>
    <t>PRESENTACIÓN DEL LIBRO POSTULADOS</t>
  </si>
  <si>
    <t>Movilidad dentro de la UTP.</t>
  </si>
  <si>
    <t>3er año de gestión y mejoramiento continuo (2020/2021)</t>
  </si>
  <si>
    <t>CONFERENCIA ME DIO COVID-19</t>
  </si>
  <si>
    <t>WEBINAR TRANSFORMACIÓN DIGITAL</t>
  </si>
  <si>
    <t>RECTOR DE LA UTP SE REUNE CON AUTORIDAD DE LA COMARCA EMBERÁ WUONAÁN</t>
  </si>
  <si>
    <t>Ya puedes pagar tu matrícula y servicios con tarjetas Clave, Visa o Mastercard.</t>
  </si>
  <si>
    <t>Conoce cómo hacer pagos con Tarjeta Clave.</t>
  </si>
  <si>
    <t>Conoce cómo hacer pagos con Tarjeta de Crédito.</t>
  </si>
  <si>
    <t>CUIDADOS QUE DEBEN TENERSE PARA EL TRASLADO DESDE NUESTRO HOGAS AL SITIO DE TRABAJO</t>
  </si>
  <si>
    <t>Bienvenida del año académico UTP 2021</t>
  </si>
  <si>
    <t>Autoridades y directivos de la UTP se reúnen con Viceministro del MIVIOT.</t>
  </si>
  <si>
    <t>Director del CITT-UTP de Aguadulce participa como conferencista en CADE 2021</t>
  </si>
  <si>
    <t>UTP entrega equipos tecnológicos a ganadores de tómbola virtual.</t>
  </si>
  <si>
    <t>Apertura 3ra semana de la lengua portuguesa</t>
  </si>
  <si>
    <t>Microfono abierto en portugues</t>
  </si>
  <si>
    <t>Las cómicas y el aprendizaje del portugués (3ra semana de la lengua portuguesa)</t>
  </si>
  <si>
    <t>Turismo y lengua (3ra semana de la lengua portuguesa)</t>
  </si>
  <si>
    <t>Webinar sobre Efectividad de Vacunas y Medicamentos frente al SARS CoV 2</t>
  </si>
  <si>
    <t>Conferencia Reflexiones sobre Propiedad Intelectual en la actual sociedad tecno-holística.</t>
  </si>
  <si>
    <t>Encuentro con egresados y clausura (3ra semana de la lengua portuguesa)</t>
  </si>
  <si>
    <t>I Simposio de Ingeniería de Proyectos, Investigación y Desarrollo en Azuero.</t>
  </si>
  <si>
    <t xml:space="preserve">Lanzamiento del programa de maestría científica en recursos hídricos </t>
  </si>
  <si>
    <t>UTP recibe donación de la Compañía Copa Airlines.</t>
  </si>
  <si>
    <t>Vicerrector realiza visita técnica a nuevo Edificio de Laboratorio de Investigación.</t>
  </si>
  <si>
    <t xml:space="preserve">Experiencias exitosas de estudiantes con discapacidad </t>
  </si>
  <si>
    <t>Luchas, retos y logros que han contribuido a la creación y fortalecimiento de la UTP</t>
  </si>
  <si>
    <t>De mi pueblito afroantillano a la UTP</t>
  </si>
  <si>
    <t>Entrega de tablets en la UTP. Donadas por la AIG.</t>
  </si>
  <si>
    <t>UTP presenta el Proyecto Geoparque Puente de las Américas.</t>
  </si>
  <si>
    <t>INAUGURACIÓN DE MURALES</t>
  </si>
  <si>
    <t>Directivos de Merca Panamá visitan la UTP.</t>
  </si>
  <si>
    <t>Lectura en Tiempo de Pandemia.</t>
  </si>
  <si>
    <t>Dia del padre UTP</t>
  </si>
  <si>
    <t>Graduación del primer Diplomado en Calentadores Solares.</t>
  </si>
  <si>
    <t>Autenticación en dos pasos del aplicativo de Votación de la UTP.</t>
  </si>
  <si>
    <t>Robots autónomos de desinfección remota realizan su primera demostración.</t>
  </si>
  <si>
    <t>Video reportaje 40 años RRHH</t>
  </si>
  <si>
    <t>Gala cultural - así es mi Panamá</t>
  </si>
  <si>
    <t>Palabras del Rector Feria del libro 2021</t>
  </si>
  <si>
    <t>Promocional IX Concurso Nacional de Oratoria 2021</t>
  </si>
  <si>
    <t>Lanzamiento del Programa de Práctica Profesional GBM 2021</t>
  </si>
  <si>
    <t>Inauguración de la academia TIC de Huawei</t>
  </si>
  <si>
    <t>9no Concurso nacional de Oratoria 2021</t>
  </si>
  <si>
    <t xml:space="preserve">Inauguración de nuevos edificios en el campus </t>
  </si>
  <si>
    <t>Lanzamiento academia DELL</t>
  </si>
  <si>
    <t>Esfuerzos y logros obtenidos por estudiantes de pueblos originarios que estudian en la UTP</t>
  </si>
  <si>
    <t>UTP firma convenio de Cooperación con el Benemérito Cuerpo de Bomberos.</t>
  </si>
  <si>
    <t>UTP anuncia los ganadores de la JIC-UTP 2021.</t>
  </si>
  <si>
    <t xml:space="preserve">Acto de apertura 9no simposio iberoamericano de ingeniería de residuos </t>
  </si>
  <si>
    <t>Conversando con experto - DOP</t>
  </si>
  <si>
    <t>Misa de Acción de Gracias alusivo a la Campaña de la Cinta Rosada UTP 2021</t>
  </si>
  <si>
    <t>Estudiantes de la UTP reciben becas para estudiar carreras de aviación.</t>
  </si>
  <si>
    <t>Acto de Firma de Compromiso MEDUCA – Universidades Particulares y Oficiales ante CONEAUPA</t>
  </si>
  <si>
    <t>EL PODER DE LA ROBÓTICA AL SERVICIO DE LA INNOVACIÓN SOCIAL.</t>
  </si>
  <si>
    <t>UTP firma Convenio de Cooperación con Corporación Zona Libre Internacional de Bocas del Toro.</t>
  </si>
  <si>
    <t>UTP reafirma su compromiso con AQUATEC.</t>
  </si>
  <si>
    <t>UTP firma convenio con la Universidad de San Ignacio de Loyola.</t>
  </si>
  <si>
    <t>Campeonato Nacional de Softbol Femenino de la UTP.</t>
  </si>
  <si>
    <t>Conociendo nuevos edificios en el Campus Central Dr. Víctor Levi Sasso</t>
  </si>
  <si>
    <t>Conversatorio: “La Literatura Panameña en los últimos 200 años”</t>
  </si>
  <si>
    <t>Conversatorio virtual de egresados - Semana de Francia UTP 2021</t>
  </si>
  <si>
    <t>Promocional Premio Anual a la Labor Sobresaliente del Personal Administrativo 2021.</t>
  </si>
  <si>
    <t>Conversatorio FIM</t>
  </si>
  <si>
    <t>Dia del estudiante - CAPITULO DE HONOR2021</t>
  </si>
  <si>
    <t>Acto de Inicio de Fiestas Patrias en la UTP 2021</t>
  </si>
  <si>
    <t>Ensayo de Gala Científica</t>
  </si>
  <si>
    <t>Gala Científica 2021</t>
  </si>
  <si>
    <t>Presentan libro Apuntes de Teoría Electromagnética.</t>
  </si>
  <si>
    <t>Rector de la UTP se reúne con la Junta Técnica de Ingeniería y Arquitectura.</t>
  </si>
  <si>
    <t>UTP firma Memorando con la Universidad de Indiana</t>
  </si>
  <si>
    <t xml:space="preserve">TOMA DE POSESIÓN </t>
  </si>
  <si>
    <t>ENTREGA DE MEDALLA DR. VITOR LEVIS</t>
  </si>
  <si>
    <t>Culminación del Nivel 12 de Curso de Japones</t>
  </si>
  <si>
    <t>El Proyecto Geoparque Puente de las Américas participa en Foro.</t>
  </si>
  <si>
    <t>Imposición de Cascos Ingenieriles de la Facultad de Ciencias y Tecnología 2021</t>
  </si>
  <si>
    <t>Proclamación de las Autoridades Electas de la Facultad de Ingeniería Civil · Periodo 2022 - 2027</t>
  </si>
  <si>
    <t>Acto del Día de las Madres 2021</t>
  </si>
  <si>
    <t>Toma de Posesión de Nuevas Autoridades de la Facultad de Ingeniería Mecánica</t>
  </si>
  <si>
    <t>Premio Anual a la Labor Sobresaliente del Personal Administrativo 2021</t>
  </si>
  <si>
    <t>Toma de Posesión de Nuevas Autoridades de La Facultad de Ingeniería Industrial</t>
  </si>
  <si>
    <t>Dra Dafni Mora recibe Premio L'Oreal -Unesco</t>
  </si>
  <si>
    <t>DATA-VIDEO</t>
  </si>
  <si>
    <t>Semana de Francia</t>
  </si>
  <si>
    <t>DATA-MENSAJE</t>
  </si>
  <si>
    <t> Ciclo de Conferencias de I+D en la UTP</t>
  </si>
  <si>
    <t> IV Ciclo de Conferencias Virtuales I+D 2021</t>
  </si>
  <si>
    <t> Me dio COVID-19, ¿Ahora qué debo cuidar?</t>
  </si>
  <si>
    <t>"Consumo Responsable de Bebidas con Alcohol" </t>
  </si>
  <si>
    <t>¡Alza tu voz con Youth Speak!</t>
  </si>
  <si>
    <t>¿Cuándo las experiencias innovadoras en el aula son una innovación educativa?</t>
  </si>
  <si>
    <t>Día internacional del libro descuento especial</t>
  </si>
  <si>
    <t>¿Existe una literatura infantil en Panamá?</t>
  </si>
  <si>
    <t>Conferencia "La enseñanza del idioma Español con el uso de AMI</t>
  </si>
  <si>
    <t>Academia Cisco-FIE</t>
  </si>
  <si>
    <t>Actividad Aniversario Sorteo Miercolito Lotería Nacional de Beneficencia</t>
  </si>
  <si>
    <t>Actividades de Aniversario</t>
  </si>
  <si>
    <t>Conversatorio Biblioteca virtual Pearson</t>
  </si>
  <si>
    <t>Conversatorio Empodera a tus estudiantes de Matemáticas y Estadísticas</t>
  </si>
  <si>
    <t>Acto de Entrega de la Medalla Dr. Víctor Levi Sasso</t>
  </si>
  <si>
    <t>Actualización de Diagnóstico Médico del Programa Especial de Salud</t>
  </si>
  <si>
    <t>Actualización del Sitio Web de la UTP</t>
  </si>
  <si>
    <t>AECID – Curso Virtual de Gestión Catastral 2021</t>
  </si>
  <si>
    <t>Taller "La enseñanza en la cuarta Revolución Industrial</t>
  </si>
  <si>
    <t>Ajuste Salarial Por Mérito Académico</t>
  </si>
  <si>
    <t>Venta de libros de precálculo y matemática básica, primer ingreso 2021</t>
  </si>
  <si>
    <t>Curso de Preparación para TOEFL en línea</t>
  </si>
  <si>
    <t>Taller Plataforma Connect Gestión del aprendizaje</t>
  </si>
  <si>
    <t>Aniversario del Centro Especializado en Lenguas</t>
  </si>
  <si>
    <t>Anuncio de Apertura de la Librería del Campus Víctor Levi Sasso</t>
  </si>
  <si>
    <t>Aplica a la Convocatoria UTP SENACYT 2021</t>
  </si>
  <si>
    <t>Aplica a un semestre virtual gratuito en MDH</t>
  </si>
  <si>
    <t>Aplica al Programa Global UGRAD 2022</t>
  </si>
  <si>
    <t>Aplicación hisopados en Campus VLS colaboradores reservaron cupo</t>
  </si>
  <si>
    <t>Asignaturas Virtuales I Semestre 2021</t>
  </si>
  <si>
    <t>Atención Médica a Domicilio</t>
  </si>
  <si>
    <t>Aviso de mantenimiento de Moodle</t>
  </si>
  <si>
    <t>Beca Fundación Anastasio Ruíz Barranco</t>
  </si>
  <si>
    <t>Becas - Fundación Guillermo Quijano</t>
  </si>
  <si>
    <t>Bitácora actualizada de Datos de Salud</t>
  </si>
  <si>
    <t>Boletín Informativo Grupos Temáticos de Investigación</t>
  </si>
  <si>
    <t>Bootcamp de educación de desarrollo sostenible</t>
  </si>
  <si>
    <t>Buenas Prácticas de Prop. Intelectual y Transf. de Tecnologías en la Academia</t>
  </si>
  <si>
    <t>Cafetería del Campus no brindarán servicio de almuerzo</t>
  </si>
  <si>
    <t>Calendario de Cierre y Pago de Planillas 2do Semestre 2021</t>
  </si>
  <si>
    <t>Cambio de fecha Final de la Jornada de Iniciación Científica</t>
  </si>
  <si>
    <t>Cambio de Luminarias en el Edificio 4</t>
  </si>
  <si>
    <t>Campaña Donación de Sangre</t>
  </si>
  <si>
    <t>Campaña Prevención del Cáncer de Mamas</t>
  </si>
  <si>
    <t>Capacitación de Nuevas Convocatorias de Emprendimiento de la SENACYT</t>
  </si>
  <si>
    <t>Conferencia La ética en la tecnología</t>
  </si>
  <si>
    <t>Inscripción para la Prueba de Ubicación de inglés</t>
  </si>
  <si>
    <t>Capacitación Virtual Cómo Brindar Apoyo a Grupos Vulnerables</t>
  </si>
  <si>
    <t>Capacitación Virtual en Docencia Superior</t>
  </si>
  <si>
    <t>Capacitaciones en Metodologías activas e Innovación educativa</t>
  </si>
  <si>
    <t>Carta Aval para Investigadores que deseen participar de Convocatorias</t>
  </si>
  <si>
    <t>Precaución en la Pandemia de la Covid-19 y Salud Mental</t>
  </si>
  <si>
    <t>CBHE Virtual Fair</t>
  </si>
  <si>
    <t>Ceremonia de Clausura XXVII Congreso FII</t>
  </si>
  <si>
    <t>Ceremonia de Premiación Labor Sobresaliente Personal Administrativo</t>
  </si>
  <si>
    <t>Certificaciones de Enfermedades Crónicas</t>
  </si>
  <si>
    <t>Charla de Prevención de Diabetes Mellitus</t>
  </si>
  <si>
    <t>Charla de Prevención de Dislipidemia</t>
  </si>
  <si>
    <t>Charla de Prevención de Hipertensión Arterial</t>
  </si>
  <si>
    <t>Charla El perdón como herramienta de recuperación emocional</t>
  </si>
  <si>
    <t>Charla Gestión de desechos sólidos</t>
  </si>
  <si>
    <t>Restricción de ingreso del personal con comorbilidad para la Covid 19</t>
  </si>
  <si>
    <t>Solicitud de Información sobre Personal Vacunado</t>
  </si>
  <si>
    <t>Conferencias Diez mil años antes, cuando nos adaptamos al Cambio Climático</t>
  </si>
  <si>
    <t>Charlas de Salud Sexual y Reproductiva</t>
  </si>
  <si>
    <t>Charlas para Personal Administrativo</t>
  </si>
  <si>
    <t>Inscríbase al Webinar - Desarrollo de proyectos del CINEMI</t>
  </si>
  <si>
    <t>Conferencias Diez mil años antes, Cuando nos adaptamos al Cambio Climático</t>
  </si>
  <si>
    <t>Chiller Edificio Postgrado</t>
  </si>
  <si>
    <t>Cierre Temporal de la Calle C en Campus VLS</t>
  </si>
  <si>
    <t>Circulación Vehicular Temporal en Avenida B Campus VLS</t>
  </si>
  <si>
    <t>Circular Adjunta VIAD-C-17-2021</t>
  </si>
  <si>
    <t>Circular DGRH 09-21 Presupuesto 2023 Bonificación</t>
  </si>
  <si>
    <t>Circular DGRH-C-021-2021 Cierre de Planilla-Diciembre 2021 y Enero 2022</t>
  </si>
  <si>
    <t>Circular VIAD 028-21 Cierre periodo fiscal</t>
  </si>
  <si>
    <t>Circular VIAD 028-26 Fecha Tope Solicitud Viáticos</t>
  </si>
  <si>
    <t>Circular VIAD-C-024-2021 Cierre de cajas menudas</t>
  </si>
  <si>
    <t>Circular VIAD-C-025-2021 Cierre del periodo fiscal</t>
  </si>
  <si>
    <t>Circular VIAD-C-026-2021 Fecha tope solicitudes viático</t>
  </si>
  <si>
    <t>CIRCULAR-C-50-003-2021</t>
  </si>
  <si>
    <t>Lanzamiento Dell</t>
  </si>
  <si>
    <t>Pagos del curso de idiomas con el Banco General</t>
  </si>
  <si>
    <t>Movilidad dentro de la UTP</t>
  </si>
  <si>
    <t>Colecta de Bolsas de Comida</t>
  </si>
  <si>
    <t>Colecta de Canastillas</t>
  </si>
  <si>
    <t>Reiterar cumplimiento de medidas de bioseguridad en la UTP</t>
  </si>
  <si>
    <t>Colecta para estudiantes y administrativos de la UTP damnificados por las inundaciones</t>
  </si>
  <si>
    <t xml:space="preserve">Como brindar positivo apoyo a grupos Vulnerables </t>
  </si>
  <si>
    <t>Compra de libros para los cursos</t>
  </si>
  <si>
    <t>Comunicado N.32 al personal Docente</t>
  </si>
  <si>
    <t>Trayecto de la casa a la UTP</t>
  </si>
  <si>
    <t>Concurso de Fotografía Digital Maravillas Escondidas en la Naturaleza</t>
  </si>
  <si>
    <t>Concurso TIK TOK durante Semana Promoción de la Salud</t>
  </si>
  <si>
    <t>Conversatorio Sistemas de Innovación y Propiedad Intelectual Vinculados a la Investigación</t>
  </si>
  <si>
    <t>Conferencia Desafío de ser hombre</t>
  </si>
  <si>
    <t>Conferencia Efectividad vacunas y medicamentos frente a Sars-CoV2</t>
  </si>
  <si>
    <t>Jornada Informativa sobre el SNI</t>
  </si>
  <si>
    <t>Pre-JIC Coclé 2021</t>
  </si>
  <si>
    <t>Conferencias en el Día del Programador</t>
  </si>
  <si>
    <t>Conoce el Campus Iberoamérica – CSUCA</t>
  </si>
  <si>
    <t>Continuación del Proceso de Evaluación del Desempeño Periodo 2019</t>
  </si>
  <si>
    <t>Convención Internacional 2021</t>
  </si>
  <si>
    <t>Conversando con Experto: Desarrollo de Estrategias para fortalecer Salud Mental</t>
  </si>
  <si>
    <t>Conversatorio Dieta para personas con diabetes</t>
  </si>
  <si>
    <t>Programa Ajuste Salarial por Mérito Académico</t>
  </si>
  <si>
    <t>Programa Premio Anual a la Labor Sobresaliente</t>
  </si>
  <si>
    <t>Reconocimiento por Años de Servicio</t>
  </si>
  <si>
    <t>Segundo Taller de la Idea al Plan de Negocio</t>
  </si>
  <si>
    <t>Manual para la gestión de exámenes y registro de calificaciones en un curso Moodle</t>
  </si>
  <si>
    <t>Conferencia  Reflexiones Futuro de las PI</t>
  </si>
  <si>
    <t>Conversatorio Tu testimonio puede salvar vidas</t>
  </si>
  <si>
    <t>Manuales de las Herramientas Office 365 y su integración con Moodle</t>
  </si>
  <si>
    <t>Convocatoria abierta para la Maestría en Ciencias en Computación Móvil</t>
  </si>
  <si>
    <t xml:space="preserve">Convocatoria de la Maestría en Docencia Superior </t>
  </si>
  <si>
    <t>Convocatoria de Prisma Tecnológico 2022</t>
  </si>
  <si>
    <t>¿Estás Emprendiendo? y ¿Quieres registrar tu marca?</t>
  </si>
  <si>
    <t>Convocatoria Doctorado en Ciencias Física - CSUCA</t>
  </si>
  <si>
    <t>Convocatoria Extendida - Global UGRAD 2021</t>
  </si>
  <si>
    <t>Convocatoria Interna Selección Candidatos Becas Fulbright Laspau 2021</t>
  </si>
  <si>
    <t>Convocatoria Maestría en Ciencias de la Ingeniería Mecánica</t>
  </si>
  <si>
    <t>Convocatoria Maestría en Ciencias Físicas - FCYT </t>
  </si>
  <si>
    <t>Convocatoria Maestría en Ingeniería Matemática - FCYT</t>
  </si>
  <si>
    <t>Convocatoria Premio Anual a la Labor Sobresaliente del Personal Administrativo 2020</t>
  </si>
  <si>
    <t>Convocatoria y Calendario del Jurado de Elecciones de la FIE</t>
  </si>
  <si>
    <t>Criterios selección investigador del año</t>
  </si>
  <si>
    <t>Seminario de Receso Académico-Coclé 2021</t>
  </si>
  <si>
    <t>Cierre Planilla diciembre 2020 enero 2021</t>
  </si>
  <si>
    <t>Charla Cómo cuidar de mi salud para rendimiento académico</t>
  </si>
  <si>
    <t>Descubre las oportunidades de la Universidad de Oriente</t>
  </si>
  <si>
    <t>Curso de CCNA UTP - FISC</t>
  </si>
  <si>
    <t>Musicoterapia: Hidrata tu mente y cuerpo, ponle movimiento</t>
  </si>
  <si>
    <t>Curso de inglés virtual para estudiantes de la Escuela de Aviación</t>
  </si>
  <si>
    <t>Curso de inglés Virtual sabatino</t>
  </si>
  <si>
    <t>Curso de inglés Virtual semanal</t>
  </si>
  <si>
    <t>Curso de NDG Linux Essentials en modalidad remota</t>
  </si>
  <si>
    <t>Curso de Preparación para GRE</t>
  </si>
  <si>
    <t>Curso de Preparación para TOEFL</t>
  </si>
  <si>
    <t>Presupuesto 2022 para pago Bonificación y Gratificación por Antigüedad</t>
  </si>
  <si>
    <t>Curso de Preparación para Toefl iBT</t>
  </si>
  <si>
    <t>Curso de Preparación para Toefl iBT Virtual</t>
  </si>
  <si>
    <t>Curso de Verano Virtual de japonés</t>
  </si>
  <si>
    <t xml:space="preserve">Se extiende Feria de Libros I Semestre 2021 Panamá Oeste </t>
  </si>
  <si>
    <t>Charla Prevención del Cáncer de Piel</t>
  </si>
  <si>
    <t>IX Congreso Universitario Centroamericano</t>
  </si>
  <si>
    <t>Charla UTP libre de cigarrillo</t>
  </si>
  <si>
    <t>Charla UTP libre de drogas</t>
  </si>
  <si>
    <t>Charlas Rutinas para el cuidado de la piel</t>
  </si>
  <si>
    <t>Charlas y talleres virtuales en promoción de salud</t>
  </si>
  <si>
    <t>Jornada de Prevención de Enfermedades Crónicas No Transmisibles</t>
  </si>
  <si>
    <t>¿Teletrabajas o has teletrabajado? Te necesitamos para completar nuestra investigación</t>
  </si>
  <si>
    <t>Establecimiento presupuestario año 2022 Bonificación Gratificación por Antigüedad</t>
  </si>
  <si>
    <t>Conversatorio sobre innovaciones educativas y registro en la UTP</t>
  </si>
  <si>
    <t>Cursos a dictarse en Verano del Año Académico 2021-2022</t>
  </si>
  <si>
    <t>Cursos CCNAv7 en Academia Cisco FIE</t>
  </si>
  <si>
    <t>Cursos para el receso académico 2022 - Dirección de Investigación</t>
  </si>
  <si>
    <t>Un café de Esperanza y Espiritualidad</t>
  </si>
  <si>
    <t>De la idea al plan de negocio</t>
  </si>
  <si>
    <t>De tener dificultades para inscribirse, escribir al correo del flyer</t>
  </si>
  <si>
    <t>La DRI te invita a conocer su nuevo Facebook</t>
  </si>
  <si>
    <t>Descuento del 5% en Matrícula Verano 2021</t>
  </si>
  <si>
    <t>Developing Cultural Competence (DCC) - NC State University</t>
  </si>
  <si>
    <t>Programa de Becas ofrecidas por la Embajada de la India en Panamá</t>
  </si>
  <si>
    <t>Día Mundia de la Radio - UNESCO</t>
  </si>
  <si>
    <t>Diplomado en Protocolo y Organización de Eventos</t>
  </si>
  <si>
    <t>Diplomado La Ciencia de los Datos Empresariales</t>
  </si>
  <si>
    <t>Sesión Informativa Experiencia de Movilidad Internacional</t>
  </si>
  <si>
    <t>Disposiciones y calendario de escogencia de vacantes del jurado de elecciones</t>
  </si>
  <si>
    <t>Doctor UTP: Charla Síndrome de intestino irritable</t>
  </si>
  <si>
    <t>Doctor UTP: Charlas Dietas</t>
  </si>
  <si>
    <t>Doctor UTP: Síndrome de intestino irritable</t>
  </si>
  <si>
    <t>Dona Esperanza</t>
  </si>
  <si>
    <t>Enlace del Boletín JIC 2020 </t>
  </si>
  <si>
    <t>Programa de Becas del ICCR para la Cultura India</t>
  </si>
  <si>
    <t>Fecha Tope de Acciones de Personal</t>
  </si>
  <si>
    <t>Felices Fiestas</t>
  </si>
  <si>
    <t>Conversatorio en línea Ciencias Espaciales</t>
  </si>
  <si>
    <t>Felicidades en las fiestas navideñas</t>
  </si>
  <si>
    <t>Conversatorio Influencia de Estados Unidos</t>
  </si>
  <si>
    <t>Conversatorio Rogelio Sinán y la poesía centroamericana</t>
  </si>
  <si>
    <t>Conversatorio Un día a la vez</t>
  </si>
  <si>
    <t>Inscríbase al Lanzamiento del Proyecto FIED19-R2-018</t>
  </si>
  <si>
    <t>BECAS Marie Curie Global@Venice Call 2021</t>
  </si>
  <si>
    <t>Servicio Social UTP</t>
  </si>
  <si>
    <t>Sé parte del Panamá Solidario -  Servicio Social</t>
  </si>
  <si>
    <t>Anatomía del Idioma Español</t>
  </si>
  <si>
    <t>Feria Virtual 40 Aniversario UTP 2021</t>
  </si>
  <si>
    <t>FLYER-BENEFICIOS-DEL-SIACAP.jpg</t>
  </si>
  <si>
    <t>Ganadores de la JIC Nacional</t>
  </si>
  <si>
    <t>Ganadores del Premio Anual a la Labor Sobresaliente - 2020</t>
  </si>
  <si>
    <t>Generación de Destrezas en la Aplicación de luces LED Agricultura Vertical</t>
  </si>
  <si>
    <t>Graduación Diplomado  Habilidades Administrativas y del Centro de Tele Educación</t>
  </si>
  <si>
    <t>Mensaje Positivo del Valor Excelencia</t>
  </si>
  <si>
    <t>Ideatones Capatec Panamá</t>
  </si>
  <si>
    <t>Invitación Aniversario de la FII</t>
  </si>
  <si>
    <t>Presentación del Libro Word Canals</t>
  </si>
  <si>
    <t>Inscríbase - Webinar para Propuestas Horizonte Europa (En inglés)</t>
  </si>
  <si>
    <t>Inscríbase a la Sesión Informativa - New MSCA (En inglés)</t>
  </si>
  <si>
    <t>Inscríbase al Conversatorio para universidades CSUCA sobre MOOC-ES</t>
  </si>
  <si>
    <t>IV Congreso Internacional en Inteligencia Ambiental AmITIC 2021</t>
  </si>
  <si>
    <t>Grabación Webinar Successful Proposal in Horizon Europe</t>
  </si>
  <si>
    <t>Inscríbete en las Sesiones Coaching - Convocatoria UTP SENACYT 2021</t>
  </si>
  <si>
    <t>Inscríbete y presenta tu proyecto - Encuentro ODS</t>
  </si>
  <si>
    <t>Próximamente la FIL Virtual 2021 del 19 al 22 de agosto</t>
  </si>
  <si>
    <t>Inscripciones abiertas del Seminario Cátedra CEMEX 2021</t>
  </si>
  <si>
    <t>Instagram live de la Unidad de Emprendimiento</t>
  </si>
  <si>
    <t>Intercambio Profesional H.H. Humphrey - Becas Fulbright</t>
  </si>
  <si>
    <t xml:space="preserve">Inventario Almacén General </t>
  </si>
  <si>
    <t>Invitación 2da Jornada charlas Mi proyecto de vida con decisiones responsables</t>
  </si>
  <si>
    <t>Convenio de Colaboración Recíproca</t>
  </si>
  <si>
    <t>Correo institucional de Coordinación de Centros Regionales</t>
  </si>
  <si>
    <t>Invitación a la actividad "Una Noche Navideña"</t>
  </si>
  <si>
    <t>Convocatoria de la Maestría Docencia Superior con Especialización en Tecnología y Didáctica Educativa</t>
  </si>
  <si>
    <t>1er Encuento Virtual de Egresados, Amigos y Aliados de la FII</t>
  </si>
  <si>
    <t>Invitación a Misa de Acción de Gracias</t>
  </si>
  <si>
    <t>Invitación a participar en Concursos Regionales SICA</t>
  </si>
  <si>
    <t>Invitación actividades Taller Virtual Proyecto STINT</t>
  </si>
  <si>
    <t>Invitación al Acto de Bienvenida del Año Académico 2021</t>
  </si>
  <si>
    <t>Invitación al Video/Reportaje de la DGRH</t>
  </si>
  <si>
    <t>IX Jornada de Sensibilización sobre la Calidad</t>
  </si>
  <si>
    <t>Calendario de actividades para llenar vacantes de los Miembros del Jurado de Elecciones</t>
  </si>
  <si>
    <t>Invitación Concurso Nacional de Oratoria UTP 2021</t>
  </si>
  <si>
    <t>Invitación Conferencias en el Día Internacional de la Mujer</t>
  </si>
  <si>
    <t>Invitación Espectáculo Virtual Gala de Ballet Chino</t>
  </si>
  <si>
    <t>Invitación Gala Científica 2021</t>
  </si>
  <si>
    <t>Invitación IX Curso Nacional de Oratoria 2021</t>
  </si>
  <si>
    <t>Webinar: Sostenibilidad bajo la responsabilidad social</t>
  </si>
  <si>
    <t>Invitación Lanzamiento Proyecto Emprendedor Controlador Inteligente</t>
  </si>
  <si>
    <t>Invitación para pustulaciones al Premio Labor Sobresaliente</t>
  </si>
  <si>
    <t>Convocatoria a Elección para llenar las vacantes de los Miembros del Jurados de Elección</t>
  </si>
  <si>
    <t>IV Expomarketing UTP Coclé 2021</t>
  </si>
  <si>
    <t>IX Ciclo de Conferencias de I+D en la UTP</t>
  </si>
  <si>
    <t>IX Simposio Iberoamericano de Ingeniería de Residuos</t>
  </si>
  <si>
    <t>IX Simposio Logístico 2021</t>
  </si>
  <si>
    <t>JIC virtual 2021 - Selección Final</t>
  </si>
  <si>
    <t>JIC Virtual Coclé 2021</t>
  </si>
  <si>
    <t>Jornada de Capacitación para docentes - Academia EON-UTP</t>
  </si>
  <si>
    <t>Jornada de Capacitación para estudiantes - Academia EON-UTP</t>
  </si>
  <si>
    <t>Jornada de Iniciación Científica Nacional</t>
  </si>
  <si>
    <t>Curso CISCO CCNA</t>
  </si>
  <si>
    <t>Anuncio Beca Organización de los Estados Americanos Gestión de Proyectos 2021</t>
  </si>
  <si>
    <t>Conversatorio con Exsecretarios Generales del Centro de Estudiantes</t>
  </si>
  <si>
    <t>Jornada Logística Virtual 2021 Logística y Cadena de Suministro: el Motor que Nunca se Detiene</t>
  </si>
  <si>
    <t>Jornada virtual en conmemoración al mes de los océanos</t>
  </si>
  <si>
    <t>Jornadas de Reforestación</t>
  </si>
  <si>
    <t>Junta de Elección Estudiantil</t>
  </si>
  <si>
    <t>Jurado Premio Anual a la Labor Sobresaliente 2020</t>
  </si>
  <si>
    <t>La Aromaterapia y sus beneficios para la Salud</t>
  </si>
  <si>
    <t>La aromaterapia y sus beneficios para la salud POSPUESTA&lt;</t>
  </si>
  <si>
    <t xml:space="preserve">Invitación a la Inauguración Academia TIC Huawei </t>
  </si>
  <si>
    <t>Lanzamiento del Libro Adultos Mayores y TIC</t>
  </si>
  <si>
    <t>Lanzamiento Plataforma GBM - UTP</t>
  </si>
  <si>
    <t>Le invitamos a participar del Webinar - Productos pesqueros</t>
  </si>
  <si>
    <t>Lectura en tiempo de pandemia</t>
  </si>
  <si>
    <t>Libra Internship Program</t>
  </si>
  <si>
    <t>Licenciatura en Ciberseguridad</t>
  </si>
  <si>
    <t>Licenciatura en Informática Aplicada</t>
  </si>
  <si>
    <t>Jornada de Capacitación para la Formación de Docentes Virtuales</t>
  </si>
  <si>
    <t>Licenciatura en Informática Aplicada a la Educación</t>
  </si>
  <si>
    <t>Invitación Lanzamiento de la Academia Dell</t>
  </si>
  <si>
    <t>Literatura panameña en los últimos 200 años</t>
  </si>
  <si>
    <t>Maestría Docencia Superior Especialización Didáctica Educativa</t>
  </si>
  <si>
    <t>Seminario Taller Herramientas para presentación visual de la información</t>
  </si>
  <si>
    <t>Manual para la gestión de exámenes y calificaciones en Moodle</t>
  </si>
  <si>
    <t>Conversatorio Experiencias Exitosas de Estudiantes con Discapacidad</t>
  </si>
  <si>
    <t>Afiche Hcéres</t>
  </si>
  <si>
    <t>Información Actualizada sobre Vacunación al Personal Docente</t>
  </si>
  <si>
    <t>Panel Tecnologías y Herramientas para la Era Digital</t>
  </si>
  <si>
    <t>Mensaje Positivo-Valor Equidad</t>
  </si>
  <si>
    <t>Mensaje Positivo-Valor Justicia</t>
  </si>
  <si>
    <t>Mensaje Positivo-Valor Libertad</t>
  </si>
  <si>
    <t>Mensaje Positivo-Valor Pertinencia</t>
  </si>
  <si>
    <t>Mensaje Positivo-Valor Respeto</t>
  </si>
  <si>
    <t>MERCATEC 2021</t>
  </si>
  <si>
    <t>Metodología de atención en la Clínica Universitaria</t>
  </si>
  <si>
    <t>Metodologías Activas e Innovación Docente</t>
  </si>
  <si>
    <t>Mis Cápsulas Psicológicas en Tiempos Difíciles</t>
  </si>
  <si>
    <t>MOOC de Física Experimental II Semestre 2021</t>
  </si>
  <si>
    <t>Comunicado N.35</t>
  </si>
  <si>
    <t>Nuevas fechas para la JIC en las Unidades Académicas UTP</t>
  </si>
  <si>
    <t>Oferta Día del Estudiante</t>
  </si>
  <si>
    <t>Oferta por celebración del Bicentenario</t>
  </si>
  <si>
    <t>Pacto del Bicentenario</t>
  </si>
  <si>
    <t>Panel del Consejo Centroamericano de Acreditación de la Educación Superior</t>
  </si>
  <si>
    <t>Para activar nuestra salud mental</t>
  </si>
  <si>
    <t>Participa de este Ciclo de Webinar organizado por CEUTP y DRI</t>
  </si>
  <si>
    <t>Participa de la 2a edición Programa Mentoreo de IT Women de LACNIC</t>
  </si>
  <si>
    <t>Participa de la Sesión Informativa - Convocatoria SENACYT</t>
  </si>
  <si>
    <t>Participa del Encuentro Anual de Iniciación Científica 2021</t>
  </si>
  <si>
    <t>Participa de la Sesión Informativa - Becas Chevening</t>
  </si>
  <si>
    <t>Participe de la Semana de Francia UTP 2021</t>
  </si>
  <si>
    <t>Participe del Seminario Regional - Horizonte Europa</t>
  </si>
  <si>
    <t>Participe del Webinar Captación de Recursos Externos</t>
  </si>
  <si>
    <t>Participe en la Sesión Informativa del Programa Shift</t>
  </si>
  <si>
    <t>Participe en la Conexión INTAL 2021</t>
  </si>
  <si>
    <t>Pasantía en empresa multinacional</t>
  </si>
  <si>
    <t>Perfeccionamiento en competencia digital para una docencia efectiva</t>
  </si>
  <si>
    <t>Plan de Negocios para tu emprendimiento</t>
  </si>
  <si>
    <t>Plan Nutricional</t>
  </si>
  <si>
    <t>Postulados al Premio Anual a la Labor Sobresaliente 2020</t>
  </si>
  <si>
    <t>Pre-candidato estudiantil a Órganos de Gobierno</t>
  </si>
  <si>
    <t>Comunicado N. 33 Tablón Digital</t>
  </si>
  <si>
    <t>Día Mundial del Medioambiente</t>
  </si>
  <si>
    <t>Premiación al Mejor Proyecto de Innovación Social</t>
  </si>
  <si>
    <t>Premio Labor Sobresaliente del Personal Administrativo</t>
  </si>
  <si>
    <t>Presentación de la obra Diseñando la felicidad</t>
  </si>
  <si>
    <t>Presentación de la obra Postulados Contradictorios</t>
  </si>
  <si>
    <t>Ventana de Mantenimiento a Servidores</t>
  </si>
  <si>
    <t>Presentación del libro Apuntes de Teoría Electromagnética</t>
  </si>
  <si>
    <t>III Ciclo de Conferencias Virtuales i+d</t>
  </si>
  <si>
    <t>Aplica al Programa Global UGRAD 2021</t>
  </si>
  <si>
    <t>Primer Ciclo de Conferencias I+D en modalidad virtual</t>
  </si>
  <si>
    <t>Primera Prueba de Ubicación para Curso de Inglés 2022</t>
  </si>
  <si>
    <t>Programa Ajuste Salarial Por Mérito Académico</t>
  </si>
  <si>
    <t>Primer Foro Observación de la Tierra para el Beneficio Social</t>
  </si>
  <si>
    <t>Actualizar las listas de estudiantes en los cursos asignados</t>
  </si>
  <si>
    <t>Programa de la Final JIC 2021</t>
  </si>
  <si>
    <t>Programa PENTCASIA estudiantes</t>
  </si>
  <si>
    <t>Programación de Matrícula a nivel nacional verano 2022</t>
  </si>
  <si>
    <t>Programación de Matrícula I Semestre 2021</t>
  </si>
  <si>
    <t>Programación de Matrícula II Semestre 2021</t>
  </si>
  <si>
    <t>Listado ANIVERSARIO UTP</t>
  </si>
  <si>
    <t>Proyecto GUESSS</t>
  </si>
  <si>
    <t>Proyectos con financiamiento de convocatoria Senacyt 2021</t>
  </si>
  <si>
    <t>Proyectos de Servicio Social Universitario</t>
  </si>
  <si>
    <t>Prueba de suficiencia para estudiantes de la UTP</t>
  </si>
  <si>
    <t>Prueba de Ubicación de inglés</t>
  </si>
  <si>
    <t>II Ciclo Conferencias Virtuales I+D</t>
  </si>
  <si>
    <t>Reacreditación de la carrera de Ingeniería Electromecánica</t>
  </si>
  <si>
    <t>Recepción de Solicitudes de Ingreso para el 5 abril 2021</t>
  </si>
  <si>
    <t>Recepción y Procesamiento de Solicitudes de Ingreso a la UTP</t>
  </si>
  <si>
    <t>Reconocimiento de las buenas prácticas</t>
  </si>
  <si>
    <t>Reconocimiento Pago Viáticos por Misiones Oficiales dentro del país</t>
  </si>
  <si>
    <t>Requerimientos para enero y febrero de 2022</t>
  </si>
  <si>
    <t>Retiro de productos plásticos de un solo uso</t>
  </si>
  <si>
    <t>Retrospectiva VIPE 40 Años I&amp;D&amp;i</t>
  </si>
  <si>
    <t>Revista I+D Tecnológico de la UTP vinculada a DOAJ</t>
  </si>
  <si>
    <t>Revista Prisma de la UTP integrada al DOAJ</t>
  </si>
  <si>
    <t>Revista RIC de la UTP integrada al DOAJ</t>
  </si>
  <si>
    <t>Riga Technical University Summer Schools 2021</t>
  </si>
  <si>
    <t>Salud mental, un derecho necesario</t>
  </si>
  <si>
    <t>Saludo navideño del Centro de Distribución y Librerías</t>
  </si>
  <si>
    <t>Convocatoria participar en Ciclos de Conferencias como Expositor</t>
  </si>
  <si>
    <t>Semana del Libro</t>
  </si>
  <si>
    <t>Semillero de Investigación en los proyectos MOVIDIS y MOVIDIS-II</t>
  </si>
  <si>
    <t>Taller Quiero escribir un libro</t>
  </si>
  <si>
    <t>III Jornada de Ciencias, Tecnología e Innovación - FCYT</t>
  </si>
  <si>
    <t>Servicios Médicos a Domicilio</t>
  </si>
  <si>
    <t>Sesión Informativa - Convocatoria de Movilidad UTP SENACYT 2021</t>
  </si>
  <si>
    <t>Sesión Informativa - Programa Global UGRAD 2021</t>
  </si>
  <si>
    <t>Sesión informativa para el programa de pasantías del grupo libra</t>
  </si>
  <si>
    <t>Sesión informativa sobre la convocatoria de Nuevos Investigadores 2021 - SENACYT</t>
  </si>
  <si>
    <t>Sesión Informativa Virtual con la comunidad investigadora UTP</t>
  </si>
  <si>
    <t>Simposio Internacional Alimentos Funcionales y Nutracéuticos</t>
  </si>
  <si>
    <t>Sistema de Pago de Matrícula Verano 2022</t>
  </si>
  <si>
    <t>Solicitud colaboración para Canastillas y Bolsas de Comida</t>
  </si>
  <si>
    <t>Afiche-Conversatorio-Equiparacion-5</t>
  </si>
  <si>
    <t>Taller Interactivo en Plataforma Educativa Nearpod</t>
  </si>
  <si>
    <t>Solicitud de Revisión Final</t>
  </si>
  <si>
    <t>Suspensión del Fluido Eléctrico - Poda de árbol</t>
  </si>
  <si>
    <t>Suspensión del Fluido Eléctrico por poda de árbol</t>
  </si>
  <si>
    <t>VI Ciclo de Conferencias de I+D en la UTP</t>
  </si>
  <si>
    <t>Taller Creando Obras de Arte Materiales Reciclables</t>
  </si>
  <si>
    <t>Taller de Musicoterapia</t>
  </si>
  <si>
    <t>Taller de Redacción de Proyectos Innovadores</t>
  </si>
  <si>
    <t>Taller Internacional Virtual de Marketing Digital</t>
  </si>
  <si>
    <t>Taller Mi bienestar, mi prioridad</t>
  </si>
  <si>
    <t>Maestría en Docencia Superior con Especialización en Tecnología y Didáctica</t>
  </si>
  <si>
    <t>Tarjeta de navidad</t>
  </si>
  <si>
    <t>Toma de Mamografía y Ultrasonido</t>
  </si>
  <si>
    <t>Trabajos de Limpieza de FANCOILS</t>
  </si>
  <si>
    <t>Trabajos de Mantenimiento Chiller del Edificio de VIAD-VIPE</t>
  </si>
  <si>
    <t>Trabajos de Mantenimiento en los Chiller, Edificios 1 y 3</t>
  </si>
  <si>
    <t>Trabajos de Mantenimiento y Rehabilitación Sistema de Alarma Contra Incendio</t>
  </si>
  <si>
    <t>Únete al movimiento global de Hacer el Bien</t>
  </si>
  <si>
    <t>Listado SIN y nuevas disposiciones</t>
  </si>
  <si>
    <t>Programación Matrícula Verano 2021</t>
  </si>
  <si>
    <t>Uso del celular en el día a día</t>
  </si>
  <si>
    <t>UTP TALK: Coaching, una metodología para provocar la acción</t>
  </si>
  <si>
    <t>V Ciclo de Conferencias de I+D</t>
  </si>
  <si>
    <t>Venta Libros de Precálculo y Matemática Básica, 1er ingreso 2021</t>
  </si>
  <si>
    <t>Ventana de Mantenimiento a Servicio de Telefonía.</t>
  </si>
  <si>
    <t>Cursos receso académico 2021 - DI-VIPE</t>
  </si>
  <si>
    <t xml:space="preserve">Invitación celebrar Día Mundial de la Diversidad Cultural </t>
  </si>
  <si>
    <t>Ventana de Mantenimiento al sistema PDI institucional</t>
  </si>
  <si>
    <t>Verificación para Validarte y Ejercer tu Derecho al Voto </t>
  </si>
  <si>
    <t>mensaje positivo</t>
  </si>
  <si>
    <t>VII Ciclo de Conferencias de I+D </t>
  </si>
  <si>
    <t>VIII Ciclo de Conferencias de I+D en la UTP</t>
  </si>
  <si>
    <t>Visita la nueva sección de Cursos en Mobility UTP</t>
  </si>
  <si>
    <t>Webinar Intercambio de Experiencias en Proyectos I+D+I</t>
  </si>
  <si>
    <t>Webinar Liderando en tiempo de crisis</t>
  </si>
  <si>
    <t>Webinar sobre Economía Circular</t>
  </si>
  <si>
    <t>Webinar sobre Empleabilidad STEM</t>
  </si>
  <si>
    <t>Webinar: De la resiliencia a la innovación</t>
  </si>
  <si>
    <t>Vídeo Reportaje Día de los Pueblos Indígenas</t>
  </si>
  <si>
    <t>Webinar: Transformación Digital Tangible: Proyectos y Tecnologías</t>
  </si>
  <si>
    <t>Capacitación DITIC</t>
  </si>
  <si>
    <t>cumpleaños DGRH MENSUAL</t>
  </si>
  <si>
    <t>Curso de francés</t>
  </si>
  <si>
    <t>Curso de japonés</t>
  </si>
  <si>
    <t>Curso de alemán</t>
  </si>
  <si>
    <t>Curso de mandarín</t>
  </si>
  <si>
    <t>Curso de portugués</t>
  </si>
  <si>
    <t>Curso de Preparación de GRE</t>
  </si>
  <si>
    <t>Curso de inglés</t>
  </si>
  <si>
    <t>Feria de Libros</t>
  </si>
  <si>
    <t>DATA-NOTICIA</t>
  </si>
  <si>
    <t>Defensa de la tesis doctoral de la Doctora Damarys Cortés</t>
  </si>
  <si>
    <t>Primera Versión del Diplomado en Colectores Solares</t>
  </si>
  <si>
    <t>Primera reunión del Comité Editorial de la Revista Prisma Tecnológico</t>
  </si>
  <si>
    <t>El Centro Regional de la UTP en Panamá Oeste, celebra 40 años de creación</t>
  </si>
  <si>
    <t>Ventiladores por Panamá presenta los logros alcanzados</t>
  </si>
  <si>
    <t>UTP reitera medidas de prevención contra la COVID-19 e importancia de la Salud Mental</t>
  </si>
  <si>
    <t>Sustentación de Tesis sobre Estandarización en Líneas de Producción de Galletas Dulces y Saladas</t>
  </si>
  <si>
    <t>Nuevo Ingeniero en Alimentos</t>
  </si>
  <si>
    <t>Inauguran Infoplaza en el Centro Regional de Chiriquí</t>
  </si>
  <si>
    <t>Internacionaliza tu Carrera con AIESEC Panamá</t>
  </si>
  <si>
    <t>Ganadores del Hackathon Eurus 2020, versión 3.0, reciben sus premios</t>
  </si>
  <si>
    <t>Felicidades a nuestra nueva Ingeniera en Alimentos</t>
  </si>
  <si>
    <t>Astrocamping Virtual 2021</t>
  </si>
  <si>
    <t>Rector de la UTP presenta informe anual ante Consejo Académico y el Consejo General</t>
  </si>
  <si>
    <t>Investigadores de la UTP participan de Webinar</t>
  </si>
  <si>
    <t>Presentación de Avances de Proyecto de Investigación</t>
  </si>
  <si>
    <t>UTP participa en Proyecto Regional</t>
  </si>
  <si>
    <t>Investigadores de la UTP participan como mentores en programas de jóvenes científicos</t>
  </si>
  <si>
    <t>Acto de Graduación de Diplomados Virtuales de UTP</t>
  </si>
  <si>
    <t>Estudiantes de la UTP participan del programa Global UGRAD</t>
  </si>
  <si>
    <t>UTP y UNIANDES se reúnen para compartir experiencias</t>
  </si>
  <si>
    <t>Centro Regional de Panamá Oeste celebra Día Mundial de los Humedales</t>
  </si>
  <si>
    <t>DIGITED inicia Jornada de Capacitación para Docentes</t>
  </si>
  <si>
    <t>Taller de Musicoterapia: Hidrata tu mente y cuerpo</t>
  </si>
  <si>
    <t>Revistas científicas de la UTP reciben Reconocimiento</t>
  </si>
  <si>
    <t>Presentación del Libro Postulados Contradictorios</t>
  </si>
  <si>
    <t>Taller la Espiritualidad en la Esperanza</t>
  </si>
  <si>
    <t>Docente de la UTP seleccionada para la iniciativa “25 Mujeres en la ciencia: Latinoamérica de 3M”</t>
  </si>
  <si>
    <t>Consejo General de la UTP se reúne</t>
  </si>
  <si>
    <t>UTP participa como invitada en encuentro virtual</t>
  </si>
  <si>
    <t>Jornada de Investigación</t>
  </si>
  <si>
    <t>Lanzamiento oficial de la Academia GBM - UTP</t>
  </si>
  <si>
    <t>Inicia la Sexta versión de la Cátedra CEMEX en la UTP</t>
  </si>
  <si>
    <t>Seminario Taller Introductorio de Inteligencia Artificial</t>
  </si>
  <si>
    <t>Cómo pasar de la tesis a su artículo científico</t>
  </si>
  <si>
    <t>Capacitación Docente del Programa Interuniversitario de Apoyo a Grupos Vulnerables</t>
  </si>
  <si>
    <t>Tres revistas de la UTP reciben Reconocimiento de Indexación</t>
  </si>
  <si>
    <t>Sustentación del Tesis: Inventario del Consumo de Energía para Evaluar Alternativas de Ahorro Energético</t>
  </si>
  <si>
    <t>Webinar Modalidades y Buenas Prácticas del Financiamiento a Emprendedores</t>
  </si>
  <si>
    <t>Rector de la UTP presenta Informe de su Tercer año de Gestión</t>
  </si>
  <si>
    <t>Inicio de Clases del Centro Tele Educativo Dr. Víctor Levi Sasso</t>
  </si>
  <si>
    <t>Embajador de Portugal realiza visita a la UTP</t>
  </si>
  <si>
    <t>Nuevo Licenciado en Comunicación Ejecutiva Bilingüe</t>
  </si>
  <si>
    <t>Docente e investigador de la UTP participa del DILET2020</t>
  </si>
  <si>
    <t>Rector de la UTP se reúne con autoridades de la Comarca Emberá Wuonaán</t>
  </si>
  <si>
    <t>Conferencia Me dio COVID-19 ¿Ahora qué debo cuidar?</t>
  </si>
  <si>
    <t>Webinar Transformación Digital Tangible</t>
  </si>
  <si>
    <t>Experto de la UTP participa del XI Congreso Nacional de Química Panamá</t>
  </si>
  <si>
    <t>UTP hizo el Lanzamiento del Proyecto Emprendedor Open Siembro</t>
  </si>
  <si>
    <t>Taller: “Aromaterapia y sus beneficios para la salud”</t>
  </si>
  <si>
    <t>Colaboradores de la UTP, expositores y mentores en taller virtual</t>
  </si>
  <si>
    <t>Seminario de la Facultad de Ingeniería Mecánica en UTP de Azuero</t>
  </si>
  <si>
    <t>Seminario Taller de Investigación</t>
  </si>
  <si>
    <t>Convenio de Cooperación entre la UTP y el MOP</t>
  </si>
  <si>
    <t>UTP clausura Sexta Versión de Catedra Cemex</t>
  </si>
  <si>
    <t>Tercer trabajo teórico práctico asesorado por el CINEMI</t>
  </si>
  <si>
    <t>Experto de la UTP participa como expositor en Webinar "El futuro del agua"</t>
  </si>
  <si>
    <t>Inicia proceso de validación del Contenedor Móvil para el Secado de Cebolla</t>
  </si>
  <si>
    <t>UTP en la Culminación Proyecto Erasmus+ CBHE TIC Cruz del Sur</t>
  </si>
  <si>
    <t>Presentación del Programa Horizonte Europa</t>
  </si>
  <si>
    <t>Taller Creando obras de Arte con Material Reciclado</t>
  </si>
  <si>
    <t>Acto de Entrega de Auxilio Económico Educativo</t>
  </si>
  <si>
    <t>Acto del culminación del nivel 6 del Programa de Portugués</t>
  </si>
  <si>
    <t>Investigador del Centro Regional de Azuero de la UTP participa como expositor</t>
  </si>
  <si>
    <t>Buenas Prácticas de Propiedad Intelectual y Transferencia de Tecnología en la Academia</t>
  </si>
  <si>
    <t>Workshop de Investigación Aplicada</t>
  </si>
  <si>
    <t>Gran Tómbola Virtual como bienvenida a los estudiantes</t>
  </si>
  <si>
    <t>UTP participa de Prueba Piloto de la Plataforma WeShareCare</t>
  </si>
  <si>
    <t>UTP Chiriquí celebra el inicio del año académico 2021</t>
  </si>
  <si>
    <t>Reunión Extraordinaria del Consejo Administrativo de la UTP</t>
  </si>
  <si>
    <t>Secretaría General de la UTP
Ha emitido 2631 diplomas de la Promoción 2020, durante la pandemia</t>
  </si>
  <si>
    <t>Coaching una Metodología para Provocar la Acción</t>
  </si>
  <si>
    <t>Taller De la Idea al Plan de Negocio</t>
  </si>
  <si>
    <t>UTP presenta Avances del Plan de Desarrollo Institucional</t>
  </si>
  <si>
    <t>Apertura de Maestría en Ciencias y Tecnología de Alimentos</t>
  </si>
  <si>
    <t>Reunión del Consejo de Investigación, Postgrado y Extensión</t>
  </si>
  <si>
    <t>UTP entrega equipos tecnológicos a ganadores de tómbola virtual</t>
  </si>
  <si>
    <t>UTP realiza acto virtual de Entrega de Certificados de Menciones Honoríficas</t>
  </si>
  <si>
    <t>UTP y las Embajadas de Portugal y Brasil coordinan la Tercera Semana de la Lengua Portuguesa</t>
  </si>
  <si>
    <t>II Simposio de Ciencia e Ingeniería</t>
  </si>
  <si>
    <t>Estudiantes de la UTP Chiriquí reciben premios de la tómbola virtual</t>
  </si>
  <si>
    <t>Ing. Héctor M. Montemayor Á. presentó Informe de gestión</t>
  </si>
  <si>
    <t>Inspeccionan áreas para la instalación de acelerógrafos en la UTP Chiriquí</t>
  </si>
  <si>
    <t>Charla: Consumo responsable de bebidas con alcohol</t>
  </si>
  <si>
    <t>Clausura del Diplomado: Diseño e instalación de calentadores solares de agua</t>
  </si>
  <si>
    <t>UTP inicia Curso de Gestión de Procesos</t>
  </si>
  <si>
    <t>Grupos ITSIAS y SMARTS-E de la UTP realizan Ciclo de Capacitaciones</t>
  </si>
  <si>
    <t>Segunda Jornada Virtual de Calidad y Normalización</t>
  </si>
  <si>
    <t>Foro Digitalización, Automatización y Virtualización del Sector Industrial</t>
  </si>
  <si>
    <t>Seminario: Cómo brindar positivo apoyo a grupos Vulnerables</t>
  </si>
  <si>
    <t>Universidad Tecnológica de Panamá se reúne con la Universidad Santa Cecilia de Brasil</t>
  </si>
  <si>
    <t>Segunda Jornada Virtual de Logística en la UTP</t>
  </si>
  <si>
    <t>UTP presenta Anteproyecto de Presupuesto para la vigencia 2022</t>
  </si>
  <si>
    <t>Cuatro décadas dedicados a la investigación, desarrollo e innovación en la UTP</t>
  </si>
  <si>
    <t>Expertos de la UTP participan en Proyecto de Investigación</t>
  </si>
  <si>
    <t>Lectura en Tiempo de Pandemia</t>
  </si>
  <si>
    <t>Lanzamiento oficial de la RED JUVENIL RUPADES</t>
  </si>
  <si>
    <t>Clausura de "Retrospectiva VIPE, 40 años de Investigación, Desarrollo e Innovación"</t>
  </si>
  <si>
    <t>Estudiantes de la UTP son premiados en el Congreso Nacional de Investigación de Pregrado (NCUR) 2021</t>
  </si>
  <si>
    <t>Estudiante de maestría de la UTP desarrolla exoesqueleto de mano</t>
  </si>
  <si>
    <t>40 años de la Dirección General de Recursos Humanos de la UTP</t>
  </si>
  <si>
    <t>Vigésimo Quinto Aniversario de la Facultad de Ciencias y Tecnología</t>
  </si>
  <si>
    <t>Jornada de Reforestación en la UTP</t>
  </si>
  <si>
    <t>Embajador de Francia en Panamá visita el Observatorio Astronómico de Panamá</t>
  </si>
  <si>
    <t>Primer catálogo de publicaciones universitarias</t>
  </si>
  <si>
    <t>UTP Azuero realiza la Jornada de Iniciación Científica (JIC) 2021</t>
  </si>
  <si>
    <t>Investigadores de UTP Azuero participan en Conferencia Internacional LACCEI 2021</t>
  </si>
  <si>
    <t>Centro Regional de Azuero realiza la Feria Reduce, Recicla, Reutiliza y Emprende</t>
  </si>
  <si>
    <t>UTP hace lanzamiento oficial de proyecto para hacerle frente a la COVID 19</t>
  </si>
  <si>
    <t>Finaliza Curso de Gestión de Procesos, en la UTP</t>
  </si>
  <si>
    <t>Reunión Ordinaria Virtual del Consejo Administrativo</t>
  </si>
  <si>
    <t>Reunión Ordinaria Virtual del Consejo General Universitario</t>
  </si>
  <si>
    <t>UTP anuncia los ganadores de la JIC-UTP 2021</t>
  </si>
  <si>
    <t>UTP dona canastillas en su Cuadragésimo Aniversario</t>
  </si>
  <si>
    <t>Gala Cultural "Así es mi Panamá"</t>
  </si>
  <si>
    <t>Primera Jornada de Reforestación en la UTP</t>
  </si>
  <si>
    <t>UTP dona alimentos secos y artículos de aseo personal</t>
  </si>
  <si>
    <t>Conversatorio: La Enseñanza del idioma español</t>
  </si>
  <si>
    <t>IX Concurso Nacional de Oratoria 2021</t>
  </si>
  <si>
    <t>Conversatorio La Ética en la Tecnología</t>
  </si>
  <si>
    <t>Conversatorio “La Vida un Día a la Vez”</t>
  </si>
  <si>
    <t>Conversatorio: La influencia de Estados Unidos en la literatura panameña</t>
  </si>
  <si>
    <t>Estudiantes de la UTP diseñaron Plataforma de la Feria Internacional del Libro</t>
  </si>
  <si>
    <t>SENAN y UTP firman convenio marco de cooperación</t>
  </si>
  <si>
    <t>VIII Taller Nacional de Investigación de la UTP</t>
  </si>
  <si>
    <t>Segundo día del VIII Taller Nacional de Investigación UTP 2021</t>
  </si>
  <si>
    <t>VI Ciclo de Conferencia Virtual I+D 2021</t>
  </si>
  <si>
    <t>UTP y CNC firman Convenio Marco de Cooperación</t>
  </si>
  <si>
    <t>Presentación del Informe del Rector en la Reunión Ordinaria Virtual del Consejo Académico</t>
  </si>
  <si>
    <t>Charla sobre las Dietas DASH, Paleo y Keto</t>
  </si>
  <si>
    <t>Presidente inaugura cuatro edificios en la UTP</t>
  </si>
  <si>
    <t>IV Cuarta versión Jornada de Mercadeo y II versión virtual de MERCATEC 2021</t>
  </si>
  <si>
    <t>Rector de la UTP participa en presentación de Programas de Huawei</t>
  </si>
  <si>
    <t>Charla sobre el Síndrome de Intestino Irritable</t>
  </si>
  <si>
    <t>Lotería Nacional de Beneficencia destaca el 40 aniversario de la UTP</t>
  </si>
  <si>
    <t>Consejo Administrativo aprueba subsidio y Sala de Lactancia Materna</t>
  </si>
  <si>
    <t>Estudiantes de la UTP presentan Propuesta de Digitalización de Procesos</t>
  </si>
  <si>
    <t>Oportunidades de Becas Chevening 2021</t>
  </si>
  <si>
    <t>Inauguran Proyecto de Soporte Técnico para Infoplazas</t>
  </si>
  <si>
    <t>Clase Espejo entre la Universidad Católica de Colombia</t>
  </si>
  <si>
    <t>Propuesta de Retorno a las actividades presenciales</t>
  </si>
  <si>
    <t>Investigadora del Centro Regional de Azuero recibe Certificación</t>
  </si>
  <si>
    <t>UTP Azuero presente en la Gran Final de la JIC UTP 2021</t>
  </si>
  <si>
    <t>Centro Regional de Azuero realiza conferencias</t>
  </si>
  <si>
    <t>Conversatorio sobre Estrategias para fortalecer la salud mental ante las adversidades</t>
  </si>
  <si>
    <t>Acto inaugural de IV Congreso de Ingeniería Civil</t>
  </si>
  <si>
    <t>Conversatorio sobre experiencia de estudios superiores en Francia</t>
  </si>
  <si>
    <t>Estudiantes de la UTP compartirán con Premios Nobel</t>
  </si>
  <si>
    <t>UTP presente la Feria Artesanal Ambiental de La Mina, Membrillo</t>
  </si>
  <si>
    <t>Sustentan tesis sobre Modelado de un circuito de distribución de prueba IEEE</t>
  </si>
  <si>
    <t>Empresas Francesas se presentan en la UTP</t>
  </si>
  <si>
    <t>Concurso de Puentes de Cerchas de Madera “Martín Isaac Donderis”</t>
  </si>
  <si>
    <t>Clase Espejo entre la Universidad Iberoamericana de México y la Universidad Tecnológica de Panamá</t>
  </si>
  <si>
    <t>VIII Ciclo de Conferencia I+D</t>
  </si>
  <si>
    <t>Clausura del IV Congreso Internacional de la Facultad de Ingeniería Civil</t>
  </si>
  <si>
    <t>Proyecto de cursos cortos: experiencia internacional de verano en ingeniería UTP</t>
  </si>
  <si>
    <t>Vigésimo Aniversario de la Escuela de Aviación y Logística</t>
  </si>
  <si>
    <t>Webinar sobre “Productos pesqueros"</t>
  </si>
  <si>
    <t>UTP realiza Acto de Reconocimiento a Estudiantes del Capítulo de Honor 2021</t>
  </si>
  <si>
    <t>Taller sobre Diseño y Fabricación de Placas de Circuito Impreso (PCB)</t>
  </si>
  <si>
    <t>Acto de Graduación de la XIX Versión del Diplomado en Creación Literaria</t>
  </si>
  <si>
    <t>Investigadores del Centro Regional de Azuero en el Taller de Gestión de datos en entornos conectados</t>
  </si>
  <si>
    <t>Sustentan Tesis sobre Utilización de Residuos Agrícolas Carbonizados</t>
  </si>
  <si>
    <t>Seminario Taller Hablemos de Spring, React como invitado especial</t>
  </si>
  <si>
    <t xml:space="preserve">Clase espejo entre el Instituto Tecnológico Superior del Oriente del Estado de Hidalgo y la UTP </t>
  </si>
  <si>
    <t>Tercera versión del Pitch Tecnológico en la UTP</t>
  </si>
  <si>
    <t>UTP presenta Diagnóstico del Cumplimiento de los ODS</t>
  </si>
  <si>
    <t>UTP y el Club de Leones de Betania celebran conferencia sobre resultados de investigación</t>
  </si>
  <si>
    <t>Docente de la UTP en evento de APEDE</t>
  </si>
  <si>
    <t>Carreras de la UTP inician proceso de reacreditación ante la ACAAI</t>
  </si>
  <si>
    <t>Panamá participa del “Diálogo Nobel América Latina y El Caribe”</t>
  </si>
  <si>
    <t>UTP anuncia ganadores de los Premios de Literatura 2021</t>
  </si>
  <si>
    <t>Se reúne Consejo Académico de la UTP</t>
  </si>
  <si>
    <t>Jornada Virtual 2021 de la Facultad de Ingeniería Industrial</t>
  </si>
  <si>
    <t>Revista  I+D Tecnológico de la UTP se integra al Directorio de Revistas de Acceso Abierto (DOAJ)</t>
  </si>
  <si>
    <t>Grupo Estudiantil Eurus organiza Hackathon 2021</t>
  </si>
  <si>
    <t>Diplomado en Gestión de Comercio Exterior</t>
  </si>
  <si>
    <t>UTP firma convenio de cooperación educativa</t>
  </si>
  <si>
    <t>Acto de Culminación de los 12 niveles del Curso de Japonés</t>
  </si>
  <si>
    <t>Consejo de Investigación, Postgrado y Extensión de la UTP</t>
  </si>
  <si>
    <t>IV Imposición de Cascos Ingenieriles de la Facultad de Ciencias y Tecnología</t>
  </si>
  <si>
    <t>Miembros del Consejo Administrativo se reúnen</t>
  </si>
  <si>
    <t>UTP presenta al Dr. Orlando Aguilar, como Nuevo Decano</t>
  </si>
  <si>
    <t>Consejo Académico de la UTP se reúne</t>
  </si>
  <si>
    <t>Estudiantes representarán a Panamá en evento tecnológico</t>
  </si>
  <si>
    <t>IX Versión del Premio Anual a la Labor Sobresaliente</t>
  </si>
  <si>
    <t>Clausura de la Tercera Versión de la Capacitación “MOOC de Física Experimental"</t>
  </si>
  <si>
    <t>Toma de Posesión de las Nuevas Autoridades de la Facultad de Ingeniería Industrial</t>
  </si>
  <si>
    <t>Final y entrega de Premios del Concurso Empréndete 2021</t>
  </si>
  <si>
    <t>Encendido de velas de la Corona de Adviento</t>
  </si>
  <si>
    <t>Expertos en tecnología crean Plataforma de Recursos Digitales</t>
  </si>
  <si>
    <t>UTP organiza Conversatorio Estudiantil</t>
  </si>
  <si>
    <t>Segundo Foro Ambiente y Sociedad</t>
  </si>
  <si>
    <t>La DGTC apunta hacia la elaboración del Manual de Procedimientos</t>
  </si>
  <si>
    <t>Seminario de cultura Gestión, Desarrollo, Promoción e Innovación Cultural</t>
  </si>
  <si>
    <t>Evaluación de Alternativas de Tratamientos Sostenibles para Remover Nitrato de Aguas Contaminadas</t>
  </si>
  <si>
    <t>Primer Foro Observaciones de la Tierra para el Beneficio Social</t>
  </si>
  <si>
    <t>Conversatorio Anatomía del Idioma Español</t>
  </si>
  <si>
    <t>Celebración del X Aniversario del CINEMI</t>
  </si>
  <si>
    <t>Realizan webinar sobre Desarrollo de Proyectos del CINEMI</t>
  </si>
  <si>
    <t>Clínica Universitaria inicia Programa de Promoción de la Salud “Dr. UTP”</t>
  </si>
  <si>
    <t>Gestión de Riesgos de Desastres Naturales</t>
  </si>
  <si>
    <t>Primer Foro de Panamá Observación de la Tierra para el Beneficio Social</t>
  </si>
  <si>
    <t>Conferencia virtual La Creatividad y la Innovación a través del Laboratorio de Aceleración del PNUD</t>
  </si>
  <si>
    <t>Visita del Secretario Nacional de la SENACYT al CITT-UTP</t>
  </si>
  <si>
    <t>Agricultura y Seguridad Alimentaria temas tratados durante el Foro Observaciones de la Tierra</t>
  </si>
  <si>
    <t>Observatorio Astronómico de la UTP celebra su décimo aniversario</t>
  </si>
  <si>
    <t>Registro de Innovaciones Educativas y la Publicación de un Trabajo de Investigación en el Aula</t>
  </si>
  <si>
    <t>Panel de expertos en temática de Gestión de Recursos Hídricos</t>
  </si>
  <si>
    <t>Docentes de la UTP participan de Digital Evolution Education Program</t>
  </si>
  <si>
    <t>II Ciclo de Conferencias Virtuales de I+D</t>
  </si>
  <si>
    <t>Conferencia sobre El Papel del Prevencionista</t>
  </si>
  <si>
    <t>Webinar sobre Efectividad de Vacunas y Medicamentos frente al SARS-CoV-2</t>
  </si>
  <si>
    <t>Autoridades de la UTP se reúnen con la Universidad de Camagüey</t>
  </si>
  <si>
    <t>UTP cuenta con un tablón digital de anuncios</t>
  </si>
  <si>
    <t>Conferencia Reflexiones sobre Propiedad Intelectual en la actual sociedad tecno-holística</t>
  </si>
  <si>
    <t>Conferencias Turismo y la Lengua Portuguesa</t>
  </si>
  <si>
    <t>Personal administrativo y de investigación de la UTP se reincorporan a labores presenciales</t>
  </si>
  <si>
    <t>Sesión Informativa Prevención del Cáncer de Piel</t>
  </si>
  <si>
    <t>Conversatorio para celebrar el Día Mundial de la Propiedad Intelectual</t>
  </si>
  <si>
    <t>UTP presenta el Proyecto Geoparque Puente de las Américas</t>
  </si>
  <si>
    <t>Autoridades de la UTP se reúnen con los representantes de la Cámara de Comercio</t>
  </si>
  <si>
    <t>La Facultad de Ingeniería Industrial celebra su XL aniversario</t>
  </si>
  <si>
    <t>UTP recibe donación de la Compañía Copa Airlines</t>
  </si>
  <si>
    <t>Charla UTP Libre de Cigarrillo</t>
  </si>
  <si>
    <t>UTP presente en el Webinar organizado por Universidad de Honduras</t>
  </si>
  <si>
    <t>Primer Simposio de Ingeniería de Proyectos, Investigación y Desarrollo</t>
  </si>
  <si>
    <t>UTP y Senacyt lanzan Programa de Maestría Científica en Recursos Hídricos</t>
  </si>
  <si>
    <t>Webinar Realidades y Prospectiva de la Educación Superior</t>
  </si>
  <si>
    <t>III Ciclo de Conferencias Virtuales I+D 2021</t>
  </si>
  <si>
    <t>Expositores del Webinar del CSUCA</t>
  </si>
  <si>
    <t>Celebración del Día Mundial de la Diversidad Cultural</t>
  </si>
  <si>
    <t>Conversatorio “Juventud y Cultura</t>
  </si>
  <si>
    <t>Charla UTP Libre de Drogas</t>
  </si>
  <si>
    <t>Firma de Convenio entre la UTP y UNICENTRO</t>
  </si>
  <si>
    <t>Lanzamiento Oficial del MBA en Gestión Pública e Innovación</t>
  </si>
  <si>
    <t>Conversatorio Hablando de Bolsa</t>
  </si>
  <si>
    <t>Conferencia Cambio Climático:Mitigación y adaptación</t>
  </si>
  <si>
    <t>Conversatorio: "Luchas, retos y logros que han contribuido a la creación y fortalecimiento de la UTP</t>
  </si>
  <si>
    <t>Lanzamiento de la Plataforma Digital: “EPIDEMPREDICT FOR COVID-19</t>
  </si>
  <si>
    <t>Clausura del Diplomado de Liderazgo en Gestión Empresarial Cooperativa para la Sociedad</t>
  </si>
  <si>
    <t>Informe del Rector ante el Consejo de Investigación, Postgrado y Extensión</t>
  </si>
  <si>
    <t>Embajador de Francia se reúne con autoridades de la UTP</t>
  </si>
  <si>
    <t>Consejo Académico de la UTP aprueba Modalidad de Clases Mixtas</t>
  </si>
  <si>
    <t>UTP aprueba la creación de la DINACE</t>
  </si>
  <si>
    <t>Proyecto de Labor Social de estudiantes en INFOPLAZAS AIP</t>
  </si>
  <si>
    <t>Conversatorio sobre Prevención de la Hipertensión Arterial</t>
  </si>
  <si>
    <t>Primera Eucaristía en la Capilla de la UTP</t>
  </si>
  <si>
    <t>UTP entrega equipos a estudiantes en el Centro Regional de Veraguas</t>
  </si>
  <si>
    <t>UTP mantiene su liderazgo en Panamá en el QS World University Rankings 2022</t>
  </si>
  <si>
    <t>XXII Aniversario del Centro Especializado en Lenguas de la UTP</t>
  </si>
  <si>
    <t>Realizan III Simposio de Ingeniería de Mantenimiento</t>
  </si>
  <si>
    <t>Clausura del Curso de Mandarín en la UTP</t>
  </si>
  <si>
    <t>Celebración del Día del Padre en la UTP</t>
  </si>
  <si>
    <t>CITT-UTP y Universidad de Chile intercambiaron experiencias en Proyectos I+D+i</t>
  </si>
  <si>
    <t>Experiencias del Control de Calidad en Equipos de Calentamiento Solar de Agua</t>
  </si>
  <si>
    <t>Cuatro décadas impulsando la investigación en la UTP</t>
  </si>
  <si>
    <t>Inauguran Diplomado en Gestión del Comercio Exterior en la UTP</t>
  </si>
  <si>
    <t>UTP conmemora la solemnidad de su Santo Patrono</t>
  </si>
  <si>
    <t>UTP y Cámara de Comercio, Industrias y Agricultura de Panamá firman Convenio</t>
  </si>
  <si>
    <t>Clase Espejo entre la Universidad de Lima y la UTP</t>
  </si>
  <si>
    <t>Segunda graduación del Diplomado Curso Virtual en Cambio Climático</t>
  </si>
  <si>
    <t>Estudiantes eligen a sus representantes ante Órganos de Gobierno</t>
  </si>
  <si>
    <t>UTP presenta el libro Manual de Gestión y Operaciones de Almacenes y Centros de Distribución</t>
  </si>
  <si>
    <t>Concurso Interno de Oratoria en la UTP</t>
  </si>
  <si>
    <t>UTP conmemora tercer aniversario de estudiante Rosaida Lorenzo</t>
  </si>
  <si>
    <t>UTP inaugura primer Laboratorio de Prototipado</t>
  </si>
  <si>
    <t>Rector de la UTP recibe la visita de la Embajadora de los Países Bajos</t>
  </si>
  <si>
    <t>Facultad de Ingeniería Mecánica celebra su Aniversario</t>
  </si>
  <si>
    <t>Reunión Ordinaria del Consejo de Investigación</t>
  </si>
  <si>
    <t>Sesión informativa Movilidad Internacional Entrante en la UTP</t>
  </si>
  <si>
    <t>Misa por el Cuadragésimo Aniversario de la UTP</t>
  </si>
  <si>
    <t>UTP presenta vídeo de su XL Aniversario</t>
  </si>
  <si>
    <t>Feliz Cumpleaños UTP</t>
  </si>
  <si>
    <t>UTP firma convenio de Cooperación con el Benemérito Cuerpo de Bomberos</t>
  </si>
  <si>
    <t>UTP y Huawei inauguran academia TIC</t>
  </si>
  <si>
    <t>Prueba de COVID-19 a personal de la UTP</t>
  </si>
  <si>
    <t>Vicerrector de la UTP recibe visita de Transit Tech Career</t>
  </si>
  <si>
    <t>UTP y Dell Technologies lanzan Academia de Data Center</t>
  </si>
  <si>
    <t>Rector de la UTP realiza develación de placas en edificios</t>
  </si>
  <si>
    <t>Esfuerzos y logros obtenidos por estudiantes de los pueblos originarios</t>
  </si>
  <si>
    <t>Rector de la UTP sustenta Presupuesto 2022</t>
  </si>
  <si>
    <t>Workshop Virtual del Proyecto STINT</t>
  </si>
  <si>
    <t>UTP entrega Diploma Post Mortem</t>
  </si>
  <si>
    <t>UTP reafirma su compromiso con AQUATEC</t>
  </si>
  <si>
    <t>UTP firma Convenio de Cooperación con Corporación Zona Libre Internacional de Bocas del Toro</t>
  </si>
  <si>
    <t>UTP firma convenio con la Universidad de San Ignacio de Loyola</t>
  </si>
  <si>
    <t>Estudiantes de la UTP reciben becas para estudiar carreras de aviación</t>
  </si>
  <si>
    <t>Campeonato Nacional de Softbol Femenino de la UTP</t>
  </si>
  <si>
    <t>Estudiantes de la UTP, ganadores del Programa Ideatones Potencia2 CAPATEC 2021</t>
  </si>
  <si>
    <t>Sesión informativa con autoridades de la UTP</t>
  </si>
  <si>
    <t>Clase Espejo entre la Universidad Ecci Colombia y la UTP</t>
  </si>
  <si>
    <t>UTP mejora suelos degradados en productivos, en la Comarca Ngabe</t>
  </si>
  <si>
    <t>Acto de Proclamación de nuevas autoridades de la FIM</t>
  </si>
  <si>
    <t>Rector de la UTP firma Acta de Compromiso para Procesos de Reacreditación Universitaria</t>
  </si>
  <si>
    <t>Rector de la UTP recibe visita de Representante de la Universidad de Harrisburg</t>
  </si>
  <si>
    <t>CEL realiza primer Concurso de Alemán como Lengua Extranjera</t>
  </si>
  <si>
    <t>UTP recibió el máximo galardón de Reconocimiento de Buenas Prácticas 2021-Sello ODS</t>
  </si>
  <si>
    <t>UTP firma Convenio de Cooperación con ANTAI</t>
  </si>
  <si>
    <t>Acto de Proclamación de nuevas autoridades de la FII</t>
  </si>
  <si>
    <t>Hcéres entrega Certificado de Acreditación Internacional a la UTP</t>
  </si>
  <si>
    <t>Semana Francesa en la UTP</t>
  </si>
  <si>
    <t>Final de la Jornada de Iniciación Científica Nacional 2021</t>
  </si>
  <si>
    <t>CIHH presenta Proyecto APY- CENPEN- 2017-010</t>
  </si>
  <si>
    <t>Presentan libro Apuntes de Teoría Electromagnética</t>
  </si>
  <si>
    <t>UTP participa de Biz Fit 2021</t>
  </si>
  <si>
    <t>Presentan Proyecto Tecnológico "Árbol Robot MyRot"</t>
  </si>
  <si>
    <t>Celebran el Día del Estudiante en la UTP</t>
  </si>
  <si>
    <t>Proclamación de la Directora electa del Centro Regional de Panamá Oeste</t>
  </si>
  <si>
    <t>UTP Celebra los 118 años de Vida Republicana</t>
  </si>
  <si>
    <t>Rector de la UTP se reúne con la Junta Técnica de Ingeniería y Arquitectura</t>
  </si>
  <si>
    <t>UTP firma Carta de Entendimiento con los Municipios de Sambú, Cémaco y la Universidad de Tennessee</t>
  </si>
  <si>
    <t>Taller Virtual para la Generación de Patentes Tecnológicas</t>
  </si>
  <si>
    <t>UTP instala comisiones para su Reacreditación Institucional</t>
  </si>
  <si>
    <t>Rector de la UTP se reúne con representantes de Texas State University</t>
  </si>
  <si>
    <t>VI Gala Científica 2021 de la UTP</t>
  </si>
  <si>
    <t>UTP celebra el Día Internacional del Hombre</t>
  </si>
  <si>
    <t>FIE presenta volumen 2 del libro Apuntes de Teoría Electromagnética</t>
  </si>
  <si>
    <t>UTP inaugura Laboratorio de Tecnología 4.0</t>
  </si>
  <si>
    <t>CIBio-UTP es evaluada para ser Acreditada por el CNBI</t>
  </si>
  <si>
    <t>Autoridades de la UTP se reúnen con la Universidad de Pau y Pays l’ Ardour</t>
  </si>
  <si>
    <t>IX Simposio Iberoamericano de Ingeniería de Residuoss</t>
  </si>
  <si>
    <t>IX Simposio Iberoamericano de Ingeniería de Residuoss.</t>
  </si>
  <si>
    <t>UTP Azuero presente en el IX Simposio Iberoamericano de Ingeniería de Residuoss</t>
  </si>
  <si>
    <t>Total</t>
  </si>
  <si>
    <t>RESUMEN</t>
  </si>
  <si>
    <t>EVENTO</t>
  </si>
  <si>
    <t>MENSAJE</t>
  </si>
  <si>
    <t>NOTICIA</t>
  </si>
  <si>
    <t>ORATORIA 2021</t>
  </si>
  <si>
    <t>ANIVERSARIO 40 AÑOS UTP</t>
  </si>
  <si>
    <t>Décimo Aniversario de CINEMI</t>
  </si>
  <si>
    <t>CHECK</t>
  </si>
  <si>
    <t>CHEKC</t>
  </si>
  <si>
    <t>S</t>
  </si>
  <si>
    <t>Aniversario de la Escuela de Aviación</t>
  </si>
  <si>
    <t>Semana de francia</t>
  </si>
  <si>
    <t>LISTO</t>
  </si>
  <si>
    <t>XII Ceremonia de Imposición de Cascos Ingenieriles CR-VERAGUAS.</t>
  </si>
  <si>
    <t>Imposición de Cascos Ingenieriles 2021 FIC</t>
  </si>
  <si>
    <t>Imposición de Cascos Ingenieriles FII</t>
  </si>
  <si>
    <t>FERIA DEL LIBRO</t>
  </si>
  <si>
    <t>LA UTP SE REUNE CON AUTORIDAD DE LA COMARCA EMBERÁ WUONAÁN</t>
  </si>
  <si>
    <t>La UTP se reúne con la Junta Técnica de Ingeniería y Arquitectura.</t>
  </si>
  <si>
    <t>TOMA DE POSESIÓN FISC</t>
  </si>
  <si>
    <t>Alocuciones</t>
  </si>
  <si>
    <t>Curso de Portugués -CEL</t>
  </si>
  <si>
    <t>Curso de Mandarín-CEL</t>
  </si>
  <si>
    <t>Curso de Francés-CEL</t>
  </si>
  <si>
    <t>¡Prepárate para la Prueba de Ubicación de la UTP! DE ESPAÑOL</t>
  </si>
  <si>
    <t>Curso de Alemán-CEL</t>
  </si>
  <si>
    <t>Curso de JaponéS-CEL</t>
  </si>
  <si>
    <t>s</t>
  </si>
  <si>
    <t>Hackathon 2021</t>
  </si>
  <si>
    <t>Curso de inglés -CEL</t>
  </si>
  <si>
    <t>Encendida de la tercera vela de la corona de adviento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</si>
</sst>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8"/>
      <color theme="1"/>
      <name val="Calibri"/>
      <family val="2"/>
      <scheme val="minor"/>
    </font>
    <font>
      <sz val="11"/>
      <color theme="1"/>
      <name val="Calibri"/>
      <scheme val="minor"/>
    </font>
    <font>
      <sz val="11"/>
      <color rgb="FF006100"/>
      <name val="Calibri"/>
      <family val="2"/>
      <scheme val="minor"/>
    </font>
    <font>
      <sz val="11"/>
      <color rgb="FF9C0006"/>
      <name val="Calibri"/>
      <family val="2"/>
      <scheme val="minor"/>
    </font>
    <font>
      <sz val="11"/>
      <color rgb="FF9C65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3">
    <border>
      <left/>
      <right/>
      <top/>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s>
  <cellStyleXfs count="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cellStyleXfs>
  <cellXfs count="18">
    <xf numFmtId="0" fontId="0" fillId="0" borderId="0" xfId="0"/>
    <xf numFmtId="0" fontId="0" fillId="0" borderId="0" xfId="0" applyAlignment="1"/>
    <xf numFmtId="0" fontId="0" fillId="0" borderId="0" xfId="0" applyFill="1"/>
    <xf numFmtId="0" fontId="0" fillId="0" borderId="1" xfId="0" applyFont="1" applyFill="1" applyBorder="1"/>
    <xf numFmtId="0" fontId="0" fillId="0" borderId="2" xfId="0" applyFont="1" applyFill="1" applyBorder="1"/>
    <xf numFmtId="0" fontId="0" fillId="0" borderId="0" xfId="0" applyFill="1" applyBorder="1"/>
    <xf numFmtId="0" fontId="0" fillId="0" borderId="0" xfId="0" applyFont="1" applyFill="1" applyBorder="1"/>
    <xf numFmtId="0" fontId="0" fillId="0" borderId="0" xfId="0" applyNumberFormat="1"/>
    <xf numFmtId="0" fontId="0" fillId="0" borderId="0" xfId="0" applyBorder="1"/>
    <xf numFmtId="0" fontId="2" fillId="0" borderId="0" xfId="0" applyFont="1" applyFill="1"/>
    <xf numFmtId="0" fontId="2" fillId="0" borderId="0" xfId="0" applyFont="1" applyFill="1" applyBorder="1"/>
    <xf numFmtId="0" fontId="1" fillId="0" borderId="0" xfId="0" applyFont="1" applyFill="1" applyBorder="1" applyAlignment="1">
      <alignment horizontal="center"/>
    </xf>
    <xf numFmtId="0" fontId="0" fillId="0" borderId="0" xfId="0" applyFont="1" applyBorder="1"/>
    <xf numFmtId="0" fontId="4" fillId="3" borderId="0" xfId="2"/>
    <xf numFmtId="0" fontId="3" fillId="2" borderId="0" xfId="1"/>
    <xf numFmtId="0" fontId="3" fillId="2" borderId="0" xfId="1" applyBorder="1"/>
    <xf numFmtId="0" fontId="5" fillId="4" borderId="0" xfId="3"/>
    <xf numFmtId="0" fontId="5" fillId="4" borderId="0" xfId="3" applyBorder="1"/>
  </cellXfs>
  <cellStyles count="4">
    <cellStyle name="Bueno" xfId="1" builtinId="26"/>
    <cellStyle name="Incorrecto" xfId="2" builtinId="27"/>
    <cellStyle name="Neutral" xfId="3" builtinId="28"/>
    <cellStyle name="Normal" xfId="0" builtinId="0"/>
  </cellStyles>
  <dxfs count="22">
    <dxf>
      <font>
        <b val="0"/>
        <i val="0"/>
        <strike val="0"/>
        <condense val="0"/>
        <extend val="0"/>
        <outline val="0"/>
        <shadow val="0"/>
        <u val="none"/>
        <vertAlign val="baseline"/>
        <sz val="11"/>
        <color theme="1"/>
        <name val="Calibri"/>
        <scheme val="minor"/>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numFmt numFmtId="0" formatCode="Genera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0" formatCode="General"/>
    </dxf>
    <dxf>
      <numFmt numFmtId="0" formatCode="Genera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id="15" name="RESUMEN" displayName="RESUMEN" ref="A2:G308" totalsRowCount="1" headerRowDxfId="21" dataDxfId="20">
  <autoFilter ref="A2:G307"/>
  <sortState ref="A3:G307">
    <sortCondition descending="1" ref="B2:B307"/>
  </sortState>
  <tableColumns count="7">
    <tableColumn id="1" name="EVENTO" totalsRowLabel="Total" dataDxfId="0" totalsRowDxfId="7"/>
    <tableColumn id="2" name="FOTOS" totalsRowFunction="sum" dataDxfId="19" totalsRowDxfId="6"/>
    <tableColumn id="3" name="POST" totalsRowFunction="sum" dataDxfId="18" totalsRowDxfId="5"/>
    <tableColumn id="4" name="VIDEOS" totalsRowFunction="sum" totalsRowDxfId="4" dataCellStyle="Normal"/>
    <tableColumn id="5" name="MENSAJE" totalsRowFunction="sum" dataDxfId="17" totalsRowDxfId="3"/>
    <tableColumn id="6" name="NOTICIA" totalsRowFunction="sum" dataDxfId="16" totalsRowDxfId="2"/>
    <tableColumn id="7" name="CHECK" dataDxfId="15" totalsRowDxfId="1"/>
  </tableColumns>
  <tableStyleInfo name="TableStyleMedium13" showFirstColumn="0" showLastColumn="0" showRowStripes="1" showColumnStripes="0"/>
</table>
</file>

<file path=xl/tables/table2.xml><?xml version="1.0" encoding="utf-8"?>
<table xmlns="http://schemas.openxmlformats.org/spreadsheetml/2006/main" id="9" name="TODO_FOTO" displayName="TODO_FOTO" ref="A2:C345" totalsRowCount="1">
  <autoFilter ref="A2:C344">
    <filterColumn colId="2">
      <customFilters>
        <customFilter operator="notEqual" val=" "/>
      </customFilters>
    </filterColumn>
  </autoFilter>
  <sortState ref="A3:B344">
    <sortCondition descending="1" ref="B2:B344"/>
  </sortState>
  <tableColumns count="3">
    <tableColumn id="1" name="FOTOGRAFIAS " totalsRowFunction="count"/>
    <tableColumn id="2" name="CANTIDAD" totalsRowFunction="sum" dataDxfId="8">
      <calculatedColumnFormula>COUNTIF(DATA11[DATA-FOTO],TODO_FOTO[[#This Row],[FOTOGRAFIAS ]])</calculatedColumnFormula>
    </tableColumn>
    <tableColumn id="3" name="CHECK" totalsRowFunction="count"/>
  </tableColumns>
  <tableStyleInfo name="TableStyleLight8" showFirstColumn="0" showLastColumn="0" showRowStripes="1" showColumnStripes="0"/>
</table>
</file>

<file path=xl/tables/table3.xml><?xml version="1.0" encoding="utf-8"?>
<table xmlns="http://schemas.openxmlformats.org/spreadsheetml/2006/main" id="11" name="TODO_POST" displayName="TODO_POST" ref="E2:G305" totalsRowCount="1">
  <autoFilter ref="E2:G304"/>
  <sortState ref="E3:G300">
    <sortCondition descending="1" ref="F2:F304"/>
  </sortState>
  <tableColumns count="3">
    <tableColumn id="1" name="POST" totalsRowFunction="count"/>
    <tableColumn id="2" name="CANTIDAD" totalsRowFunction="sum" dataDxfId="14">
      <calculatedColumnFormula>COUNTIF(DATA11[DATA-POST],TODO_POST[[#This Row],[POST]])</calculatedColumnFormula>
    </tableColumn>
    <tableColumn id="3" name="CHECK" totalsRowFunction="count"/>
  </tableColumns>
  <tableStyleInfo name="TableStyleLight9" showFirstColumn="0" showLastColumn="0" showRowStripes="1" showColumnStripes="0"/>
</table>
</file>

<file path=xl/tables/table4.xml><?xml version="1.0" encoding="utf-8"?>
<table xmlns="http://schemas.openxmlformats.org/spreadsheetml/2006/main" id="12" name="TODO_VIDEOS" displayName="TODO_VIDEOS" ref="I2:K92" totalsRowCount="1">
  <autoFilter ref="I2:K91"/>
  <sortState ref="I3:K91">
    <sortCondition descending="1" ref="J2:J91"/>
  </sortState>
  <tableColumns count="3">
    <tableColumn id="1" name="VIDEOS" totalsRowLabel="Total"/>
    <tableColumn id="2" name="CANTIDAD" totalsRowFunction="sum" dataCellStyle="Normal">
      <calculatedColumnFormula>COUNTIF(DATA11[DATA-VIDEO],TODO_VIDEOS[[#This Row],[VIDEOS]])</calculatedColumnFormula>
    </tableColumn>
    <tableColumn id="3" name="CHEKC" totalsRowFunction="count"/>
  </tableColumns>
  <tableStyleInfo name="TableStyleLight10" showFirstColumn="0" showLastColumn="0" showRowStripes="1" showColumnStripes="0"/>
</table>
</file>

<file path=xl/tables/table5.xml><?xml version="1.0" encoding="utf-8"?>
<table xmlns="http://schemas.openxmlformats.org/spreadsheetml/2006/main" id="13" name="TODO_MENSAJE" displayName="TODO_MENSAJE" ref="M2:O424" totalsRowCount="1">
  <autoFilter ref="M2:O423"/>
  <sortState ref="M3:N423">
    <sortCondition descending="1" ref="N2:N423"/>
  </sortState>
  <tableColumns count="3">
    <tableColumn id="1" name="MENSAJES" totalsRowFunction="count"/>
    <tableColumn id="2" name="CANTIDAD" totalsRowFunction="sum" dataDxfId="13">
      <calculatedColumnFormula>COUNTIF(DATA11[DATA-MENSAJE],TODO_MENSAJE[[#This Row],[MENSAJES]])</calculatedColumnFormula>
    </tableColumn>
    <tableColumn id="3" name="CHECK" totalsRowFunction="count"/>
  </tableColumns>
  <tableStyleInfo name="TableStyleLight11" showFirstColumn="0" showLastColumn="0" showRowStripes="1" showColumnStripes="0"/>
</table>
</file>

<file path=xl/tables/table6.xml><?xml version="1.0" encoding="utf-8"?>
<table xmlns="http://schemas.openxmlformats.org/spreadsheetml/2006/main" id="14" name="TODO_NOTICIA" displayName="TODO_NOTICIA" ref="Q2:S344" totalsRowCount="1">
  <autoFilter ref="Q2:S343"/>
  <sortState ref="Q3:S343">
    <sortCondition descending="1" ref="R2:R343"/>
  </sortState>
  <tableColumns count="3">
    <tableColumn id="1" name="NOTICIAS" totalsRowFunction="count"/>
    <tableColumn id="2" name="CANTIDAD" totalsRowFunction="sum" dataDxfId="12">
      <calculatedColumnFormula>COUNTIF(DATA11[DATA-NOTICIA],TODO_NOTICIA[[#This Row],[NOTICIAS]])</calculatedColumnFormula>
    </tableColumn>
    <tableColumn id="3" name="CHECK" totalsRowFunction="count" dataDxfId="11"/>
  </tableColumns>
  <tableStyleInfo name="TableStyleLight12" showFirstColumn="0" showLastColumn="0" showRowStripes="1" showColumnStripes="0"/>
</table>
</file>

<file path=xl/tables/table7.xml><?xml version="1.0" encoding="utf-8"?>
<table xmlns="http://schemas.openxmlformats.org/spreadsheetml/2006/main" id="10" name="DATA11" displayName="DATA11" ref="A2:E1254" totalsRowCount="1">
  <autoFilter ref="A2:E1253"/>
  <sortState ref="A3:E1253">
    <sortCondition ref="C2:C1253"/>
  </sortState>
  <tableColumns count="5">
    <tableColumn id="1" name="DATA-FOTO" totalsRowFunction="count"/>
    <tableColumn id="2" name="DATA-POST" totalsRowFunction="count"/>
    <tableColumn id="3" name="DATA-VIDEO" totalsRowFunction="count"/>
    <tableColumn id="4" name="DATA-MENSAJE" totalsRowFunction="count"/>
    <tableColumn id="5" name="DATA-NOTICIA" totalsRowFunction="count" dataDxfId="10" totalsRowDxfId="9"/>
  </tableColumns>
  <tableStyleInfo name="TableStyleLight15"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90"/>
  <sheetViews>
    <sheetView tabSelected="1" topLeftCell="A308" workbookViewId="0">
      <selection activeCell="A273" sqref="A273"/>
    </sheetView>
    <sheetView tabSelected="1" workbookViewId="1">
      <selection activeCell="A88" sqref="A88"/>
    </sheetView>
    <sheetView workbookViewId="2">
      <selection sqref="A1:S1"/>
    </sheetView>
  </sheetViews>
  <sheetFormatPr baseColWidth="10" defaultRowHeight="15" x14ac:dyDescent="0.25"/>
  <cols>
    <col min="1" max="1" width="84.7109375" customWidth="1"/>
    <col min="2" max="2" width="9.140625" bestFit="1" customWidth="1"/>
    <col min="3" max="3" width="7.85546875" bestFit="1" customWidth="1"/>
    <col min="4" max="4" width="9.85546875" bestFit="1" customWidth="1"/>
    <col min="5" max="5" width="11.5703125" bestFit="1" customWidth="1"/>
    <col min="6" max="6" width="10.7109375" bestFit="1" customWidth="1"/>
    <col min="7" max="7" width="9" bestFit="1" customWidth="1"/>
    <col min="8" max="10" width="12" customWidth="1"/>
    <col min="14" max="14" width="34.42578125" customWidth="1"/>
    <col min="15" max="16" width="12" customWidth="1"/>
  </cols>
  <sheetData>
    <row r="1" spans="1:20" ht="23.25" x14ac:dyDescent="0.35">
      <c r="A1" s="11" t="s">
        <v>1469</v>
      </c>
      <c r="B1" s="11"/>
      <c r="C1" s="11"/>
      <c r="D1" s="11"/>
      <c r="E1" s="11"/>
      <c r="F1" s="11"/>
      <c r="G1" s="11"/>
      <c r="H1" s="11"/>
      <c r="I1" s="11"/>
      <c r="J1" s="11"/>
      <c r="K1" s="11"/>
      <c r="L1" s="11"/>
      <c r="M1" s="11"/>
      <c r="N1" s="11"/>
      <c r="O1" s="11"/>
      <c r="P1" s="11"/>
      <c r="Q1" s="11"/>
      <c r="R1" s="11"/>
      <c r="S1" s="11"/>
    </row>
    <row r="2" spans="1:20" x14ac:dyDescent="0.25">
      <c r="A2" s="5" t="s">
        <v>1470</v>
      </c>
      <c r="B2" s="5" t="s">
        <v>376</v>
      </c>
      <c r="C2" s="5" t="s">
        <v>1</v>
      </c>
      <c r="D2" s="5" t="s">
        <v>0</v>
      </c>
      <c r="E2" s="5" t="s">
        <v>1471</v>
      </c>
      <c r="F2" s="5" t="s">
        <v>1472</v>
      </c>
      <c r="G2" s="5" t="s">
        <v>1476</v>
      </c>
      <c r="H2" s="5"/>
      <c r="I2" s="5"/>
      <c r="J2" s="5"/>
      <c r="K2" s="5"/>
      <c r="L2" s="5"/>
      <c r="M2" s="5"/>
      <c r="N2" s="5"/>
      <c r="O2" s="5"/>
      <c r="P2" s="5"/>
      <c r="Q2" s="5"/>
      <c r="R2" s="5"/>
      <c r="S2" s="5"/>
      <c r="T2" s="5"/>
    </row>
    <row r="3" spans="1:20" x14ac:dyDescent="0.25">
      <c r="A3" s="6" t="s">
        <v>87</v>
      </c>
      <c r="B3" s="15">
        <v>10</v>
      </c>
      <c r="C3" s="5"/>
      <c r="E3" s="5"/>
      <c r="F3" s="5">
        <v>2</v>
      </c>
      <c r="G3" s="6" t="s">
        <v>1481</v>
      </c>
      <c r="H3" s="5"/>
      <c r="J3" s="5"/>
      <c r="K3" s="5"/>
      <c r="L3" s="5"/>
      <c r="M3" s="5"/>
      <c r="N3" s="5"/>
      <c r="O3" s="5"/>
      <c r="P3" s="5"/>
      <c r="Q3" s="5"/>
      <c r="R3" s="5"/>
      <c r="S3" s="5"/>
      <c r="T3" s="5"/>
    </row>
    <row r="4" spans="1:20" x14ac:dyDescent="0.25">
      <c r="A4" s="6" t="s">
        <v>42</v>
      </c>
      <c r="B4" s="15">
        <v>5</v>
      </c>
      <c r="C4" s="5"/>
      <c r="E4" s="5"/>
      <c r="F4" s="5">
        <v>3</v>
      </c>
      <c r="G4" s="6" t="s">
        <v>1481</v>
      </c>
      <c r="H4" s="5"/>
      <c r="I4" s="5"/>
      <c r="J4" s="5"/>
      <c r="K4" s="5"/>
      <c r="L4" s="5"/>
      <c r="M4" s="5"/>
      <c r="N4" s="5"/>
      <c r="O4" s="5"/>
      <c r="P4" s="5"/>
      <c r="Q4" s="5"/>
      <c r="R4" s="5"/>
      <c r="S4" s="5"/>
      <c r="T4" s="5"/>
    </row>
    <row r="5" spans="1:20" x14ac:dyDescent="0.25">
      <c r="A5" s="6" t="s">
        <v>1473</v>
      </c>
      <c r="B5" s="15">
        <v>4</v>
      </c>
      <c r="C5" s="5">
        <v>6</v>
      </c>
      <c r="D5">
        <v>2</v>
      </c>
      <c r="E5" s="6">
        <v>3</v>
      </c>
      <c r="F5" s="6">
        <v>2</v>
      </c>
      <c r="G5" s="6" t="s">
        <v>1481</v>
      </c>
      <c r="H5" s="5"/>
      <c r="I5" s="5"/>
      <c r="J5" s="5"/>
      <c r="K5" s="5"/>
      <c r="L5" s="5"/>
      <c r="M5" s="5"/>
      <c r="N5" s="5"/>
      <c r="O5" s="5"/>
      <c r="P5" s="5"/>
      <c r="Q5" s="5"/>
      <c r="R5" s="5"/>
      <c r="S5" s="5"/>
      <c r="T5" s="5"/>
    </row>
    <row r="6" spans="1:20" x14ac:dyDescent="0.25">
      <c r="A6" s="8" t="s">
        <v>421</v>
      </c>
      <c r="B6" s="15">
        <v>3</v>
      </c>
      <c r="C6" s="5">
        <v>3</v>
      </c>
      <c r="E6" s="5">
        <v>2</v>
      </c>
      <c r="F6" s="5">
        <v>1</v>
      </c>
      <c r="G6" s="5" t="s">
        <v>1481</v>
      </c>
      <c r="H6" s="5"/>
      <c r="I6" s="5"/>
      <c r="J6" s="5"/>
      <c r="K6" s="5"/>
      <c r="L6" s="5"/>
      <c r="M6" s="5"/>
      <c r="N6" s="5"/>
      <c r="O6" s="5"/>
      <c r="P6" s="5"/>
      <c r="Q6" s="5"/>
      <c r="R6" s="5"/>
      <c r="S6" s="5"/>
      <c r="T6" s="5"/>
    </row>
    <row r="7" spans="1:20" x14ac:dyDescent="0.25">
      <c r="A7" s="10" t="s">
        <v>647</v>
      </c>
      <c r="B7" s="14">
        <v>3</v>
      </c>
      <c r="C7" s="2">
        <v>2</v>
      </c>
      <c r="D7" s="2"/>
      <c r="E7" s="2">
        <v>3</v>
      </c>
      <c r="F7" s="2">
        <v>2</v>
      </c>
      <c r="G7" s="2" t="s">
        <v>1481</v>
      </c>
      <c r="H7" s="5"/>
      <c r="I7" s="5"/>
      <c r="J7" s="5"/>
      <c r="K7" s="5"/>
      <c r="L7" s="5"/>
      <c r="M7" s="5"/>
      <c r="N7" s="5"/>
      <c r="O7" s="5"/>
      <c r="P7" s="5"/>
      <c r="Q7" s="5"/>
      <c r="R7" s="5"/>
      <c r="S7" s="5"/>
      <c r="T7" s="5"/>
    </row>
    <row r="8" spans="1:20" x14ac:dyDescent="0.25">
      <c r="A8" s="6" t="s">
        <v>666</v>
      </c>
      <c r="B8" s="15">
        <v>3</v>
      </c>
      <c r="C8" s="5">
        <v>1</v>
      </c>
      <c r="D8">
        <v>5</v>
      </c>
      <c r="E8" s="5"/>
      <c r="F8" s="5">
        <v>2</v>
      </c>
      <c r="G8" s="6" t="s">
        <v>1481</v>
      </c>
      <c r="H8" s="5"/>
      <c r="I8" s="5"/>
      <c r="J8" s="5"/>
      <c r="K8" s="5"/>
      <c r="L8" s="5"/>
      <c r="M8" s="5"/>
      <c r="N8" s="5"/>
      <c r="O8" s="5"/>
      <c r="P8" s="5"/>
      <c r="Q8" s="5"/>
      <c r="R8" s="5"/>
      <c r="S8" s="5"/>
      <c r="T8" s="5"/>
    </row>
    <row r="9" spans="1:20" x14ac:dyDescent="0.25">
      <c r="A9" s="6" t="s">
        <v>153</v>
      </c>
      <c r="B9" s="15">
        <v>3</v>
      </c>
      <c r="C9" s="5">
        <v>1</v>
      </c>
      <c r="D9">
        <v>3</v>
      </c>
      <c r="E9" s="5">
        <v>3</v>
      </c>
      <c r="F9" s="5">
        <v>1</v>
      </c>
      <c r="G9" s="6" t="s">
        <v>1481</v>
      </c>
      <c r="H9" s="5"/>
      <c r="I9" s="5"/>
      <c r="J9" s="5"/>
      <c r="K9" s="5"/>
      <c r="L9" s="5"/>
      <c r="M9" s="5"/>
      <c r="N9" s="5"/>
      <c r="O9" s="5"/>
      <c r="P9" s="5"/>
      <c r="Q9" s="5"/>
      <c r="R9" s="5"/>
      <c r="S9" s="5"/>
      <c r="T9" s="5"/>
    </row>
    <row r="10" spans="1:20" x14ac:dyDescent="0.25">
      <c r="A10" s="6" t="s">
        <v>1474</v>
      </c>
      <c r="B10" s="15">
        <v>3</v>
      </c>
      <c r="C10">
        <v>82</v>
      </c>
      <c r="D10">
        <v>2</v>
      </c>
      <c r="E10" s="5">
        <v>23</v>
      </c>
      <c r="F10" s="5">
        <v>3</v>
      </c>
      <c r="G10" s="6" t="s">
        <v>1481</v>
      </c>
      <c r="H10" s="5"/>
      <c r="I10" s="5"/>
      <c r="J10" s="5"/>
      <c r="K10" s="5"/>
      <c r="L10" s="5"/>
      <c r="M10" s="5"/>
      <c r="N10" s="5"/>
      <c r="O10" s="5"/>
      <c r="P10" s="5"/>
      <c r="Q10" s="5"/>
      <c r="R10" s="5"/>
      <c r="S10" s="5"/>
      <c r="T10" s="5"/>
    </row>
    <row r="11" spans="1:20" x14ac:dyDescent="0.25">
      <c r="A11" s="6" t="s">
        <v>716</v>
      </c>
      <c r="B11" s="15">
        <v>3</v>
      </c>
      <c r="C11" s="5"/>
      <c r="D11">
        <v>1</v>
      </c>
      <c r="E11" s="5"/>
      <c r="F11" s="5">
        <v>1</v>
      </c>
      <c r="G11" s="5" t="s">
        <v>1481</v>
      </c>
      <c r="H11" s="5"/>
      <c r="I11" s="5"/>
      <c r="J11" s="5"/>
      <c r="K11" s="5"/>
      <c r="L11" s="5"/>
      <c r="M11" s="5"/>
      <c r="N11" s="5"/>
      <c r="O11" s="5"/>
      <c r="P11" s="5"/>
      <c r="Q11" s="5"/>
      <c r="R11" s="5"/>
      <c r="S11" s="5"/>
      <c r="T11" s="5"/>
    </row>
    <row r="12" spans="1:20" x14ac:dyDescent="0.25">
      <c r="A12" s="6" t="s">
        <v>632</v>
      </c>
      <c r="B12" s="15">
        <v>3</v>
      </c>
      <c r="C12" s="5"/>
      <c r="E12" s="5"/>
      <c r="F12" s="5">
        <v>1</v>
      </c>
      <c r="G12" s="6" t="s">
        <v>1481</v>
      </c>
      <c r="H12" s="5"/>
      <c r="I12" s="5"/>
      <c r="J12" s="5"/>
      <c r="K12" s="5"/>
      <c r="L12" s="5"/>
      <c r="M12" s="5"/>
      <c r="N12" s="5"/>
      <c r="O12" s="5"/>
      <c r="P12" s="5"/>
      <c r="Q12" s="5"/>
      <c r="R12" s="5"/>
      <c r="S12" s="5"/>
      <c r="T12" s="5"/>
    </row>
    <row r="13" spans="1:20" x14ac:dyDescent="0.25">
      <c r="A13" s="8" t="s">
        <v>711</v>
      </c>
      <c r="B13" s="15">
        <v>2</v>
      </c>
      <c r="C13" s="5">
        <v>4</v>
      </c>
      <c r="D13">
        <v>2</v>
      </c>
      <c r="E13" s="5"/>
      <c r="F13" s="5">
        <v>2</v>
      </c>
      <c r="G13" s="6" t="s">
        <v>1481</v>
      </c>
      <c r="H13" s="5"/>
      <c r="I13" s="5"/>
      <c r="J13" s="5"/>
      <c r="K13" s="5"/>
      <c r="L13" s="5"/>
      <c r="M13" s="5"/>
      <c r="N13" s="5"/>
      <c r="O13" s="5"/>
      <c r="P13" s="5"/>
      <c r="Q13" s="5"/>
      <c r="R13" s="5"/>
      <c r="S13" s="5"/>
      <c r="T13" s="5"/>
    </row>
    <row r="14" spans="1:20" x14ac:dyDescent="0.25">
      <c r="A14" s="8" t="s">
        <v>731</v>
      </c>
      <c r="B14" s="14">
        <v>2</v>
      </c>
      <c r="C14">
        <v>4</v>
      </c>
      <c r="D14">
        <v>2</v>
      </c>
      <c r="E14">
        <v>39</v>
      </c>
      <c r="F14">
        <v>1</v>
      </c>
      <c r="G14" s="5" t="s">
        <v>1481</v>
      </c>
      <c r="H14" s="5"/>
      <c r="I14" s="5"/>
      <c r="J14" s="5"/>
      <c r="K14" s="5"/>
      <c r="L14" s="5"/>
      <c r="M14" s="5"/>
      <c r="N14" s="5"/>
      <c r="O14" s="5"/>
      <c r="P14" s="5"/>
      <c r="Q14" s="5"/>
      <c r="R14" s="5"/>
      <c r="S14" s="5"/>
      <c r="T14" s="5"/>
    </row>
    <row r="15" spans="1:20" x14ac:dyDescent="0.25">
      <c r="A15" s="8" t="s">
        <v>682</v>
      </c>
      <c r="B15" s="14">
        <v>2</v>
      </c>
      <c r="C15">
        <v>3</v>
      </c>
      <c r="D15">
        <v>1</v>
      </c>
      <c r="G15" s="5" t="s">
        <v>1481</v>
      </c>
      <c r="H15" s="5"/>
      <c r="I15" s="5"/>
      <c r="J15" s="5"/>
      <c r="K15" s="5"/>
      <c r="L15" s="5"/>
      <c r="M15" s="5"/>
      <c r="N15" s="5"/>
      <c r="O15" s="5"/>
      <c r="P15" s="5"/>
      <c r="Q15" s="5"/>
      <c r="R15" s="5"/>
      <c r="S15" s="5"/>
      <c r="T15" s="5"/>
    </row>
    <row r="16" spans="1:20" x14ac:dyDescent="0.25">
      <c r="A16" s="8" t="s">
        <v>694</v>
      </c>
      <c r="B16" s="14">
        <v>2</v>
      </c>
      <c r="C16">
        <v>2</v>
      </c>
      <c r="D16">
        <v>1</v>
      </c>
      <c r="E16">
        <v>2</v>
      </c>
      <c r="F16">
        <v>2</v>
      </c>
      <c r="G16" s="5" t="s">
        <v>1481</v>
      </c>
      <c r="H16" s="5"/>
      <c r="I16" s="5"/>
      <c r="J16" s="5"/>
      <c r="K16" s="5"/>
      <c r="L16" s="5"/>
      <c r="M16" s="5"/>
      <c r="N16" s="5"/>
      <c r="O16" s="5"/>
      <c r="P16" s="5"/>
      <c r="Q16" s="5"/>
      <c r="R16" s="5"/>
      <c r="S16" s="5"/>
      <c r="T16" s="5"/>
    </row>
    <row r="17" spans="1:20" x14ac:dyDescent="0.25">
      <c r="A17" s="8" t="s">
        <v>43</v>
      </c>
      <c r="B17" s="15">
        <v>2</v>
      </c>
      <c r="C17" s="5">
        <v>2</v>
      </c>
      <c r="E17" s="5">
        <v>2</v>
      </c>
      <c r="F17" s="5">
        <v>1</v>
      </c>
      <c r="G17" s="5" t="s">
        <v>1481</v>
      </c>
      <c r="H17" s="5"/>
      <c r="I17" s="5"/>
      <c r="J17" s="5"/>
      <c r="K17" s="5"/>
      <c r="L17" s="5"/>
      <c r="M17" s="5"/>
      <c r="N17" s="5"/>
      <c r="O17" s="5"/>
      <c r="P17" s="5"/>
      <c r="Q17" s="5"/>
      <c r="R17" s="5"/>
      <c r="S17" s="5"/>
      <c r="T17" s="5"/>
    </row>
    <row r="18" spans="1:20" x14ac:dyDescent="0.25">
      <c r="A18" s="10" t="s">
        <v>589</v>
      </c>
      <c r="B18" s="14">
        <v>2</v>
      </c>
      <c r="C18" s="2">
        <v>2</v>
      </c>
      <c r="D18" s="2"/>
      <c r="E18" s="2">
        <v>1</v>
      </c>
      <c r="F18" s="2">
        <v>1</v>
      </c>
      <c r="G18" s="2" t="s">
        <v>1481</v>
      </c>
      <c r="H18" s="5"/>
      <c r="I18" s="5"/>
      <c r="J18" s="5"/>
      <c r="K18" s="5"/>
      <c r="L18" s="5"/>
      <c r="M18" s="5"/>
      <c r="N18" s="5"/>
      <c r="O18" s="5"/>
      <c r="P18" s="5"/>
      <c r="Q18" s="5"/>
      <c r="R18" s="5"/>
      <c r="S18" s="5"/>
      <c r="T18" s="5"/>
    </row>
    <row r="19" spans="1:20" x14ac:dyDescent="0.25">
      <c r="A19" s="6" t="s">
        <v>1486</v>
      </c>
      <c r="B19" s="14">
        <v>2</v>
      </c>
      <c r="C19">
        <v>1</v>
      </c>
      <c r="D19">
        <v>1</v>
      </c>
      <c r="F19">
        <v>1</v>
      </c>
      <c r="G19" s="5" t="s">
        <v>1481</v>
      </c>
      <c r="H19" s="5"/>
      <c r="I19" s="5"/>
      <c r="J19" s="5"/>
      <c r="K19" s="5"/>
      <c r="L19" s="5"/>
      <c r="M19" s="5"/>
      <c r="N19" s="5"/>
      <c r="O19" s="5"/>
      <c r="P19" s="5"/>
      <c r="Q19" s="5"/>
      <c r="R19" s="5"/>
      <c r="S19" s="5"/>
      <c r="T19" s="5"/>
    </row>
    <row r="20" spans="1:20" x14ac:dyDescent="0.25">
      <c r="A20" s="8" t="s">
        <v>693</v>
      </c>
      <c r="B20" s="14">
        <v>2</v>
      </c>
      <c r="C20">
        <v>1</v>
      </c>
      <c r="D20">
        <v>1</v>
      </c>
      <c r="E20">
        <v>1</v>
      </c>
      <c r="F20">
        <v>2</v>
      </c>
      <c r="G20" s="5" t="s">
        <v>1481</v>
      </c>
      <c r="H20" s="5"/>
      <c r="I20" s="5"/>
      <c r="J20" s="5"/>
      <c r="K20" s="5"/>
      <c r="L20" s="5"/>
      <c r="M20" s="5"/>
      <c r="N20" s="5"/>
      <c r="O20" s="5"/>
      <c r="P20" s="5"/>
      <c r="Q20" s="5"/>
      <c r="R20" s="5"/>
      <c r="S20" s="5"/>
      <c r="T20" s="5"/>
    </row>
    <row r="21" spans="1:20" x14ac:dyDescent="0.25">
      <c r="A21" s="8" t="s">
        <v>381</v>
      </c>
      <c r="B21" s="14">
        <v>2</v>
      </c>
      <c r="C21" s="2">
        <v>1</v>
      </c>
      <c r="D21" s="2"/>
      <c r="E21" s="2"/>
      <c r="F21" s="2">
        <v>1</v>
      </c>
      <c r="G21" s="2" t="s">
        <v>1481</v>
      </c>
      <c r="H21" s="5"/>
      <c r="I21" s="5"/>
      <c r="J21" s="5"/>
      <c r="K21" s="5"/>
      <c r="L21" s="5"/>
      <c r="M21" s="5"/>
      <c r="N21" s="5"/>
      <c r="O21" s="5"/>
      <c r="P21" s="5"/>
      <c r="Q21" s="5"/>
      <c r="R21" s="5"/>
      <c r="S21" s="5"/>
      <c r="T21" s="5"/>
    </row>
    <row r="22" spans="1:20" x14ac:dyDescent="0.25">
      <c r="A22" s="6" t="s">
        <v>1480</v>
      </c>
      <c r="B22" s="15">
        <v>2</v>
      </c>
      <c r="C22" s="5"/>
      <c r="D22">
        <v>4</v>
      </c>
      <c r="E22" s="5">
        <v>14</v>
      </c>
      <c r="F22" s="5"/>
      <c r="G22" s="6" t="s">
        <v>1481</v>
      </c>
      <c r="H22" s="5"/>
      <c r="I22" s="5"/>
      <c r="J22" s="5"/>
      <c r="K22" s="5"/>
      <c r="L22" s="5"/>
      <c r="M22" s="5"/>
      <c r="N22" s="5"/>
      <c r="O22" s="5"/>
      <c r="P22" s="5"/>
      <c r="Q22" s="5"/>
      <c r="R22" s="5"/>
      <c r="S22" s="5"/>
      <c r="T22" s="5"/>
    </row>
    <row r="23" spans="1:20" x14ac:dyDescent="0.25">
      <c r="A23" s="8" t="s">
        <v>677</v>
      </c>
      <c r="B23" s="15">
        <v>2</v>
      </c>
      <c r="C23" s="5"/>
      <c r="D23">
        <v>1</v>
      </c>
      <c r="E23" s="5">
        <v>1</v>
      </c>
      <c r="F23" s="5">
        <v>1</v>
      </c>
      <c r="G23" s="5" t="s">
        <v>1481</v>
      </c>
      <c r="H23" s="5"/>
      <c r="I23" s="5"/>
      <c r="J23" s="5"/>
      <c r="K23" s="5"/>
      <c r="L23" s="5"/>
      <c r="M23" s="5"/>
      <c r="N23" s="5"/>
      <c r="O23" s="5"/>
      <c r="P23" s="5"/>
      <c r="Q23" s="5"/>
      <c r="R23" s="5"/>
      <c r="S23" s="5"/>
      <c r="T23" s="5"/>
    </row>
    <row r="24" spans="1:20" x14ac:dyDescent="0.25">
      <c r="A24" s="8" t="s">
        <v>674</v>
      </c>
      <c r="B24" s="14">
        <v>2</v>
      </c>
      <c r="D24">
        <v>1</v>
      </c>
      <c r="F24">
        <v>1</v>
      </c>
      <c r="G24" s="5" t="s">
        <v>1481</v>
      </c>
      <c r="H24" s="5"/>
      <c r="I24" s="5"/>
      <c r="J24" s="5"/>
      <c r="K24" s="5"/>
      <c r="L24" s="5"/>
      <c r="M24" s="5"/>
      <c r="N24" s="5"/>
      <c r="O24" s="5"/>
      <c r="P24" s="5"/>
      <c r="Q24" s="5"/>
      <c r="R24" s="5"/>
      <c r="S24" s="5"/>
      <c r="T24" s="5"/>
    </row>
    <row r="25" spans="1:20" x14ac:dyDescent="0.25">
      <c r="A25" s="8" t="s">
        <v>186</v>
      </c>
      <c r="B25" s="15">
        <v>2</v>
      </c>
      <c r="C25" s="5"/>
      <c r="E25" s="5"/>
      <c r="F25" s="5">
        <v>2</v>
      </c>
      <c r="G25" s="5" t="s">
        <v>1481</v>
      </c>
      <c r="H25" s="5"/>
      <c r="I25" s="5"/>
      <c r="J25" s="5"/>
      <c r="K25" s="5"/>
      <c r="L25" s="5"/>
      <c r="M25" s="5"/>
      <c r="N25" s="5"/>
      <c r="O25" s="5"/>
      <c r="P25" s="5"/>
      <c r="Q25" s="5"/>
      <c r="R25" s="5"/>
      <c r="S25" s="5"/>
      <c r="T25" s="5"/>
    </row>
    <row r="26" spans="1:20" x14ac:dyDescent="0.25">
      <c r="A26" s="8" t="s">
        <v>700</v>
      </c>
      <c r="B26" s="14">
        <v>2</v>
      </c>
      <c r="C26">
        <v>7</v>
      </c>
      <c r="D26">
        <v>1</v>
      </c>
      <c r="E26">
        <v>5</v>
      </c>
      <c r="F26">
        <v>9</v>
      </c>
      <c r="G26" s="5" t="s">
        <v>1481</v>
      </c>
      <c r="H26" s="5"/>
      <c r="I26" s="5"/>
      <c r="J26" s="5"/>
      <c r="K26" s="5"/>
      <c r="L26" s="5"/>
      <c r="M26" s="5"/>
      <c r="N26" s="5"/>
      <c r="O26" s="5"/>
      <c r="P26" s="5"/>
      <c r="Q26" s="5"/>
      <c r="R26" s="5"/>
      <c r="S26" s="5"/>
      <c r="T26" s="5"/>
    </row>
    <row r="27" spans="1:20" x14ac:dyDescent="0.25">
      <c r="A27" s="10" t="s">
        <v>594</v>
      </c>
      <c r="B27" s="14">
        <v>2</v>
      </c>
      <c r="C27" s="2">
        <v>2</v>
      </c>
      <c r="D27" s="2"/>
      <c r="E27" s="2"/>
      <c r="F27" s="2">
        <v>1</v>
      </c>
      <c r="G27" s="2" t="s">
        <v>1481</v>
      </c>
      <c r="H27" s="5"/>
      <c r="I27" s="5"/>
      <c r="J27" s="5"/>
      <c r="K27" s="5"/>
      <c r="L27" s="5"/>
      <c r="M27" s="5"/>
      <c r="N27" s="5"/>
      <c r="O27" s="5"/>
      <c r="P27" s="5"/>
      <c r="Q27" s="5"/>
      <c r="R27" s="5"/>
      <c r="S27" s="5"/>
      <c r="T27" s="5"/>
    </row>
    <row r="28" spans="1:20" x14ac:dyDescent="0.25">
      <c r="A28" s="6" t="s">
        <v>788</v>
      </c>
      <c r="B28" s="15">
        <v>2</v>
      </c>
      <c r="C28" s="5"/>
      <c r="D28">
        <v>1</v>
      </c>
      <c r="E28" s="5">
        <v>1</v>
      </c>
      <c r="F28" s="5">
        <v>1</v>
      </c>
      <c r="G28" s="5" t="s">
        <v>1481</v>
      </c>
      <c r="H28" s="5"/>
      <c r="I28" s="5"/>
      <c r="J28" s="5"/>
      <c r="K28" s="5"/>
      <c r="L28" s="5"/>
      <c r="M28" s="5"/>
      <c r="N28" s="5"/>
      <c r="O28" s="5"/>
      <c r="P28" s="5"/>
      <c r="Q28" s="5"/>
      <c r="R28" s="5"/>
      <c r="S28" s="5"/>
      <c r="T28" s="5"/>
    </row>
    <row r="29" spans="1:20" x14ac:dyDescent="0.25">
      <c r="A29" s="6" t="s">
        <v>913</v>
      </c>
      <c r="B29" s="15">
        <v>1</v>
      </c>
      <c r="C29" s="5"/>
      <c r="E29" s="5">
        <v>2</v>
      </c>
      <c r="F29" s="5"/>
      <c r="G29" s="5" t="s">
        <v>1481</v>
      </c>
      <c r="H29" s="5"/>
      <c r="I29" s="5"/>
      <c r="J29" s="5"/>
      <c r="K29" s="5"/>
      <c r="L29" s="5"/>
      <c r="M29" s="5"/>
      <c r="N29" s="5"/>
      <c r="O29" s="5"/>
      <c r="P29" s="5"/>
      <c r="Q29" s="5"/>
      <c r="R29" s="5"/>
      <c r="S29" s="5"/>
      <c r="T29" s="5"/>
    </row>
    <row r="30" spans="1:20" x14ac:dyDescent="0.25">
      <c r="A30" s="8" t="s">
        <v>651</v>
      </c>
      <c r="B30" s="14">
        <v>1</v>
      </c>
      <c r="C30">
        <v>4</v>
      </c>
      <c r="D30">
        <v>1</v>
      </c>
      <c r="E30">
        <v>11</v>
      </c>
      <c r="F30">
        <v>1</v>
      </c>
      <c r="G30" s="5" t="s">
        <v>1481</v>
      </c>
      <c r="H30" s="5"/>
      <c r="I30" s="5"/>
      <c r="J30" s="5"/>
      <c r="K30" s="5"/>
      <c r="L30" s="5"/>
      <c r="M30" s="5"/>
      <c r="N30" s="5"/>
      <c r="O30" s="5"/>
      <c r="P30" s="5"/>
      <c r="Q30" s="5"/>
      <c r="R30" s="5"/>
      <c r="S30" s="5"/>
      <c r="T30" s="5"/>
    </row>
    <row r="31" spans="1:20" x14ac:dyDescent="0.25">
      <c r="A31" s="8" t="s">
        <v>285</v>
      </c>
      <c r="B31" s="14">
        <v>1</v>
      </c>
      <c r="C31" s="2">
        <v>5</v>
      </c>
      <c r="E31" s="2">
        <v>5</v>
      </c>
      <c r="F31" s="2">
        <v>1</v>
      </c>
      <c r="G31" s="2" t="s">
        <v>1481</v>
      </c>
      <c r="H31" s="5"/>
      <c r="I31" s="5"/>
      <c r="J31" s="5"/>
      <c r="K31" s="5"/>
      <c r="L31" s="5"/>
      <c r="M31" s="5"/>
      <c r="N31" s="5"/>
      <c r="O31" s="5"/>
      <c r="P31" s="5"/>
      <c r="Q31" s="5"/>
      <c r="R31" s="5"/>
      <c r="S31" s="5"/>
      <c r="T31" s="5"/>
    </row>
    <row r="32" spans="1:20" x14ac:dyDescent="0.25">
      <c r="A32" s="8" t="s">
        <v>719</v>
      </c>
      <c r="B32" s="15">
        <v>1</v>
      </c>
      <c r="C32" s="5">
        <v>3</v>
      </c>
      <c r="D32">
        <v>2</v>
      </c>
      <c r="E32" s="5">
        <v>5</v>
      </c>
      <c r="F32" s="5">
        <v>1</v>
      </c>
      <c r="G32" s="5" t="s">
        <v>1481</v>
      </c>
      <c r="H32" s="5"/>
      <c r="I32" s="5"/>
      <c r="J32" s="5"/>
      <c r="K32" s="5"/>
      <c r="L32" s="5"/>
      <c r="M32" s="5"/>
      <c r="N32" s="5"/>
      <c r="O32" s="5"/>
      <c r="P32" s="5"/>
      <c r="Q32" s="5"/>
      <c r="R32" s="5"/>
      <c r="S32" s="5"/>
      <c r="T32" s="5"/>
    </row>
    <row r="33" spans="1:20" x14ac:dyDescent="0.25">
      <c r="A33" s="8" t="s">
        <v>662</v>
      </c>
      <c r="B33" s="15">
        <v>1</v>
      </c>
      <c r="C33" s="5">
        <v>3</v>
      </c>
      <c r="D33">
        <v>1</v>
      </c>
      <c r="E33" s="5">
        <v>1</v>
      </c>
      <c r="F33" s="5"/>
      <c r="G33" s="6" t="s">
        <v>1481</v>
      </c>
      <c r="H33" s="5"/>
      <c r="I33" s="5"/>
      <c r="J33" s="5"/>
      <c r="K33" s="5"/>
      <c r="L33" s="5"/>
      <c r="M33" s="5"/>
      <c r="N33" s="5"/>
      <c r="O33" s="5"/>
      <c r="P33" s="5"/>
      <c r="Q33" s="5"/>
      <c r="R33" s="5"/>
      <c r="S33" s="5"/>
      <c r="T33" s="5"/>
    </row>
    <row r="34" spans="1:20" x14ac:dyDescent="0.25">
      <c r="A34" s="8" t="s">
        <v>690</v>
      </c>
      <c r="B34" s="15">
        <v>1</v>
      </c>
      <c r="C34" s="5">
        <v>3</v>
      </c>
      <c r="D34">
        <v>1</v>
      </c>
      <c r="E34" s="5"/>
      <c r="F34" s="5">
        <v>1</v>
      </c>
      <c r="G34" s="5" t="s">
        <v>1481</v>
      </c>
      <c r="H34" s="5"/>
      <c r="I34" s="5"/>
      <c r="J34" s="5"/>
      <c r="K34" s="5"/>
      <c r="L34" s="5"/>
      <c r="M34" s="5"/>
      <c r="N34" s="5"/>
      <c r="O34" s="5"/>
      <c r="P34" s="5"/>
      <c r="Q34" s="5"/>
      <c r="R34" s="5"/>
      <c r="S34" s="5"/>
      <c r="T34" s="5"/>
    </row>
    <row r="35" spans="1:20" x14ac:dyDescent="0.25">
      <c r="A35" s="8" t="s">
        <v>375</v>
      </c>
      <c r="B35" s="14">
        <v>1</v>
      </c>
      <c r="C35">
        <v>3</v>
      </c>
      <c r="F35">
        <v>1</v>
      </c>
      <c r="G35" s="2" t="s">
        <v>1481</v>
      </c>
      <c r="H35" s="5"/>
      <c r="I35" s="5"/>
      <c r="J35" s="5"/>
      <c r="K35" s="5"/>
      <c r="L35" s="5"/>
      <c r="M35" s="5"/>
      <c r="N35" s="5"/>
      <c r="O35" s="5"/>
      <c r="P35" s="5"/>
      <c r="Q35" s="5"/>
      <c r="R35" s="5"/>
      <c r="S35" s="5"/>
      <c r="T35" s="5"/>
    </row>
    <row r="36" spans="1:20" x14ac:dyDescent="0.25">
      <c r="A36" s="6" t="s">
        <v>717</v>
      </c>
      <c r="B36" s="15">
        <v>1</v>
      </c>
      <c r="C36" s="5">
        <v>2</v>
      </c>
      <c r="D36">
        <v>1</v>
      </c>
      <c r="E36" s="5">
        <v>1</v>
      </c>
      <c r="F36" s="5"/>
      <c r="G36" s="6" t="s">
        <v>1481</v>
      </c>
      <c r="H36" s="5"/>
      <c r="I36" s="5"/>
      <c r="J36" s="5"/>
      <c r="K36" s="5"/>
      <c r="L36" s="5"/>
      <c r="M36" s="5"/>
      <c r="N36" s="5"/>
      <c r="O36" s="5"/>
      <c r="P36" s="5"/>
      <c r="Q36" s="5"/>
      <c r="R36" s="5"/>
      <c r="S36" s="5"/>
      <c r="T36" s="5"/>
    </row>
    <row r="37" spans="1:20" x14ac:dyDescent="0.25">
      <c r="A37" s="8" t="s">
        <v>460</v>
      </c>
      <c r="B37" s="15">
        <v>1</v>
      </c>
      <c r="C37" s="5">
        <v>2</v>
      </c>
      <c r="E37" s="5">
        <v>3</v>
      </c>
      <c r="F37" s="5">
        <v>1</v>
      </c>
      <c r="G37" s="5" t="s">
        <v>1481</v>
      </c>
      <c r="H37" s="5"/>
      <c r="I37" s="5"/>
      <c r="J37" s="5"/>
      <c r="K37" s="5"/>
      <c r="L37" s="5"/>
      <c r="M37" s="5"/>
      <c r="N37" s="5"/>
      <c r="O37" s="5"/>
      <c r="P37" s="5"/>
      <c r="Q37" s="5"/>
      <c r="R37" s="5"/>
      <c r="S37" s="5"/>
      <c r="T37" s="5"/>
    </row>
    <row r="38" spans="1:20" x14ac:dyDescent="0.25">
      <c r="A38" s="6" t="s">
        <v>453</v>
      </c>
      <c r="B38" s="14">
        <v>1</v>
      </c>
      <c r="C38" s="2">
        <v>2</v>
      </c>
      <c r="E38" s="2">
        <v>2</v>
      </c>
      <c r="F38" s="2">
        <v>1</v>
      </c>
      <c r="G38" s="2" t="s">
        <v>1481</v>
      </c>
      <c r="H38" s="5"/>
      <c r="I38" s="5"/>
      <c r="J38" s="5"/>
      <c r="K38" s="5"/>
      <c r="L38" s="5"/>
      <c r="M38" s="5"/>
      <c r="N38" s="5"/>
      <c r="O38" s="5"/>
      <c r="P38" s="5"/>
      <c r="Q38" s="5"/>
      <c r="R38" s="5"/>
      <c r="S38" s="5"/>
      <c r="T38" s="5"/>
    </row>
    <row r="39" spans="1:20" x14ac:dyDescent="0.25">
      <c r="A39" s="6" t="s">
        <v>535</v>
      </c>
      <c r="B39" s="14">
        <v>1</v>
      </c>
      <c r="C39" s="5">
        <v>2</v>
      </c>
      <c r="E39" s="5"/>
      <c r="F39" s="5"/>
      <c r="G39" s="2" t="s">
        <v>1481</v>
      </c>
      <c r="H39" s="5"/>
      <c r="I39" s="5"/>
      <c r="J39" s="5"/>
      <c r="K39" s="5"/>
      <c r="L39" s="5"/>
      <c r="M39" s="5"/>
      <c r="N39" s="5"/>
      <c r="O39" s="5"/>
      <c r="P39" s="5"/>
      <c r="Q39" s="5"/>
      <c r="R39" s="5"/>
      <c r="S39" s="5"/>
      <c r="T39" s="5"/>
    </row>
    <row r="40" spans="1:20" x14ac:dyDescent="0.25">
      <c r="A40" s="8" t="s">
        <v>537</v>
      </c>
      <c r="B40" s="14">
        <v>1</v>
      </c>
      <c r="C40" s="2">
        <v>2</v>
      </c>
      <c r="D40" s="2"/>
      <c r="E40" s="2"/>
      <c r="F40" s="2">
        <v>15</v>
      </c>
      <c r="G40" s="2" t="s">
        <v>1481</v>
      </c>
      <c r="H40" s="5"/>
      <c r="I40" s="5"/>
      <c r="J40" s="5"/>
      <c r="K40" s="5"/>
      <c r="L40" s="5"/>
      <c r="M40" s="5"/>
      <c r="N40" s="5"/>
      <c r="O40" s="5"/>
      <c r="P40" s="5"/>
      <c r="Q40" s="5"/>
      <c r="R40" s="5"/>
      <c r="S40" s="5"/>
      <c r="T40" s="5"/>
    </row>
    <row r="41" spans="1:20" x14ac:dyDescent="0.25">
      <c r="A41" s="10" t="s">
        <v>444</v>
      </c>
      <c r="B41" s="14">
        <v>1</v>
      </c>
      <c r="C41" s="2">
        <v>2</v>
      </c>
      <c r="D41" s="2"/>
      <c r="E41" s="2"/>
      <c r="F41" s="2">
        <v>1</v>
      </c>
      <c r="G41" s="2" t="s">
        <v>1481</v>
      </c>
      <c r="H41" s="5"/>
      <c r="I41" s="5"/>
      <c r="J41" s="5"/>
      <c r="K41" s="5"/>
      <c r="L41" s="5"/>
      <c r="M41" s="5"/>
      <c r="N41" s="5"/>
      <c r="O41" s="5"/>
      <c r="P41" s="5"/>
      <c r="Q41" s="5"/>
      <c r="R41" s="5"/>
      <c r="S41" s="5"/>
      <c r="T41" s="5"/>
    </row>
    <row r="42" spans="1:20" x14ac:dyDescent="0.25">
      <c r="A42" s="8" t="s">
        <v>701</v>
      </c>
      <c r="B42" s="15">
        <v>1</v>
      </c>
      <c r="C42" s="5">
        <v>1</v>
      </c>
      <c r="D42">
        <v>1</v>
      </c>
      <c r="E42" s="5">
        <v>2</v>
      </c>
      <c r="F42" s="5">
        <v>3</v>
      </c>
      <c r="G42" s="6" t="s">
        <v>1481</v>
      </c>
      <c r="H42" s="5"/>
      <c r="I42" s="5"/>
      <c r="J42" s="5"/>
      <c r="K42" s="5"/>
      <c r="L42" s="5"/>
      <c r="M42" s="5"/>
      <c r="N42" s="5"/>
      <c r="O42" s="5"/>
      <c r="P42" s="5"/>
      <c r="Q42" s="5"/>
      <c r="R42" s="5"/>
      <c r="S42" s="5"/>
      <c r="T42" s="5"/>
    </row>
    <row r="43" spans="1:20" x14ac:dyDescent="0.25">
      <c r="A43" s="8" t="s">
        <v>729</v>
      </c>
      <c r="B43" s="15">
        <v>1</v>
      </c>
      <c r="C43" s="5">
        <v>1</v>
      </c>
      <c r="D43">
        <v>1</v>
      </c>
      <c r="E43" s="5"/>
      <c r="F43" s="5"/>
      <c r="G43" s="6" t="s">
        <v>1481</v>
      </c>
      <c r="H43" s="5"/>
      <c r="I43" s="5"/>
      <c r="J43" s="5"/>
      <c r="K43" s="5"/>
      <c r="L43" s="5"/>
      <c r="M43" s="5"/>
      <c r="N43" s="5"/>
      <c r="O43" s="5"/>
      <c r="P43" s="5"/>
      <c r="Q43" s="5"/>
      <c r="R43" s="5"/>
      <c r="S43" s="5"/>
      <c r="T43" s="5"/>
    </row>
    <row r="44" spans="1:20" x14ac:dyDescent="0.25">
      <c r="A44" s="8" t="s">
        <v>655</v>
      </c>
      <c r="B44" s="15">
        <v>1</v>
      </c>
      <c r="C44" s="5">
        <v>1</v>
      </c>
      <c r="D44">
        <v>1</v>
      </c>
      <c r="E44" s="5">
        <v>2</v>
      </c>
      <c r="F44" s="5">
        <v>1</v>
      </c>
      <c r="G44" s="6" t="s">
        <v>1481</v>
      </c>
      <c r="H44" s="5"/>
      <c r="I44" s="5"/>
      <c r="J44" s="5"/>
      <c r="K44" s="5"/>
      <c r="L44" s="5"/>
      <c r="M44" s="5"/>
      <c r="N44" s="5"/>
      <c r="O44" s="5"/>
      <c r="P44" s="5"/>
      <c r="Q44" s="5"/>
      <c r="R44" s="5"/>
      <c r="S44" s="5"/>
      <c r="T44" s="5"/>
    </row>
    <row r="45" spans="1:20" x14ac:dyDescent="0.25">
      <c r="A45" s="6" t="s">
        <v>702</v>
      </c>
      <c r="B45" s="17">
        <v>1</v>
      </c>
      <c r="C45" s="5">
        <v>1</v>
      </c>
      <c r="D45">
        <v>1</v>
      </c>
      <c r="E45" s="5">
        <v>2</v>
      </c>
      <c r="F45" s="5"/>
      <c r="G45" s="6" t="s">
        <v>1481</v>
      </c>
      <c r="I45" s="5"/>
      <c r="J45" s="5"/>
      <c r="K45" s="5"/>
      <c r="L45" s="5"/>
      <c r="M45" s="5"/>
      <c r="N45" s="5"/>
      <c r="O45" s="5"/>
      <c r="P45" s="5"/>
      <c r="Q45" s="5"/>
      <c r="R45" s="5"/>
      <c r="S45" s="5"/>
      <c r="T45" s="5"/>
    </row>
    <row r="46" spans="1:20" x14ac:dyDescent="0.25">
      <c r="A46" s="6" t="s">
        <v>733</v>
      </c>
      <c r="B46" s="15">
        <v>1</v>
      </c>
      <c r="C46" s="5">
        <v>1</v>
      </c>
      <c r="D46">
        <v>1</v>
      </c>
      <c r="E46" s="5"/>
      <c r="F46" s="5"/>
      <c r="G46" s="5" t="s">
        <v>1481</v>
      </c>
      <c r="I46" s="5"/>
      <c r="J46" s="5"/>
      <c r="K46" s="5"/>
      <c r="L46" s="5"/>
      <c r="M46" s="5"/>
      <c r="N46" s="5"/>
      <c r="O46" s="5"/>
      <c r="P46" s="5"/>
      <c r="Q46" s="5"/>
      <c r="R46" s="5"/>
      <c r="S46" s="5"/>
      <c r="T46" s="5"/>
    </row>
    <row r="47" spans="1:20" x14ac:dyDescent="0.25">
      <c r="A47" s="8" t="s">
        <v>724</v>
      </c>
      <c r="B47" s="15">
        <v>1</v>
      </c>
      <c r="C47" s="5">
        <v>1</v>
      </c>
      <c r="D47">
        <v>1</v>
      </c>
      <c r="E47" s="5">
        <v>2</v>
      </c>
      <c r="F47" s="5"/>
      <c r="G47" s="5" t="s">
        <v>1481</v>
      </c>
      <c r="I47" s="5"/>
      <c r="J47" s="5"/>
      <c r="K47" s="5"/>
      <c r="L47" s="5"/>
      <c r="M47" s="5"/>
      <c r="N47" s="5"/>
      <c r="O47" s="5"/>
      <c r="P47" s="5"/>
      <c r="Q47" s="5"/>
      <c r="R47" s="5"/>
      <c r="S47" s="5"/>
      <c r="T47" s="5"/>
    </row>
    <row r="48" spans="1:20" x14ac:dyDescent="0.25">
      <c r="A48" s="6" t="s">
        <v>680</v>
      </c>
      <c r="B48" s="15">
        <v>1</v>
      </c>
      <c r="C48" s="5">
        <v>1</v>
      </c>
      <c r="D48">
        <v>1</v>
      </c>
      <c r="E48" s="5"/>
      <c r="F48" s="5"/>
      <c r="G48" s="5" t="s">
        <v>1481</v>
      </c>
      <c r="I48" s="5"/>
      <c r="J48" s="5"/>
      <c r="K48" s="5"/>
      <c r="L48" s="5"/>
      <c r="M48" s="5"/>
      <c r="N48" s="5"/>
      <c r="O48" s="5"/>
      <c r="P48" s="5"/>
      <c r="Q48" s="5"/>
      <c r="R48" s="5"/>
      <c r="S48" s="5"/>
      <c r="T48" s="5"/>
    </row>
    <row r="49" spans="1:19" x14ac:dyDescent="0.25">
      <c r="A49" s="8" t="s">
        <v>684</v>
      </c>
      <c r="B49" s="14">
        <v>1</v>
      </c>
      <c r="C49">
        <v>1</v>
      </c>
      <c r="D49">
        <v>1</v>
      </c>
      <c r="E49">
        <v>2</v>
      </c>
      <c r="F49">
        <v>1</v>
      </c>
      <c r="G49" s="5" t="s">
        <v>1481</v>
      </c>
      <c r="H49" s="5"/>
      <c r="I49" s="5"/>
      <c r="J49" s="5"/>
      <c r="K49" s="5"/>
      <c r="L49" s="5"/>
      <c r="M49" s="5"/>
      <c r="N49" s="5"/>
      <c r="O49" s="5"/>
      <c r="P49" s="5"/>
      <c r="Q49" s="5"/>
      <c r="R49" s="5"/>
      <c r="S49" s="5"/>
    </row>
    <row r="50" spans="1:19" x14ac:dyDescent="0.25">
      <c r="A50" s="8" t="s">
        <v>703</v>
      </c>
      <c r="B50" s="14">
        <v>1</v>
      </c>
      <c r="C50">
        <v>1</v>
      </c>
      <c r="D50">
        <v>1</v>
      </c>
      <c r="E50">
        <v>3</v>
      </c>
      <c r="G50" s="5" t="s">
        <v>1481</v>
      </c>
      <c r="H50" s="5"/>
      <c r="I50" s="5"/>
      <c r="J50" s="5"/>
      <c r="K50" s="5"/>
      <c r="L50" s="5"/>
      <c r="M50" s="5"/>
      <c r="N50" s="5"/>
      <c r="O50" s="5"/>
      <c r="P50" s="5"/>
      <c r="Q50" s="5"/>
      <c r="R50" s="5"/>
      <c r="S50" s="5"/>
    </row>
    <row r="51" spans="1:19" x14ac:dyDescent="0.25">
      <c r="A51" s="8" t="s">
        <v>709</v>
      </c>
      <c r="B51" s="14">
        <v>1</v>
      </c>
      <c r="C51">
        <v>1</v>
      </c>
      <c r="D51">
        <v>1</v>
      </c>
      <c r="F51">
        <v>1</v>
      </c>
      <c r="G51" s="5" t="s">
        <v>1481</v>
      </c>
      <c r="H51" s="5"/>
      <c r="I51" s="5"/>
      <c r="J51" s="5"/>
      <c r="K51" s="5"/>
      <c r="L51" s="5"/>
      <c r="M51" s="5"/>
      <c r="N51" s="5"/>
      <c r="O51" s="5"/>
      <c r="P51" s="5"/>
      <c r="Q51" s="5"/>
      <c r="R51" s="5"/>
      <c r="S51" s="5"/>
    </row>
    <row r="52" spans="1:19" x14ac:dyDescent="0.25">
      <c r="A52" s="8" t="s">
        <v>520</v>
      </c>
      <c r="B52" s="14">
        <v>1</v>
      </c>
      <c r="C52" s="2">
        <v>1</v>
      </c>
      <c r="E52" s="2"/>
      <c r="F52" s="2">
        <v>1</v>
      </c>
      <c r="G52" s="2" t="s">
        <v>1481</v>
      </c>
      <c r="H52" s="5"/>
      <c r="I52" s="5"/>
      <c r="J52" s="5"/>
      <c r="K52" s="5"/>
      <c r="L52" s="5"/>
      <c r="M52" s="5"/>
      <c r="N52" s="5"/>
      <c r="O52" s="5"/>
      <c r="P52" s="5"/>
      <c r="Q52" s="5"/>
      <c r="R52" s="5"/>
      <c r="S52" s="5"/>
    </row>
    <row r="53" spans="1:19" x14ac:dyDescent="0.25">
      <c r="A53" s="6" t="s">
        <v>1479</v>
      </c>
      <c r="B53" s="15">
        <v>1</v>
      </c>
      <c r="C53" s="5">
        <v>1</v>
      </c>
      <c r="E53" s="5"/>
      <c r="F53" s="5">
        <v>2</v>
      </c>
      <c r="G53" s="5" t="s">
        <v>1481</v>
      </c>
      <c r="H53" s="5"/>
      <c r="I53" s="5"/>
      <c r="J53" s="5"/>
      <c r="K53" s="5"/>
      <c r="L53" s="5"/>
      <c r="M53" s="5"/>
      <c r="N53" s="5"/>
      <c r="O53" s="5"/>
      <c r="P53" s="5"/>
      <c r="Q53" s="5"/>
      <c r="R53" s="5"/>
      <c r="S53" s="5"/>
    </row>
    <row r="54" spans="1:19" x14ac:dyDescent="0.25">
      <c r="A54" s="8" t="s">
        <v>431</v>
      </c>
      <c r="B54" s="15">
        <v>1</v>
      </c>
      <c r="C54" s="5">
        <v>1</v>
      </c>
      <c r="E54" s="5">
        <v>2</v>
      </c>
      <c r="F54" s="5">
        <v>1</v>
      </c>
      <c r="G54" s="5" t="s">
        <v>1481</v>
      </c>
      <c r="H54" s="5"/>
      <c r="I54" s="5"/>
      <c r="J54" s="5"/>
      <c r="K54" s="5"/>
      <c r="L54" s="5"/>
      <c r="M54" s="5"/>
      <c r="N54" s="5"/>
      <c r="O54" s="5"/>
      <c r="P54" s="5"/>
      <c r="Q54" s="5"/>
      <c r="R54" s="5"/>
      <c r="S54" s="5"/>
    </row>
    <row r="55" spans="1:19" x14ac:dyDescent="0.25">
      <c r="A55" s="8" t="s">
        <v>1483</v>
      </c>
      <c r="B55" s="14">
        <v>1</v>
      </c>
      <c r="C55">
        <v>1</v>
      </c>
      <c r="F55">
        <v>1</v>
      </c>
      <c r="G55" s="5" t="s">
        <v>1481</v>
      </c>
      <c r="H55" s="5"/>
      <c r="I55" s="5"/>
      <c r="J55" s="5"/>
      <c r="K55" s="5"/>
      <c r="L55" s="5"/>
      <c r="M55" s="5"/>
      <c r="N55" s="5"/>
      <c r="O55" s="5"/>
      <c r="P55" s="5"/>
      <c r="Q55" s="5"/>
      <c r="R55" s="5"/>
      <c r="S55" s="5"/>
    </row>
    <row r="56" spans="1:19" x14ac:dyDescent="0.25">
      <c r="A56" s="8" t="s">
        <v>572</v>
      </c>
      <c r="B56" s="15">
        <v>1</v>
      </c>
      <c r="C56" s="5">
        <v>1</v>
      </c>
      <c r="E56" s="5">
        <v>2</v>
      </c>
      <c r="F56" s="5">
        <v>1</v>
      </c>
      <c r="G56" s="5" t="s">
        <v>1481</v>
      </c>
      <c r="H56" s="5"/>
      <c r="I56" s="5"/>
      <c r="J56" s="5"/>
      <c r="K56" s="5"/>
      <c r="L56" s="5"/>
      <c r="M56" s="5"/>
      <c r="N56" s="5"/>
      <c r="O56" s="5"/>
      <c r="P56" s="5"/>
      <c r="Q56" s="5"/>
      <c r="R56" s="5"/>
      <c r="S56" s="5"/>
    </row>
    <row r="57" spans="1:19" x14ac:dyDescent="0.25">
      <c r="A57" s="8" t="s">
        <v>441</v>
      </c>
      <c r="B57" s="15">
        <v>1</v>
      </c>
      <c r="C57" s="5">
        <v>1</v>
      </c>
      <c r="E57" s="5"/>
      <c r="F57" s="5">
        <v>1</v>
      </c>
      <c r="G57" s="5" t="s">
        <v>1481</v>
      </c>
      <c r="H57" s="5"/>
      <c r="I57" s="5"/>
      <c r="J57" s="5"/>
      <c r="K57" s="5"/>
      <c r="L57" s="5"/>
      <c r="M57" s="5"/>
      <c r="N57" s="5"/>
      <c r="O57" s="5"/>
      <c r="P57" s="5"/>
      <c r="Q57" s="5"/>
      <c r="R57" s="5"/>
      <c r="S57" s="5"/>
    </row>
    <row r="58" spans="1:19" x14ac:dyDescent="0.25">
      <c r="A58" s="8" t="s">
        <v>478</v>
      </c>
      <c r="B58" s="14">
        <v>1</v>
      </c>
      <c r="C58" s="2">
        <v>1</v>
      </c>
      <c r="E58" s="2">
        <v>1</v>
      </c>
      <c r="F58" s="2"/>
      <c r="G58" s="2" t="s">
        <v>1481</v>
      </c>
      <c r="H58" s="5"/>
      <c r="I58" s="5"/>
      <c r="J58" s="5"/>
      <c r="K58" s="5"/>
      <c r="L58" s="5"/>
      <c r="M58" s="5"/>
      <c r="N58" s="5"/>
      <c r="O58" s="5"/>
      <c r="P58" s="5"/>
      <c r="Q58" s="5"/>
      <c r="R58" s="5"/>
      <c r="S58" s="5"/>
    </row>
    <row r="59" spans="1:19" x14ac:dyDescent="0.25">
      <c r="A59" s="8" t="s">
        <v>507</v>
      </c>
      <c r="B59" s="14">
        <v>1</v>
      </c>
      <c r="C59" s="2">
        <v>1</v>
      </c>
      <c r="E59" s="2">
        <v>2</v>
      </c>
      <c r="F59" s="2">
        <v>1</v>
      </c>
      <c r="G59" s="2" t="s">
        <v>1481</v>
      </c>
      <c r="H59" s="5"/>
      <c r="I59" s="5"/>
      <c r="J59" s="5"/>
      <c r="K59" s="5"/>
      <c r="L59" s="5"/>
      <c r="M59" s="5"/>
      <c r="N59" s="5"/>
      <c r="O59" s="5"/>
      <c r="P59" s="5"/>
      <c r="Q59" s="5"/>
      <c r="R59" s="5"/>
      <c r="S59" s="5"/>
    </row>
    <row r="60" spans="1:19" x14ac:dyDescent="0.25">
      <c r="A60" s="8" t="s">
        <v>432</v>
      </c>
      <c r="B60" s="14">
        <v>1</v>
      </c>
      <c r="C60" s="2">
        <v>1</v>
      </c>
      <c r="D60" s="2"/>
      <c r="E60" s="2">
        <v>2</v>
      </c>
      <c r="F60" s="2">
        <v>1</v>
      </c>
      <c r="G60" s="2" t="s">
        <v>1481</v>
      </c>
      <c r="H60" s="5"/>
      <c r="I60" s="5"/>
      <c r="J60" s="5"/>
      <c r="K60" s="5"/>
      <c r="L60" s="5"/>
      <c r="M60" s="5"/>
      <c r="N60" s="5"/>
      <c r="O60" s="5"/>
      <c r="P60" s="5"/>
      <c r="Q60" s="5"/>
      <c r="R60" s="5"/>
      <c r="S60" s="5"/>
    </row>
    <row r="61" spans="1:19" x14ac:dyDescent="0.25">
      <c r="A61" s="8" t="s">
        <v>420</v>
      </c>
      <c r="B61" s="14">
        <v>1</v>
      </c>
      <c r="C61" s="2">
        <v>1</v>
      </c>
      <c r="D61" s="2"/>
      <c r="E61" s="2"/>
      <c r="F61" s="2">
        <v>1</v>
      </c>
      <c r="G61" s="2" t="s">
        <v>1481</v>
      </c>
      <c r="H61" s="5"/>
      <c r="I61" s="5"/>
      <c r="J61" s="5"/>
      <c r="K61" s="5"/>
      <c r="L61" s="5"/>
      <c r="M61" s="5"/>
      <c r="N61" s="5"/>
      <c r="O61" s="5"/>
      <c r="P61" s="5"/>
      <c r="Q61" s="5"/>
      <c r="R61" s="5"/>
      <c r="S61" s="5"/>
    </row>
    <row r="62" spans="1:19" x14ac:dyDescent="0.25">
      <c r="A62" s="8" t="s">
        <v>452</v>
      </c>
      <c r="B62" s="14">
        <v>1</v>
      </c>
      <c r="C62" s="2">
        <v>1</v>
      </c>
      <c r="D62" s="2"/>
      <c r="E62" s="2"/>
      <c r="F62" s="2">
        <v>2</v>
      </c>
      <c r="G62" s="2" t="s">
        <v>1481</v>
      </c>
      <c r="H62" s="5"/>
      <c r="I62" s="5"/>
      <c r="J62" s="5"/>
      <c r="K62" s="5"/>
      <c r="L62" s="5"/>
      <c r="M62" s="5"/>
      <c r="N62" s="5"/>
      <c r="O62" s="5"/>
      <c r="P62" s="5"/>
      <c r="Q62" s="5"/>
      <c r="R62" s="5"/>
      <c r="S62" s="5"/>
    </row>
    <row r="63" spans="1:19" x14ac:dyDescent="0.25">
      <c r="A63" s="10" t="s">
        <v>626</v>
      </c>
      <c r="B63" s="14">
        <v>1</v>
      </c>
      <c r="C63" s="2">
        <v>1</v>
      </c>
      <c r="D63" s="2"/>
      <c r="E63" s="2"/>
      <c r="F63" s="2">
        <v>1</v>
      </c>
      <c r="G63" s="2" t="s">
        <v>1481</v>
      </c>
      <c r="H63" s="5"/>
      <c r="I63" s="5"/>
      <c r="J63" s="5"/>
      <c r="K63" s="5"/>
      <c r="L63" s="5"/>
      <c r="M63" s="5"/>
      <c r="N63" s="5"/>
      <c r="O63" s="5"/>
      <c r="P63" s="5"/>
      <c r="Q63" s="5"/>
      <c r="R63" s="5"/>
      <c r="S63" s="5"/>
    </row>
    <row r="64" spans="1:19" x14ac:dyDescent="0.25">
      <c r="A64" s="8" t="s">
        <v>493</v>
      </c>
      <c r="B64" s="14">
        <v>1</v>
      </c>
      <c r="C64" s="2">
        <v>1</v>
      </c>
      <c r="D64" s="2"/>
      <c r="E64" s="2"/>
      <c r="F64" s="2">
        <v>1</v>
      </c>
      <c r="G64" s="2" t="s">
        <v>1481</v>
      </c>
      <c r="H64" s="5"/>
      <c r="I64" s="5"/>
      <c r="J64" s="5"/>
      <c r="K64" s="5"/>
      <c r="L64" s="5"/>
      <c r="M64" s="5"/>
      <c r="N64" s="5"/>
      <c r="O64" s="5"/>
      <c r="P64" s="5"/>
      <c r="Q64" s="5"/>
      <c r="R64" s="5"/>
      <c r="S64" s="5"/>
    </row>
    <row r="65" spans="1:19" x14ac:dyDescent="0.25">
      <c r="A65" s="10" t="s">
        <v>525</v>
      </c>
      <c r="B65" s="14">
        <v>1</v>
      </c>
      <c r="C65" s="2">
        <v>1</v>
      </c>
      <c r="D65" s="2"/>
      <c r="E65" s="2"/>
      <c r="F65" s="2">
        <v>1</v>
      </c>
      <c r="G65" s="2" t="s">
        <v>1481</v>
      </c>
      <c r="H65" s="5"/>
      <c r="I65" s="5"/>
      <c r="J65" s="5"/>
      <c r="K65" s="5"/>
      <c r="L65" s="5"/>
      <c r="M65" s="5"/>
      <c r="N65" s="5"/>
      <c r="O65" s="5"/>
      <c r="P65" s="5"/>
      <c r="Q65" s="5"/>
      <c r="R65" s="5"/>
      <c r="S65" s="5"/>
    </row>
    <row r="66" spans="1:19" x14ac:dyDescent="0.25">
      <c r="A66" s="10" t="s">
        <v>468</v>
      </c>
      <c r="B66" s="14">
        <v>1</v>
      </c>
      <c r="C66" s="2">
        <v>1</v>
      </c>
      <c r="D66" s="2"/>
      <c r="E66" s="2"/>
      <c r="F66" s="2">
        <v>1</v>
      </c>
      <c r="G66" s="2" t="s">
        <v>1481</v>
      </c>
      <c r="H66" s="5"/>
      <c r="I66" s="5"/>
      <c r="J66" s="5"/>
      <c r="K66" s="5"/>
      <c r="L66" s="5"/>
      <c r="M66" s="5"/>
      <c r="N66" s="5"/>
      <c r="O66" s="5"/>
      <c r="P66" s="5"/>
      <c r="Q66" s="5"/>
      <c r="R66" s="5"/>
      <c r="S66" s="5"/>
    </row>
    <row r="67" spans="1:19" x14ac:dyDescent="0.25">
      <c r="A67" s="10" t="s">
        <v>410</v>
      </c>
      <c r="B67" s="14">
        <v>1</v>
      </c>
      <c r="C67" s="2">
        <v>1</v>
      </c>
      <c r="D67" s="2"/>
      <c r="E67" s="2">
        <v>2</v>
      </c>
      <c r="F67" s="2"/>
      <c r="G67" s="2" t="s">
        <v>1481</v>
      </c>
      <c r="H67" s="5"/>
      <c r="I67" s="5"/>
      <c r="J67" s="5"/>
      <c r="K67" s="5"/>
      <c r="L67" s="5"/>
      <c r="M67" s="5"/>
      <c r="N67" s="5"/>
      <c r="O67" s="5"/>
      <c r="P67" s="5"/>
      <c r="Q67" s="5"/>
      <c r="R67" s="5"/>
      <c r="S67" s="5"/>
    </row>
    <row r="68" spans="1:19" x14ac:dyDescent="0.25">
      <c r="A68" s="10" t="s">
        <v>349</v>
      </c>
      <c r="B68" s="14">
        <v>1</v>
      </c>
      <c r="C68" s="2">
        <v>1</v>
      </c>
      <c r="D68" s="2"/>
      <c r="E68" s="2"/>
      <c r="F68" s="2"/>
      <c r="G68" s="2" t="s">
        <v>1481</v>
      </c>
      <c r="H68" s="5"/>
      <c r="I68" s="5"/>
      <c r="J68" s="5"/>
      <c r="K68" s="5"/>
      <c r="L68" s="5"/>
      <c r="M68" s="5"/>
      <c r="N68" s="5"/>
      <c r="O68" s="5"/>
      <c r="P68" s="5"/>
      <c r="Q68" s="5"/>
      <c r="R68" s="5"/>
      <c r="S68" s="5"/>
    </row>
    <row r="69" spans="1:19" x14ac:dyDescent="0.25">
      <c r="A69" s="8" t="s">
        <v>496</v>
      </c>
      <c r="B69" s="14">
        <v>1</v>
      </c>
      <c r="C69" s="2">
        <v>1</v>
      </c>
      <c r="D69" s="2"/>
      <c r="E69" s="2"/>
      <c r="F69" s="2"/>
      <c r="G69" s="2" t="s">
        <v>1481</v>
      </c>
      <c r="H69" s="5"/>
      <c r="I69" s="5"/>
      <c r="J69" s="5"/>
      <c r="K69" s="5"/>
      <c r="L69" s="5"/>
      <c r="M69" s="5"/>
      <c r="N69" s="5"/>
      <c r="O69" s="5"/>
      <c r="P69" s="5"/>
      <c r="Q69" s="5"/>
      <c r="R69" s="5"/>
      <c r="S69" s="5"/>
    </row>
    <row r="70" spans="1:19" x14ac:dyDescent="0.25">
      <c r="A70" s="8" t="s">
        <v>346</v>
      </c>
      <c r="B70" s="14">
        <v>1</v>
      </c>
      <c r="C70" s="2">
        <v>1</v>
      </c>
      <c r="D70" s="2"/>
      <c r="E70" s="2"/>
      <c r="F70" s="2">
        <v>1</v>
      </c>
      <c r="G70" s="2" t="s">
        <v>1481</v>
      </c>
      <c r="H70" s="5"/>
      <c r="I70" s="5"/>
      <c r="J70" s="5"/>
      <c r="K70" s="5"/>
      <c r="L70" s="5"/>
      <c r="M70" s="5"/>
      <c r="N70" s="5"/>
      <c r="O70" s="5"/>
      <c r="P70" s="5"/>
      <c r="Q70" s="5"/>
      <c r="R70" s="5"/>
      <c r="S70" s="5"/>
    </row>
    <row r="71" spans="1:19" x14ac:dyDescent="0.25">
      <c r="A71" s="8" t="s">
        <v>364</v>
      </c>
      <c r="B71" s="14">
        <v>1</v>
      </c>
      <c r="C71" s="2">
        <v>1</v>
      </c>
      <c r="D71" s="2"/>
      <c r="E71" s="2">
        <v>5</v>
      </c>
      <c r="F71" s="2">
        <v>1</v>
      </c>
      <c r="G71" s="2" t="s">
        <v>1481</v>
      </c>
      <c r="H71" s="5"/>
      <c r="I71" s="5"/>
      <c r="J71" s="5"/>
      <c r="K71" s="5"/>
      <c r="L71" s="5"/>
      <c r="M71" s="5"/>
      <c r="N71" s="5"/>
      <c r="O71" s="5"/>
      <c r="P71" s="5"/>
      <c r="Q71" s="5"/>
      <c r="R71" s="5"/>
      <c r="S71" s="5"/>
    </row>
    <row r="72" spans="1:19" x14ac:dyDescent="0.25">
      <c r="A72" s="8" t="s">
        <v>501</v>
      </c>
      <c r="B72" s="14">
        <v>1</v>
      </c>
      <c r="C72" s="2">
        <v>1</v>
      </c>
      <c r="D72" s="2"/>
      <c r="E72" s="2"/>
      <c r="F72" s="2"/>
      <c r="G72" s="2" t="s">
        <v>1481</v>
      </c>
      <c r="H72" s="5"/>
      <c r="I72" s="5"/>
      <c r="J72" s="5"/>
      <c r="K72" s="5"/>
      <c r="L72" s="5"/>
      <c r="M72" s="5"/>
      <c r="N72" s="5"/>
      <c r="O72" s="5"/>
      <c r="P72" s="5"/>
      <c r="Q72" s="5"/>
      <c r="R72" s="5"/>
      <c r="S72" s="5"/>
    </row>
    <row r="73" spans="1:19" x14ac:dyDescent="0.25">
      <c r="A73" s="8" t="s">
        <v>426</v>
      </c>
      <c r="B73" s="14">
        <v>1</v>
      </c>
      <c r="C73" s="2">
        <v>1</v>
      </c>
      <c r="D73" s="2"/>
      <c r="E73" s="2">
        <v>1</v>
      </c>
      <c r="F73" s="2"/>
      <c r="G73" s="2" t="s">
        <v>1481</v>
      </c>
      <c r="H73" s="5"/>
      <c r="I73" s="5"/>
      <c r="J73" s="5"/>
      <c r="K73" s="5"/>
      <c r="L73" s="5"/>
      <c r="M73" s="5"/>
      <c r="N73" s="5"/>
      <c r="O73" s="5"/>
      <c r="P73" s="5"/>
      <c r="Q73" s="5"/>
      <c r="R73" s="5"/>
      <c r="S73" s="5"/>
    </row>
    <row r="74" spans="1:19" x14ac:dyDescent="0.25">
      <c r="A74" s="8" t="s">
        <v>623</v>
      </c>
      <c r="B74" s="14">
        <v>1</v>
      </c>
      <c r="C74" s="2">
        <v>1</v>
      </c>
      <c r="D74" s="2"/>
      <c r="E74" s="2"/>
      <c r="F74" s="2">
        <v>1</v>
      </c>
      <c r="G74" s="2" t="s">
        <v>1481</v>
      </c>
      <c r="H74" s="5"/>
      <c r="I74" s="5"/>
      <c r="J74" s="5"/>
      <c r="K74" s="5"/>
      <c r="L74" s="5"/>
      <c r="M74" s="5"/>
      <c r="N74" s="5"/>
      <c r="O74" s="5"/>
      <c r="P74" s="5"/>
      <c r="Q74" s="5"/>
      <c r="R74" s="5"/>
      <c r="S74" s="5"/>
    </row>
    <row r="75" spans="1:19" x14ac:dyDescent="0.25">
      <c r="A75" s="8" t="s">
        <v>392</v>
      </c>
      <c r="B75" s="15">
        <v>1</v>
      </c>
      <c r="C75" s="5">
        <v>1</v>
      </c>
      <c r="D75" s="5"/>
      <c r="E75" s="5">
        <v>4</v>
      </c>
      <c r="F75" s="5">
        <v>1</v>
      </c>
      <c r="G75" s="5" t="s">
        <v>1481</v>
      </c>
      <c r="H75" s="5"/>
      <c r="I75" s="5"/>
      <c r="J75" s="5"/>
      <c r="K75" s="5"/>
      <c r="L75" s="5"/>
      <c r="M75" s="5"/>
      <c r="N75" s="5"/>
      <c r="O75" s="5"/>
      <c r="P75" s="5"/>
      <c r="Q75" s="5"/>
      <c r="R75" s="5"/>
      <c r="S75" s="5"/>
    </row>
    <row r="76" spans="1:19" x14ac:dyDescent="0.25">
      <c r="A76" s="8" t="s">
        <v>615</v>
      </c>
      <c r="B76" s="14">
        <v>1</v>
      </c>
      <c r="C76" s="2">
        <v>1</v>
      </c>
      <c r="D76" s="2"/>
      <c r="E76" s="2"/>
      <c r="F76" s="2">
        <v>1</v>
      </c>
      <c r="G76" s="2" t="s">
        <v>1481</v>
      </c>
      <c r="H76" s="5"/>
      <c r="I76" s="5"/>
      <c r="J76" s="5"/>
      <c r="K76" s="5"/>
      <c r="L76" s="5"/>
      <c r="M76" s="5"/>
      <c r="N76" s="5"/>
      <c r="O76" s="5"/>
      <c r="P76" s="5"/>
      <c r="Q76" s="5"/>
      <c r="R76" s="5"/>
      <c r="S76" s="5"/>
    </row>
    <row r="77" spans="1:19" x14ac:dyDescent="0.25">
      <c r="A77" s="8" t="s">
        <v>372</v>
      </c>
      <c r="B77" s="14">
        <v>1</v>
      </c>
      <c r="C77" s="2">
        <v>1</v>
      </c>
      <c r="D77" s="2"/>
      <c r="E77" s="2"/>
      <c r="F77" s="2">
        <v>1</v>
      </c>
      <c r="G77" s="2" t="s">
        <v>1481</v>
      </c>
      <c r="H77" s="5"/>
      <c r="I77" s="5"/>
      <c r="J77" s="5"/>
      <c r="K77" s="5"/>
      <c r="L77" s="5"/>
      <c r="M77" s="5"/>
      <c r="N77" s="5"/>
      <c r="O77" s="5"/>
      <c r="P77" s="5"/>
      <c r="Q77" s="5"/>
      <c r="R77" s="5"/>
      <c r="S77" s="5"/>
    </row>
    <row r="78" spans="1:19" x14ac:dyDescent="0.25">
      <c r="A78" s="8" t="s">
        <v>435</v>
      </c>
      <c r="B78" s="15">
        <v>1</v>
      </c>
      <c r="C78" s="5">
        <v>1</v>
      </c>
      <c r="D78" s="5"/>
      <c r="E78" s="5"/>
      <c r="F78" s="5">
        <v>1</v>
      </c>
      <c r="G78" s="5" t="s">
        <v>1481</v>
      </c>
      <c r="H78" s="5"/>
      <c r="I78" s="5"/>
      <c r="J78" s="5"/>
      <c r="K78" s="5"/>
      <c r="L78" s="5"/>
      <c r="M78" s="5"/>
      <c r="N78" s="5"/>
      <c r="O78" s="5"/>
      <c r="P78" s="5"/>
      <c r="Q78" s="5"/>
      <c r="R78" s="5"/>
      <c r="S78" s="5"/>
    </row>
    <row r="79" spans="1:19" x14ac:dyDescent="0.25">
      <c r="A79" s="8" t="s">
        <v>474</v>
      </c>
      <c r="B79" s="14">
        <v>1</v>
      </c>
      <c r="C79" s="2">
        <v>1</v>
      </c>
      <c r="D79" s="2"/>
      <c r="E79" s="2">
        <v>2</v>
      </c>
      <c r="F79" s="2"/>
      <c r="G79" s="2" t="s">
        <v>1481</v>
      </c>
      <c r="H79" s="5"/>
      <c r="I79" s="5"/>
      <c r="J79" s="5"/>
      <c r="K79" s="5"/>
      <c r="L79" s="5"/>
      <c r="M79" s="5"/>
      <c r="N79" s="5"/>
      <c r="O79" s="5"/>
      <c r="P79" s="5"/>
      <c r="Q79" s="5"/>
      <c r="R79" s="5"/>
      <c r="S79" s="5"/>
    </row>
    <row r="80" spans="1:19" x14ac:dyDescent="0.25">
      <c r="A80" s="8" t="s">
        <v>726</v>
      </c>
      <c r="B80" s="15">
        <v>1</v>
      </c>
      <c r="C80" s="5"/>
      <c r="D80">
        <v>2</v>
      </c>
      <c r="E80" s="5"/>
      <c r="F80" s="5">
        <v>1</v>
      </c>
      <c r="G80" s="5" t="s">
        <v>1481</v>
      </c>
      <c r="H80" s="5"/>
      <c r="I80" s="5"/>
      <c r="J80" s="5"/>
      <c r="K80" s="5"/>
      <c r="L80" s="5"/>
      <c r="M80" s="5"/>
      <c r="N80" s="5"/>
      <c r="O80" s="5"/>
      <c r="P80" s="5"/>
      <c r="Q80" s="5"/>
      <c r="R80" s="5"/>
      <c r="S80" s="5"/>
    </row>
    <row r="81" spans="1:19" x14ac:dyDescent="0.25">
      <c r="A81" s="6" t="s">
        <v>706</v>
      </c>
      <c r="B81" s="15">
        <v>1</v>
      </c>
      <c r="C81" s="5"/>
      <c r="D81">
        <v>1</v>
      </c>
      <c r="E81" s="5"/>
      <c r="F81" s="5"/>
      <c r="G81" s="5" t="s">
        <v>1481</v>
      </c>
      <c r="H81" s="5"/>
      <c r="I81" s="5"/>
      <c r="J81" s="5"/>
      <c r="K81" s="5"/>
      <c r="L81" s="5"/>
      <c r="M81" s="5"/>
      <c r="N81" s="5"/>
      <c r="O81" s="5"/>
      <c r="P81" s="5"/>
      <c r="Q81" s="5"/>
      <c r="R81" s="5"/>
      <c r="S81" s="5"/>
    </row>
    <row r="82" spans="1:19" x14ac:dyDescent="0.25">
      <c r="A82" s="8" t="s">
        <v>1487</v>
      </c>
      <c r="B82" s="14">
        <v>1</v>
      </c>
      <c r="D82">
        <v>1</v>
      </c>
      <c r="F82">
        <v>1</v>
      </c>
      <c r="G82" s="5" t="s">
        <v>1481</v>
      </c>
      <c r="H82" s="5"/>
      <c r="I82" s="5"/>
      <c r="J82" s="5"/>
      <c r="K82" s="5"/>
      <c r="L82" s="5"/>
      <c r="M82" s="5"/>
      <c r="N82" s="5"/>
      <c r="O82" s="5"/>
      <c r="P82" s="5"/>
      <c r="Q82" s="5"/>
      <c r="R82" s="5"/>
      <c r="S82" s="5"/>
    </row>
    <row r="83" spans="1:19" x14ac:dyDescent="0.25">
      <c r="A83" s="8" t="s">
        <v>720</v>
      </c>
      <c r="B83" s="14">
        <v>1</v>
      </c>
      <c r="D83">
        <v>1</v>
      </c>
      <c r="E83">
        <v>1</v>
      </c>
      <c r="F83">
        <v>2</v>
      </c>
      <c r="G83" s="5" t="s">
        <v>1481</v>
      </c>
      <c r="H83" s="5"/>
      <c r="I83" s="5"/>
      <c r="J83" s="5"/>
      <c r="K83" s="5"/>
      <c r="L83" s="5"/>
      <c r="M83" s="5"/>
      <c r="N83" s="5"/>
      <c r="O83" s="5"/>
      <c r="P83" s="5"/>
      <c r="Q83" s="5"/>
      <c r="R83" s="5"/>
      <c r="S83" s="5"/>
    </row>
    <row r="84" spans="1:19" x14ac:dyDescent="0.25">
      <c r="A84" s="6" t="s">
        <v>732</v>
      </c>
      <c r="B84" s="14">
        <v>1</v>
      </c>
      <c r="D84">
        <v>1</v>
      </c>
      <c r="E84">
        <v>1</v>
      </c>
      <c r="G84" s="5" t="s">
        <v>1481</v>
      </c>
      <c r="H84" s="5"/>
      <c r="I84" s="5"/>
      <c r="J84" s="5"/>
      <c r="K84" s="5"/>
      <c r="L84" s="5"/>
      <c r="M84" s="5"/>
      <c r="N84" s="5"/>
      <c r="O84" s="5"/>
      <c r="P84" s="5"/>
      <c r="Q84" s="5"/>
      <c r="R84" s="5"/>
      <c r="S84" s="5"/>
    </row>
    <row r="85" spans="1:19" x14ac:dyDescent="0.25">
      <c r="A85" s="8" t="s">
        <v>730</v>
      </c>
      <c r="B85" s="15">
        <v>1</v>
      </c>
      <c r="C85" s="5"/>
      <c r="D85">
        <v>1</v>
      </c>
      <c r="E85" s="5"/>
      <c r="F85" s="5"/>
      <c r="G85" s="5" t="s">
        <v>1481</v>
      </c>
      <c r="H85" s="5"/>
      <c r="I85" s="5"/>
      <c r="J85" s="5"/>
      <c r="K85" s="5"/>
      <c r="L85" s="5"/>
      <c r="M85" s="5"/>
      <c r="N85" s="5"/>
      <c r="O85" s="5"/>
      <c r="P85" s="5"/>
      <c r="Q85" s="5"/>
      <c r="R85" s="5"/>
      <c r="S85" s="5"/>
    </row>
    <row r="86" spans="1:19" x14ac:dyDescent="0.25">
      <c r="A86" s="6" t="s">
        <v>1488</v>
      </c>
      <c r="B86" s="14">
        <v>1</v>
      </c>
      <c r="D86">
        <v>1</v>
      </c>
      <c r="G86" s="5" t="s">
        <v>1481</v>
      </c>
      <c r="H86" s="5"/>
      <c r="I86" s="5"/>
      <c r="J86" s="5"/>
      <c r="K86" s="5"/>
      <c r="L86" s="5"/>
      <c r="M86" s="5"/>
      <c r="N86" s="5"/>
      <c r="O86" s="5"/>
      <c r="P86" s="5"/>
      <c r="Q86" s="5"/>
      <c r="R86" s="5"/>
      <c r="S86" s="5"/>
    </row>
    <row r="87" spans="1:19" x14ac:dyDescent="0.25">
      <c r="A87" s="6" t="s">
        <v>708</v>
      </c>
      <c r="B87" s="15">
        <v>1</v>
      </c>
      <c r="C87" s="5"/>
      <c r="D87">
        <v>1</v>
      </c>
      <c r="E87" s="5"/>
      <c r="F87" s="5">
        <v>1</v>
      </c>
      <c r="G87" s="2" t="s">
        <v>1481</v>
      </c>
      <c r="H87" s="5"/>
      <c r="I87" s="5"/>
      <c r="J87" s="5"/>
      <c r="K87" s="5"/>
      <c r="L87" s="5"/>
      <c r="M87" s="5"/>
      <c r="N87" s="5"/>
      <c r="O87" s="5"/>
      <c r="P87" s="5"/>
      <c r="Q87" s="5"/>
      <c r="R87" s="5"/>
      <c r="S87" s="5"/>
    </row>
    <row r="88" spans="1:19" x14ac:dyDescent="0.25">
      <c r="A88" s="6" t="s">
        <v>60</v>
      </c>
      <c r="B88" s="15">
        <v>1</v>
      </c>
      <c r="C88" s="5"/>
      <c r="E88" s="5"/>
      <c r="F88" s="5">
        <v>1</v>
      </c>
      <c r="G88" s="5" t="s">
        <v>1481</v>
      </c>
      <c r="H88" s="5"/>
      <c r="I88" s="5"/>
      <c r="J88" s="5"/>
      <c r="K88" s="5"/>
      <c r="L88" s="5"/>
      <c r="M88" s="5"/>
      <c r="N88" s="5"/>
      <c r="O88" s="5"/>
      <c r="P88" s="5"/>
      <c r="Q88" s="5"/>
      <c r="R88" s="5"/>
      <c r="S88" s="5"/>
    </row>
    <row r="89" spans="1:19" x14ac:dyDescent="0.25">
      <c r="A89" s="6" t="s">
        <v>61</v>
      </c>
      <c r="B89" s="15">
        <v>1</v>
      </c>
      <c r="C89" s="5"/>
      <c r="E89" s="5"/>
      <c r="F89" s="5"/>
      <c r="G89" s="5" t="s">
        <v>1481</v>
      </c>
      <c r="H89" s="5"/>
      <c r="I89" s="5"/>
      <c r="J89" s="5"/>
      <c r="K89" s="5"/>
      <c r="L89" s="5"/>
      <c r="M89" s="5"/>
      <c r="N89" s="5"/>
      <c r="O89" s="5"/>
      <c r="P89" s="5"/>
      <c r="Q89" s="5"/>
      <c r="R89" s="5"/>
      <c r="S89" s="5"/>
    </row>
    <row r="90" spans="1:19" x14ac:dyDescent="0.25">
      <c r="A90" s="8" t="s">
        <v>170</v>
      </c>
      <c r="B90" s="15">
        <v>1</v>
      </c>
      <c r="C90" s="5"/>
      <c r="E90" s="5"/>
      <c r="F90" s="5">
        <v>1</v>
      </c>
      <c r="G90" s="5" t="s">
        <v>1481</v>
      </c>
      <c r="H90" s="5"/>
      <c r="I90" s="5"/>
      <c r="J90" s="5"/>
      <c r="K90" s="5"/>
      <c r="L90" s="5"/>
      <c r="M90" s="5"/>
      <c r="N90" s="5"/>
      <c r="O90" s="5"/>
      <c r="P90" s="5"/>
      <c r="Q90" s="5"/>
      <c r="R90" s="5"/>
      <c r="S90" s="5"/>
    </row>
    <row r="91" spans="1:19" x14ac:dyDescent="0.25">
      <c r="A91" s="6" t="s">
        <v>1497</v>
      </c>
      <c r="B91" s="14">
        <v>1</v>
      </c>
      <c r="C91" s="2"/>
      <c r="D91" s="2"/>
      <c r="E91" s="2"/>
      <c r="F91" s="2"/>
      <c r="G91" s="2" t="s">
        <v>1481</v>
      </c>
      <c r="H91" s="5"/>
      <c r="I91" s="5"/>
      <c r="J91" s="5"/>
      <c r="K91" s="5"/>
      <c r="L91" s="5"/>
      <c r="M91" s="5"/>
      <c r="N91" s="5"/>
      <c r="O91" s="5"/>
      <c r="P91" s="5"/>
      <c r="Q91" s="5"/>
      <c r="R91" s="5"/>
      <c r="S91" s="5"/>
    </row>
    <row r="92" spans="1:19" x14ac:dyDescent="0.25">
      <c r="A92" s="8" t="s">
        <v>556</v>
      </c>
      <c r="B92" s="13"/>
      <c r="C92" s="2">
        <v>3</v>
      </c>
      <c r="D92" s="2"/>
      <c r="E92" s="2">
        <v>1</v>
      </c>
      <c r="F92" s="2">
        <v>2</v>
      </c>
      <c r="G92" s="2" t="s">
        <v>1481</v>
      </c>
      <c r="H92" s="5"/>
      <c r="I92" s="5"/>
      <c r="J92" s="5"/>
      <c r="K92" s="5"/>
      <c r="L92" s="5"/>
      <c r="M92" s="5"/>
      <c r="N92" s="5"/>
      <c r="O92" s="5"/>
      <c r="P92" s="5"/>
      <c r="Q92" s="5"/>
      <c r="R92" s="5"/>
      <c r="S92" s="5"/>
    </row>
    <row r="93" spans="1:19" x14ac:dyDescent="0.25">
      <c r="A93" s="8" t="s">
        <v>698</v>
      </c>
      <c r="B93" s="5"/>
      <c r="C93" s="5">
        <v>2</v>
      </c>
      <c r="D93">
        <v>1</v>
      </c>
      <c r="E93" s="5">
        <v>2</v>
      </c>
      <c r="F93" s="5">
        <v>1</v>
      </c>
      <c r="G93" s="5" t="s">
        <v>1481</v>
      </c>
      <c r="H93" s="5"/>
      <c r="I93" s="5"/>
      <c r="J93" s="5"/>
      <c r="K93" s="5"/>
      <c r="L93" s="5"/>
      <c r="M93" s="5"/>
      <c r="N93" s="5"/>
      <c r="O93" s="5"/>
      <c r="P93" s="5"/>
      <c r="Q93" s="5"/>
      <c r="R93" s="5"/>
      <c r="S93" s="5"/>
    </row>
    <row r="94" spans="1:19" x14ac:dyDescent="0.25">
      <c r="A94" s="6" t="s">
        <v>1489</v>
      </c>
      <c r="B94" s="2"/>
      <c r="C94">
        <v>69</v>
      </c>
      <c r="E94" s="2">
        <v>29</v>
      </c>
      <c r="F94" s="2"/>
      <c r="G94" s="2" t="s">
        <v>1481</v>
      </c>
      <c r="H94" s="5"/>
      <c r="I94" s="5"/>
      <c r="J94" s="5"/>
      <c r="K94" s="5"/>
      <c r="L94" s="5"/>
      <c r="M94" s="5"/>
      <c r="N94" s="5"/>
      <c r="O94" s="5"/>
      <c r="P94" s="5"/>
      <c r="Q94" s="5"/>
      <c r="R94" s="5"/>
      <c r="S94" s="5"/>
    </row>
    <row r="95" spans="1:19" x14ac:dyDescent="0.25">
      <c r="A95" s="8" t="s">
        <v>1491</v>
      </c>
      <c r="B95" s="2"/>
      <c r="C95">
        <v>11</v>
      </c>
      <c r="E95" s="2">
        <v>13</v>
      </c>
      <c r="F95" s="2"/>
      <c r="G95" s="2" t="s">
        <v>1481</v>
      </c>
      <c r="H95" s="5"/>
      <c r="I95" s="5"/>
      <c r="J95" s="5"/>
      <c r="K95" s="5"/>
      <c r="L95" s="5"/>
      <c r="M95" s="5"/>
      <c r="N95" s="5"/>
      <c r="O95" s="5"/>
      <c r="P95" s="5"/>
      <c r="Q95" s="5"/>
      <c r="R95" s="5"/>
      <c r="S95" s="5"/>
    </row>
    <row r="96" spans="1:19" x14ac:dyDescent="0.25">
      <c r="A96" s="6" t="s">
        <v>1490</v>
      </c>
      <c r="B96" s="2"/>
      <c r="C96">
        <v>11</v>
      </c>
      <c r="E96" s="2">
        <v>16</v>
      </c>
      <c r="F96" s="2"/>
      <c r="G96" s="2" t="s">
        <v>1481</v>
      </c>
      <c r="H96" s="2"/>
      <c r="I96" s="5"/>
      <c r="J96" s="2"/>
      <c r="K96" s="2"/>
      <c r="L96" s="2"/>
      <c r="M96" s="2"/>
      <c r="N96" s="2"/>
      <c r="O96" s="2"/>
      <c r="P96" s="2"/>
      <c r="Q96" s="2"/>
      <c r="R96" s="2"/>
      <c r="S96" s="2"/>
    </row>
    <row r="97" spans="1:19" x14ac:dyDescent="0.25">
      <c r="A97" s="8" t="s">
        <v>1492</v>
      </c>
      <c r="B97" s="2"/>
      <c r="C97">
        <v>9</v>
      </c>
      <c r="E97" s="2">
        <v>13</v>
      </c>
      <c r="F97" s="2"/>
      <c r="G97" s="2" t="s">
        <v>1481</v>
      </c>
      <c r="H97" s="2"/>
      <c r="I97" s="5"/>
      <c r="J97" s="2"/>
      <c r="K97" s="2"/>
      <c r="L97" s="2"/>
      <c r="M97" s="2"/>
      <c r="N97" s="2"/>
      <c r="O97" s="2"/>
      <c r="P97" s="2"/>
      <c r="Q97" s="2"/>
      <c r="R97" s="2"/>
      <c r="S97" s="2"/>
    </row>
    <row r="98" spans="1:19" x14ac:dyDescent="0.25">
      <c r="A98" s="10" t="s">
        <v>1498</v>
      </c>
      <c r="B98" s="2"/>
      <c r="C98" s="2">
        <v>10</v>
      </c>
      <c r="D98" s="2"/>
      <c r="E98" s="2">
        <v>18</v>
      </c>
      <c r="F98" s="2"/>
      <c r="G98" s="2"/>
      <c r="H98" s="2"/>
      <c r="I98" s="5"/>
      <c r="J98" s="2"/>
      <c r="K98" s="2"/>
      <c r="L98" s="2"/>
      <c r="M98" s="2"/>
      <c r="N98" s="2"/>
      <c r="O98" s="2"/>
      <c r="P98" s="2"/>
      <c r="Q98" s="2"/>
      <c r="R98" s="2"/>
      <c r="S98" s="2"/>
    </row>
    <row r="99" spans="1:19" x14ac:dyDescent="0.25">
      <c r="A99" s="8" t="s">
        <v>1495</v>
      </c>
      <c r="B99" s="2"/>
      <c r="C99" s="2">
        <v>9</v>
      </c>
      <c r="E99" s="2">
        <v>14</v>
      </c>
      <c r="F99" s="2"/>
      <c r="G99" s="2" t="s">
        <v>1481</v>
      </c>
      <c r="H99" s="2"/>
      <c r="I99" s="5"/>
      <c r="J99" s="2"/>
      <c r="K99" s="2"/>
      <c r="L99" s="2"/>
      <c r="M99" s="2"/>
      <c r="N99" s="2"/>
      <c r="O99" s="2"/>
      <c r="P99" s="2"/>
      <c r="Q99" s="2"/>
      <c r="R99" s="2"/>
      <c r="S99" s="2"/>
    </row>
    <row r="100" spans="1:19" x14ac:dyDescent="0.25">
      <c r="A100" s="6" t="s">
        <v>658</v>
      </c>
      <c r="B100" s="5"/>
      <c r="C100" s="5">
        <v>8</v>
      </c>
      <c r="D100">
        <v>4</v>
      </c>
      <c r="E100" s="5"/>
      <c r="F100" s="5"/>
      <c r="G100" s="6" t="s">
        <v>1481</v>
      </c>
      <c r="H100" s="2"/>
      <c r="I100" s="2"/>
      <c r="J100" s="2"/>
      <c r="K100" s="2"/>
      <c r="L100" s="2"/>
      <c r="M100" s="2"/>
      <c r="N100" s="2"/>
      <c r="O100" s="2"/>
      <c r="P100" s="2"/>
      <c r="Q100" s="2"/>
      <c r="R100" s="2"/>
      <c r="S100" s="2"/>
    </row>
    <row r="101" spans="1:19" x14ac:dyDescent="0.25">
      <c r="A101" s="6" t="s">
        <v>1493</v>
      </c>
      <c r="B101" s="2"/>
      <c r="C101" s="2">
        <v>8</v>
      </c>
      <c r="E101" s="2"/>
      <c r="F101" s="2"/>
      <c r="G101" s="2" t="s">
        <v>1481</v>
      </c>
      <c r="H101" s="2"/>
      <c r="I101" s="2"/>
      <c r="J101" s="2"/>
      <c r="K101" s="2"/>
      <c r="L101" s="2"/>
      <c r="M101" s="2"/>
      <c r="N101" s="2"/>
      <c r="O101" s="2"/>
      <c r="P101" s="2"/>
      <c r="Q101" s="2"/>
      <c r="R101" s="2"/>
      <c r="S101" s="2"/>
    </row>
    <row r="102" spans="1:19" x14ac:dyDescent="0.25">
      <c r="A102" s="8" t="s">
        <v>350</v>
      </c>
      <c r="B102" s="2"/>
      <c r="C102" s="2">
        <v>8</v>
      </c>
      <c r="E102" s="2"/>
      <c r="F102" s="2"/>
      <c r="G102" s="2" t="s">
        <v>1481</v>
      </c>
      <c r="H102" s="2"/>
      <c r="I102" s="2"/>
      <c r="J102" s="2"/>
      <c r="K102" s="2"/>
      <c r="L102" s="2"/>
      <c r="M102" s="2"/>
      <c r="N102" s="2"/>
      <c r="O102" s="2"/>
      <c r="P102" s="2"/>
      <c r="Q102" s="2"/>
      <c r="R102" s="2"/>
      <c r="S102" s="2"/>
    </row>
    <row r="103" spans="1:19" x14ac:dyDescent="0.25">
      <c r="A103" s="8" t="s">
        <v>1494</v>
      </c>
      <c r="B103" s="2"/>
      <c r="C103" s="2">
        <v>7</v>
      </c>
      <c r="E103" s="2">
        <v>13</v>
      </c>
      <c r="F103" s="2">
        <v>1</v>
      </c>
      <c r="G103" s="2" t="s">
        <v>1481</v>
      </c>
      <c r="H103" s="2"/>
      <c r="I103" s="2"/>
      <c r="J103" s="2"/>
      <c r="K103" s="2"/>
      <c r="L103" s="2"/>
      <c r="M103" s="2"/>
      <c r="N103" s="2"/>
      <c r="O103" s="2"/>
      <c r="P103" s="2"/>
      <c r="Q103" s="2"/>
      <c r="R103" s="2"/>
      <c r="S103" s="2"/>
    </row>
    <row r="104" spans="1:19" x14ac:dyDescent="0.25">
      <c r="A104" s="6" t="s">
        <v>464</v>
      </c>
      <c r="B104" s="2"/>
      <c r="C104" s="2">
        <v>7</v>
      </c>
      <c r="E104" s="2"/>
      <c r="F104" s="2"/>
      <c r="G104" s="2" t="s">
        <v>1481</v>
      </c>
      <c r="H104" s="2"/>
      <c r="I104" s="2"/>
      <c r="J104" s="2"/>
      <c r="K104" s="2"/>
      <c r="L104" s="2"/>
      <c r="M104" s="2"/>
      <c r="N104" s="2"/>
      <c r="O104" s="2"/>
      <c r="P104" s="2"/>
      <c r="Q104" s="2"/>
      <c r="R104" s="2"/>
      <c r="S104" s="2"/>
    </row>
    <row r="105" spans="1:19" x14ac:dyDescent="0.25">
      <c r="A105" s="8" t="s">
        <v>758</v>
      </c>
      <c r="B105" s="2"/>
      <c r="C105" s="2">
        <v>6</v>
      </c>
      <c r="E105" s="2">
        <v>11</v>
      </c>
      <c r="F105" s="2"/>
      <c r="G105" s="2" t="s">
        <v>1481</v>
      </c>
      <c r="H105" s="2"/>
      <c r="I105" s="2"/>
      <c r="J105" s="2"/>
      <c r="K105" s="2"/>
      <c r="L105" s="2"/>
      <c r="M105" s="2"/>
      <c r="N105" s="2"/>
      <c r="O105" s="2"/>
      <c r="P105" s="2"/>
      <c r="Q105" s="2"/>
      <c r="R105" s="2"/>
      <c r="S105" s="2"/>
    </row>
    <row r="106" spans="1:19" x14ac:dyDescent="0.25">
      <c r="A106" s="6" t="s">
        <v>644</v>
      </c>
      <c r="B106" s="2"/>
      <c r="C106" s="2">
        <v>5</v>
      </c>
      <c r="E106" s="2">
        <v>7</v>
      </c>
      <c r="F106" s="2"/>
      <c r="G106" s="2" t="s">
        <v>1481</v>
      </c>
      <c r="H106" s="2"/>
      <c r="I106" s="2"/>
      <c r="J106" s="2"/>
      <c r="K106" s="2"/>
      <c r="L106" s="2"/>
      <c r="M106" s="2"/>
      <c r="N106" s="2"/>
      <c r="O106" s="2"/>
      <c r="P106" s="2"/>
      <c r="Q106" s="2"/>
      <c r="R106" s="2"/>
      <c r="S106" s="2"/>
    </row>
    <row r="107" spans="1:19" x14ac:dyDescent="0.25">
      <c r="A107" s="8" t="s">
        <v>497</v>
      </c>
      <c r="B107" s="2"/>
      <c r="C107" s="2">
        <v>5</v>
      </c>
      <c r="E107" s="2"/>
      <c r="F107" s="2"/>
      <c r="G107" s="2" t="s">
        <v>1481</v>
      </c>
      <c r="H107" s="2"/>
      <c r="I107" s="2"/>
      <c r="J107" s="2"/>
      <c r="K107" s="2"/>
      <c r="L107" s="2"/>
      <c r="M107" s="2"/>
      <c r="N107" s="2"/>
      <c r="O107" s="2"/>
      <c r="P107" s="2"/>
      <c r="Q107" s="2"/>
      <c r="R107" s="2"/>
      <c r="S107" s="2"/>
    </row>
    <row r="108" spans="1:19" x14ac:dyDescent="0.25">
      <c r="A108" s="6" t="s">
        <v>463</v>
      </c>
      <c r="B108" s="2"/>
      <c r="C108" s="2">
        <v>4</v>
      </c>
      <c r="E108" s="2">
        <v>8</v>
      </c>
      <c r="F108" s="2"/>
      <c r="G108" s="2" t="s">
        <v>1481</v>
      </c>
      <c r="H108" s="2"/>
      <c r="I108" s="2"/>
      <c r="J108" s="2"/>
      <c r="K108" s="2"/>
      <c r="L108" s="2"/>
      <c r="M108" s="2"/>
      <c r="N108" s="2"/>
      <c r="O108" s="2"/>
      <c r="P108" s="2"/>
      <c r="Q108" s="2"/>
      <c r="R108" s="2"/>
      <c r="S108" s="2"/>
    </row>
    <row r="109" spans="1:19" x14ac:dyDescent="0.25">
      <c r="A109" s="6" t="s">
        <v>455</v>
      </c>
      <c r="B109" s="2"/>
      <c r="C109" s="2">
        <v>4</v>
      </c>
      <c r="E109" s="2">
        <v>3</v>
      </c>
      <c r="F109" s="2"/>
      <c r="G109" s="2" t="s">
        <v>1481</v>
      </c>
      <c r="H109" s="2"/>
      <c r="I109" s="2"/>
      <c r="J109" s="2"/>
      <c r="K109" s="2"/>
      <c r="L109" s="2"/>
      <c r="M109" s="2"/>
      <c r="N109" s="2"/>
      <c r="O109" s="2"/>
      <c r="P109" s="2"/>
      <c r="Q109" s="2"/>
      <c r="R109" s="2"/>
      <c r="S109" s="2"/>
    </row>
    <row r="110" spans="1:19" x14ac:dyDescent="0.25">
      <c r="A110" s="8" t="s">
        <v>406</v>
      </c>
      <c r="B110" s="2"/>
      <c r="C110" s="2">
        <v>4</v>
      </c>
      <c r="E110" s="2">
        <v>2</v>
      </c>
      <c r="F110" s="2"/>
      <c r="G110" s="2" t="s">
        <v>1481</v>
      </c>
      <c r="H110" s="2"/>
      <c r="I110" s="2"/>
      <c r="J110" s="2"/>
      <c r="K110" s="2"/>
      <c r="L110" s="2"/>
      <c r="M110" s="2"/>
      <c r="N110" s="2"/>
      <c r="O110" s="2"/>
      <c r="P110" s="2"/>
      <c r="Q110" s="2"/>
      <c r="R110" s="2"/>
      <c r="S110" s="2"/>
    </row>
    <row r="111" spans="1:19" x14ac:dyDescent="0.25">
      <c r="A111" s="8" t="s">
        <v>476</v>
      </c>
      <c r="B111" s="2"/>
      <c r="C111" s="2">
        <v>4</v>
      </c>
      <c r="E111" s="2">
        <v>4</v>
      </c>
      <c r="F111" s="2"/>
      <c r="G111" s="2" t="s">
        <v>1481</v>
      </c>
      <c r="H111" s="2"/>
      <c r="I111" s="2"/>
      <c r="J111" s="2"/>
      <c r="K111" s="2"/>
      <c r="L111" s="2"/>
      <c r="M111" s="2"/>
      <c r="N111" s="2"/>
      <c r="O111" s="2"/>
      <c r="P111" s="2"/>
      <c r="Q111" s="2"/>
      <c r="R111" s="2"/>
      <c r="S111" s="2"/>
    </row>
    <row r="112" spans="1:19" x14ac:dyDescent="0.25">
      <c r="A112" s="6" t="s">
        <v>480</v>
      </c>
      <c r="B112" s="2"/>
      <c r="C112" s="2">
        <v>4</v>
      </c>
      <c r="E112" s="2">
        <v>5</v>
      </c>
      <c r="F112" s="2"/>
      <c r="G112" s="2" t="s">
        <v>1481</v>
      </c>
      <c r="H112" s="2"/>
      <c r="I112" s="2"/>
      <c r="J112" s="2"/>
      <c r="K112" s="2"/>
      <c r="L112" s="2"/>
      <c r="M112" s="2"/>
      <c r="N112" s="2"/>
      <c r="O112" s="2"/>
      <c r="P112" s="2"/>
      <c r="Q112" s="2"/>
      <c r="R112" s="2"/>
      <c r="S112" s="2"/>
    </row>
    <row r="113" spans="1:19" x14ac:dyDescent="0.25">
      <c r="A113" s="6" t="s">
        <v>356</v>
      </c>
      <c r="B113" s="2"/>
      <c r="C113" s="2">
        <v>3</v>
      </c>
      <c r="E113" s="2">
        <v>2</v>
      </c>
      <c r="F113" s="2"/>
      <c r="G113" s="2" t="s">
        <v>1481</v>
      </c>
      <c r="H113" s="2"/>
      <c r="I113" s="2"/>
      <c r="J113" s="2"/>
      <c r="K113" s="2"/>
      <c r="L113" s="2"/>
      <c r="M113" s="2"/>
      <c r="N113" s="2"/>
      <c r="O113" s="2"/>
      <c r="P113" s="2"/>
      <c r="Q113" s="2"/>
      <c r="R113" s="2"/>
      <c r="S113" s="2"/>
    </row>
    <row r="114" spans="1:19" x14ac:dyDescent="0.25">
      <c r="A114" s="8" t="s">
        <v>470</v>
      </c>
      <c r="B114" s="2"/>
      <c r="C114" s="2">
        <v>3</v>
      </c>
      <c r="E114" s="2"/>
      <c r="F114" s="2"/>
      <c r="G114" s="2" t="s">
        <v>1481</v>
      </c>
      <c r="H114" s="2"/>
      <c r="I114" s="2"/>
      <c r="J114" s="2"/>
      <c r="K114" s="2"/>
      <c r="L114" s="2"/>
      <c r="M114" s="2"/>
      <c r="N114" s="2"/>
      <c r="O114" s="2"/>
      <c r="P114" s="2"/>
      <c r="Q114" s="2"/>
      <c r="R114" s="2"/>
      <c r="S114" s="2"/>
    </row>
    <row r="115" spans="1:19" x14ac:dyDescent="0.25">
      <c r="A115" s="8" t="s">
        <v>570</v>
      </c>
      <c r="B115" s="2"/>
      <c r="C115" s="2">
        <v>3</v>
      </c>
      <c r="E115" s="2">
        <v>2</v>
      </c>
      <c r="F115" s="2"/>
      <c r="G115" s="2" t="s">
        <v>1481</v>
      </c>
      <c r="H115" s="2"/>
      <c r="I115" s="2"/>
      <c r="J115" s="2"/>
      <c r="K115" s="2"/>
      <c r="L115" s="2"/>
      <c r="M115" s="2"/>
      <c r="N115" s="2"/>
      <c r="O115" s="2"/>
      <c r="P115" s="2"/>
      <c r="Q115" s="2"/>
      <c r="R115" s="2"/>
      <c r="S115" s="2"/>
    </row>
    <row r="116" spans="1:19" x14ac:dyDescent="0.25">
      <c r="A116" s="8" t="s">
        <v>357</v>
      </c>
      <c r="B116" s="2"/>
      <c r="C116" s="2">
        <v>3</v>
      </c>
      <c r="E116" s="2">
        <v>3</v>
      </c>
      <c r="F116" s="2"/>
      <c r="G116" s="2" t="s">
        <v>1481</v>
      </c>
      <c r="H116" s="2"/>
      <c r="I116" s="2"/>
      <c r="J116" s="2"/>
      <c r="K116" s="2"/>
      <c r="L116" s="2"/>
      <c r="M116" s="2"/>
      <c r="N116" s="2"/>
      <c r="O116" s="2"/>
      <c r="P116" s="2"/>
      <c r="Q116" s="2"/>
      <c r="R116" s="2"/>
      <c r="S116" s="2"/>
    </row>
    <row r="117" spans="1:19" x14ac:dyDescent="0.25">
      <c r="A117" s="8" t="s">
        <v>492</v>
      </c>
      <c r="B117" s="2"/>
      <c r="C117" s="2">
        <v>3</v>
      </c>
      <c r="E117" s="2">
        <v>11</v>
      </c>
      <c r="F117" s="2"/>
      <c r="G117" s="2" t="s">
        <v>1481</v>
      </c>
      <c r="H117" s="2"/>
      <c r="I117" s="2"/>
      <c r="J117" s="2"/>
      <c r="K117" s="2"/>
      <c r="L117" s="2"/>
      <c r="M117" s="2"/>
      <c r="N117" s="2"/>
      <c r="O117" s="2"/>
      <c r="P117" s="2"/>
      <c r="Q117" s="2"/>
      <c r="R117" s="2"/>
      <c r="S117" s="2"/>
    </row>
    <row r="118" spans="1:19" x14ac:dyDescent="0.25">
      <c r="A118" s="6" t="s">
        <v>380</v>
      </c>
      <c r="C118">
        <v>3</v>
      </c>
      <c r="E118">
        <v>4</v>
      </c>
      <c r="G118" s="2" t="s">
        <v>1481</v>
      </c>
      <c r="H118" s="2"/>
      <c r="I118" s="2"/>
      <c r="J118" s="2"/>
      <c r="K118" s="2"/>
      <c r="L118" s="2"/>
      <c r="M118" s="2"/>
      <c r="N118" s="2"/>
      <c r="O118" s="2"/>
      <c r="P118" s="2"/>
      <c r="Q118" s="2"/>
      <c r="R118" s="2"/>
      <c r="S118" s="2"/>
    </row>
    <row r="119" spans="1:19" x14ac:dyDescent="0.25">
      <c r="A119" s="8" t="s">
        <v>510</v>
      </c>
      <c r="B119" s="2"/>
      <c r="C119" s="2">
        <v>3</v>
      </c>
      <c r="E119" s="2">
        <v>6</v>
      </c>
      <c r="F119" s="2"/>
      <c r="G119" s="2" t="s">
        <v>1481</v>
      </c>
      <c r="H119" s="2"/>
      <c r="I119" s="2"/>
      <c r="J119" s="2"/>
      <c r="K119" s="2"/>
      <c r="L119" s="2"/>
      <c r="M119" s="2"/>
      <c r="N119" s="2"/>
      <c r="O119" s="2"/>
      <c r="P119" s="2"/>
      <c r="Q119" s="2"/>
      <c r="R119" s="2"/>
      <c r="S119" s="2"/>
    </row>
    <row r="120" spans="1:19" x14ac:dyDescent="0.25">
      <c r="A120" s="8" t="s">
        <v>362</v>
      </c>
      <c r="B120" s="2"/>
      <c r="C120" s="2">
        <v>3</v>
      </c>
      <c r="E120" s="2"/>
      <c r="F120" s="2"/>
      <c r="G120" s="2" t="s">
        <v>1481</v>
      </c>
      <c r="H120" s="2"/>
      <c r="I120" s="2"/>
      <c r="J120" s="2"/>
      <c r="K120" s="2"/>
      <c r="L120" s="2"/>
      <c r="M120" s="2"/>
      <c r="N120" s="2"/>
      <c r="O120" s="2"/>
      <c r="P120" s="2"/>
      <c r="Q120" s="2"/>
      <c r="R120" s="2"/>
      <c r="S120" s="2"/>
    </row>
    <row r="121" spans="1:19" x14ac:dyDescent="0.25">
      <c r="A121" s="6" t="s">
        <v>401</v>
      </c>
      <c r="B121" s="2"/>
      <c r="C121" s="2">
        <v>3</v>
      </c>
      <c r="E121" s="2">
        <v>5</v>
      </c>
      <c r="F121" s="2"/>
      <c r="G121" s="2" t="s">
        <v>1481</v>
      </c>
      <c r="H121" s="2"/>
      <c r="I121" s="2"/>
      <c r="J121" s="2"/>
      <c r="K121" s="2"/>
      <c r="L121" s="2"/>
      <c r="M121" s="2"/>
      <c r="N121" s="2"/>
      <c r="O121" s="2"/>
      <c r="P121" s="2"/>
      <c r="Q121" s="2"/>
      <c r="R121" s="2"/>
      <c r="S121" s="2"/>
    </row>
    <row r="122" spans="1:19" x14ac:dyDescent="0.25">
      <c r="A122" s="8" t="s">
        <v>355</v>
      </c>
      <c r="B122" s="2"/>
      <c r="C122" s="2">
        <v>3</v>
      </c>
      <c r="E122" s="2"/>
      <c r="F122" s="2"/>
      <c r="G122" s="2" t="s">
        <v>1481</v>
      </c>
      <c r="H122" s="2"/>
      <c r="I122" s="2"/>
      <c r="J122" s="2"/>
      <c r="K122" s="2"/>
      <c r="L122" s="2"/>
      <c r="M122" s="2"/>
      <c r="N122" s="2"/>
      <c r="O122" s="2"/>
      <c r="P122" s="2"/>
      <c r="Q122" s="2"/>
      <c r="R122" s="2"/>
      <c r="S122" s="2"/>
    </row>
    <row r="123" spans="1:19" x14ac:dyDescent="0.25">
      <c r="A123" s="8" t="s">
        <v>488</v>
      </c>
      <c r="B123" s="2"/>
      <c r="C123" s="2">
        <v>3</v>
      </c>
      <c r="D123" s="2"/>
      <c r="E123" s="2"/>
      <c r="F123" s="2"/>
      <c r="G123" s="2" t="s">
        <v>1481</v>
      </c>
      <c r="H123" s="2"/>
      <c r="I123" s="2"/>
      <c r="J123" s="2"/>
      <c r="K123" s="2"/>
      <c r="L123" s="2"/>
      <c r="M123" s="2"/>
      <c r="N123" s="2"/>
      <c r="O123" s="2"/>
      <c r="P123" s="2"/>
      <c r="Q123" s="2"/>
      <c r="R123" s="2"/>
      <c r="S123" s="2"/>
    </row>
    <row r="124" spans="1:19" x14ac:dyDescent="0.25">
      <c r="A124" s="8" t="s">
        <v>697</v>
      </c>
      <c r="C124">
        <v>2</v>
      </c>
      <c r="D124">
        <v>1</v>
      </c>
      <c r="E124">
        <v>2</v>
      </c>
      <c r="F124">
        <v>1</v>
      </c>
      <c r="G124" s="5" t="s">
        <v>1481</v>
      </c>
      <c r="H124" s="2"/>
      <c r="I124" s="2"/>
      <c r="J124" s="2"/>
      <c r="K124" s="2"/>
      <c r="L124" s="2"/>
      <c r="M124" s="2"/>
      <c r="N124" s="2"/>
      <c r="O124" s="2"/>
      <c r="P124" s="2"/>
      <c r="Q124" s="2"/>
      <c r="R124" s="2"/>
      <c r="S124" s="2"/>
    </row>
    <row r="125" spans="1:19" x14ac:dyDescent="0.25">
      <c r="A125" s="8" t="s">
        <v>665</v>
      </c>
      <c r="C125">
        <v>2</v>
      </c>
      <c r="D125">
        <v>1</v>
      </c>
      <c r="F125">
        <v>2</v>
      </c>
      <c r="G125" s="5" t="s">
        <v>1481</v>
      </c>
      <c r="H125" s="2"/>
      <c r="I125" s="2"/>
      <c r="J125" s="2"/>
      <c r="K125" s="2"/>
      <c r="L125" s="2"/>
      <c r="M125" s="2"/>
      <c r="N125" s="2"/>
      <c r="O125" s="2"/>
      <c r="P125" s="2"/>
      <c r="Q125" s="2"/>
      <c r="R125" s="2"/>
      <c r="S125" s="2"/>
    </row>
    <row r="126" spans="1:19" x14ac:dyDescent="0.25">
      <c r="A126" s="6" t="s">
        <v>383</v>
      </c>
      <c r="B126" s="2"/>
      <c r="C126" s="2">
        <v>2</v>
      </c>
      <c r="E126" s="2">
        <v>3</v>
      </c>
      <c r="F126" s="2"/>
      <c r="G126" s="2" t="s">
        <v>1481</v>
      </c>
      <c r="H126" s="2"/>
      <c r="I126" s="2"/>
      <c r="J126" s="2"/>
      <c r="K126" s="2"/>
      <c r="L126" s="2"/>
      <c r="M126" s="2"/>
      <c r="N126" s="2"/>
      <c r="O126" s="2"/>
      <c r="P126" s="2"/>
      <c r="Q126" s="2"/>
      <c r="R126" s="2"/>
      <c r="S126" s="2"/>
    </row>
    <row r="127" spans="1:19" x14ac:dyDescent="0.25">
      <c r="A127" s="6" t="s">
        <v>374</v>
      </c>
      <c r="B127" s="2"/>
      <c r="C127" s="2">
        <v>2</v>
      </c>
      <c r="E127" s="2"/>
      <c r="F127" s="2"/>
      <c r="G127" s="2" t="s">
        <v>1481</v>
      </c>
      <c r="H127" s="2"/>
      <c r="I127" s="2"/>
      <c r="J127" s="2"/>
      <c r="K127" s="2"/>
      <c r="L127" s="2"/>
      <c r="M127" s="2"/>
      <c r="N127" s="2"/>
      <c r="O127" s="2"/>
      <c r="P127" s="2"/>
      <c r="Q127" s="2"/>
      <c r="R127" s="2"/>
      <c r="S127" s="2"/>
    </row>
    <row r="128" spans="1:19" x14ac:dyDescent="0.25">
      <c r="A128" s="6" t="s">
        <v>354</v>
      </c>
      <c r="B128" s="2"/>
      <c r="C128" s="2">
        <v>2</v>
      </c>
      <c r="E128" s="2">
        <v>2</v>
      </c>
      <c r="F128" s="2"/>
      <c r="G128" s="2" t="s">
        <v>1481</v>
      </c>
      <c r="H128" s="2"/>
      <c r="I128" s="2"/>
      <c r="J128" s="2"/>
      <c r="K128" s="2"/>
      <c r="L128" s="2"/>
      <c r="M128" s="2"/>
      <c r="N128" s="2"/>
      <c r="O128" s="2"/>
      <c r="P128" s="2"/>
      <c r="Q128" s="2"/>
      <c r="R128" s="2"/>
      <c r="S128" s="2"/>
    </row>
    <row r="129" spans="1:19" x14ac:dyDescent="0.25">
      <c r="A129" s="8" t="s">
        <v>407</v>
      </c>
      <c r="B129" s="2"/>
      <c r="C129" s="2">
        <v>2</v>
      </c>
      <c r="E129" s="2"/>
      <c r="F129" s="2"/>
      <c r="G129" s="2" t="s">
        <v>1481</v>
      </c>
      <c r="H129" s="2"/>
      <c r="I129" s="2"/>
      <c r="J129" s="2"/>
      <c r="K129" s="2"/>
      <c r="L129" s="2"/>
      <c r="M129" s="2"/>
      <c r="N129" s="2"/>
      <c r="O129" s="2"/>
      <c r="P129" s="2"/>
      <c r="Q129" s="2"/>
      <c r="R129" s="2"/>
      <c r="S129" s="2"/>
    </row>
    <row r="130" spans="1:19" x14ac:dyDescent="0.25">
      <c r="A130" s="8" t="s">
        <v>571</v>
      </c>
      <c r="B130" s="2"/>
      <c r="C130" s="2">
        <v>2</v>
      </c>
      <c r="E130" s="2"/>
      <c r="F130" s="2"/>
      <c r="G130" s="2" t="s">
        <v>1481</v>
      </c>
      <c r="H130" s="2"/>
      <c r="I130" s="2"/>
      <c r="J130" s="2"/>
      <c r="K130" s="2"/>
      <c r="L130" s="2"/>
      <c r="M130" s="2"/>
      <c r="N130" s="2"/>
      <c r="O130" s="2"/>
      <c r="P130" s="2"/>
      <c r="Q130" s="2"/>
      <c r="R130" s="2"/>
      <c r="S130" s="2"/>
    </row>
    <row r="131" spans="1:19" x14ac:dyDescent="0.25">
      <c r="A131" s="6" t="s">
        <v>359</v>
      </c>
      <c r="B131" s="2"/>
      <c r="C131" s="2">
        <v>2</v>
      </c>
      <c r="E131" s="2"/>
      <c r="F131" s="2"/>
      <c r="G131" s="2" t="s">
        <v>1481</v>
      </c>
      <c r="H131" s="2"/>
      <c r="I131" s="2"/>
      <c r="J131" s="2"/>
      <c r="K131" s="2"/>
      <c r="L131" s="2"/>
      <c r="M131" s="2"/>
      <c r="N131" s="2"/>
      <c r="O131" s="2"/>
      <c r="P131" s="2"/>
      <c r="Q131" s="2"/>
      <c r="R131" s="2"/>
      <c r="S131" s="2"/>
    </row>
    <row r="132" spans="1:19" x14ac:dyDescent="0.25">
      <c r="A132" s="6" t="s">
        <v>472</v>
      </c>
      <c r="B132" s="2"/>
      <c r="C132" s="2">
        <v>2</v>
      </c>
      <c r="E132" s="2"/>
      <c r="F132" s="2"/>
      <c r="G132" s="2" t="s">
        <v>1481</v>
      </c>
      <c r="H132" s="2"/>
      <c r="I132" s="2"/>
      <c r="J132" s="2"/>
      <c r="K132" s="2"/>
      <c r="L132" s="2"/>
      <c r="M132" s="2"/>
      <c r="N132" s="2"/>
      <c r="O132" s="2"/>
      <c r="P132" s="2"/>
      <c r="Q132" s="2"/>
      <c r="R132" s="2"/>
      <c r="S132" s="2"/>
    </row>
    <row r="133" spans="1:19" x14ac:dyDescent="0.25">
      <c r="A133" s="6" t="s">
        <v>567</v>
      </c>
      <c r="B133" s="2"/>
      <c r="C133" s="2">
        <v>2</v>
      </c>
      <c r="E133" s="2"/>
      <c r="F133" s="2"/>
      <c r="G133" s="2" t="s">
        <v>1481</v>
      </c>
      <c r="H133" s="2"/>
      <c r="I133" s="2"/>
      <c r="J133" s="2"/>
      <c r="K133" s="2"/>
      <c r="L133" s="2"/>
      <c r="M133" s="2"/>
      <c r="N133" s="2"/>
      <c r="O133" s="2"/>
      <c r="P133" s="2"/>
      <c r="Q133" s="2"/>
      <c r="R133" s="2"/>
      <c r="S133" s="2"/>
    </row>
    <row r="134" spans="1:19" x14ac:dyDescent="0.25">
      <c r="A134" s="6" t="s">
        <v>423</v>
      </c>
      <c r="B134" s="2"/>
      <c r="C134" s="2">
        <v>2</v>
      </c>
      <c r="E134" s="2"/>
      <c r="F134" s="2"/>
      <c r="G134" s="2" t="s">
        <v>1481</v>
      </c>
      <c r="H134" s="2"/>
      <c r="I134" s="2"/>
      <c r="J134" s="2"/>
      <c r="K134" s="2"/>
      <c r="L134" s="2"/>
      <c r="M134" s="2"/>
      <c r="N134" s="2"/>
      <c r="O134" s="2"/>
      <c r="P134" s="2"/>
      <c r="Q134" s="2"/>
      <c r="R134" s="2"/>
      <c r="S134" s="2"/>
    </row>
    <row r="135" spans="1:19" x14ac:dyDescent="0.25">
      <c r="A135" s="6" t="s">
        <v>576</v>
      </c>
      <c r="B135" s="2"/>
      <c r="C135" s="2">
        <v>2</v>
      </c>
      <c r="E135" s="2"/>
      <c r="F135" s="2"/>
      <c r="G135" s="2" t="s">
        <v>1481</v>
      </c>
      <c r="H135" s="2"/>
      <c r="I135" s="2"/>
      <c r="J135" s="2"/>
      <c r="K135" s="2"/>
      <c r="L135" s="2"/>
      <c r="M135" s="2"/>
      <c r="N135" s="2"/>
      <c r="O135" s="2"/>
      <c r="P135" s="2"/>
      <c r="Q135" s="2"/>
      <c r="R135" s="2"/>
      <c r="S135" s="2"/>
    </row>
    <row r="136" spans="1:19" x14ac:dyDescent="0.25">
      <c r="A136" s="6" t="s">
        <v>555</v>
      </c>
      <c r="B136" s="2"/>
      <c r="C136" s="2">
        <v>2</v>
      </c>
      <c r="E136" s="2"/>
      <c r="F136" s="2"/>
      <c r="G136" s="2" t="s">
        <v>1481</v>
      </c>
      <c r="H136" s="2"/>
      <c r="I136" s="2"/>
      <c r="J136" s="2"/>
      <c r="K136" s="2"/>
      <c r="L136" s="2"/>
      <c r="M136" s="2"/>
      <c r="N136" s="2"/>
      <c r="O136" s="2"/>
      <c r="P136" s="2"/>
      <c r="Q136" s="2"/>
      <c r="R136" s="2"/>
      <c r="S136" s="2"/>
    </row>
    <row r="137" spans="1:19" x14ac:dyDescent="0.25">
      <c r="A137" s="8" t="s">
        <v>358</v>
      </c>
      <c r="B137" s="2"/>
      <c r="C137" s="2">
        <v>2</v>
      </c>
      <c r="E137" s="2"/>
      <c r="F137" s="2"/>
      <c r="G137" s="2" t="s">
        <v>1481</v>
      </c>
      <c r="H137" s="2"/>
      <c r="I137" s="2"/>
      <c r="J137" s="2"/>
      <c r="K137" s="2"/>
      <c r="L137" s="2"/>
      <c r="M137" s="2"/>
      <c r="N137" s="2"/>
      <c r="O137" s="2"/>
      <c r="P137" s="2"/>
      <c r="Q137" s="2"/>
      <c r="R137" s="2"/>
      <c r="S137" s="2"/>
    </row>
    <row r="138" spans="1:19" x14ac:dyDescent="0.25">
      <c r="A138" s="6" t="s">
        <v>353</v>
      </c>
      <c r="B138" s="2"/>
      <c r="C138" s="2">
        <v>2</v>
      </c>
      <c r="E138" s="2"/>
      <c r="F138" s="2"/>
      <c r="G138" s="2" t="s">
        <v>1481</v>
      </c>
      <c r="H138" s="2"/>
      <c r="I138" s="2"/>
      <c r="J138" s="2"/>
      <c r="K138" s="2"/>
      <c r="L138" s="2"/>
      <c r="M138" s="2"/>
      <c r="N138" s="2"/>
      <c r="O138" s="2"/>
      <c r="P138" s="2"/>
      <c r="Q138" s="2"/>
      <c r="R138" s="2"/>
      <c r="S138" s="2"/>
    </row>
    <row r="139" spans="1:19" x14ac:dyDescent="0.25">
      <c r="A139" s="6" t="s">
        <v>534</v>
      </c>
      <c r="B139" s="2"/>
      <c r="C139" s="2">
        <v>2</v>
      </c>
      <c r="E139" s="2"/>
      <c r="F139" s="2"/>
      <c r="G139" s="2" t="s">
        <v>1481</v>
      </c>
      <c r="H139" s="2"/>
      <c r="I139" s="2"/>
      <c r="J139" s="2"/>
      <c r="K139" s="2"/>
      <c r="L139" s="2"/>
      <c r="M139" s="2"/>
      <c r="N139" s="2"/>
      <c r="O139" s="2"/>
      <c r="P139" s="2"/>
      <c r="Q139" s="2"/>
      <c r="R139" s="2"/>
      <c r="S139" s="2"/>
    </row>
    <row r="140" spans="1:19" x14ac:dyDescent="0.25">
      <c r="A140" s="8" t="s">
        <v>553</v>
      </c>
      <c r="B140" s="2"/>
      <c r="C140" s="2">
        <v>2</v>
      </c>
      <c r="D140" s="2"/>
      <c r="E140" s="2"/>
      <c r="F140" s="2"/>
      <c r="G140" s="2" t="s">
        <v>1481</v>
      </c>
      <c r="H140" s="2"/>
      <c r="I140" s="2"/>
      <c r="J140" s="2"/>
      <c r="K140" s="2"/>
      <c r="L140" s="2"/>
      <c r="M140" s="2"/>
      <c r="N140" s="2"/>
      <c r="O140" s="2"/>
      <c r="P140" s="2"/>
      <c r="Q140" s="2"/>
      <c r="R140" s="2"/>
      <c r="S140" s="2"/>
    </row>
    <row r="141" spans="1:19" x14ac:dyDescent="0.25">
      <c r="A141" s="10" t="s">
        <v>516</v>
      </c>
      <c r="B141" s="2"/>
      <c r="C141" s="2">
        <v>2</v>
      </c>
      <c r="D141" s="2"/>
      <c r="E141" s="2">
        <v>2</v>
      </c>
      <c r="F141" s="2"/>
      <c r="G141" s="2" t="s">
        <v>1481</v>
      </c>
      <c r="H141" s="2"/>
      <c r="I141" s="2"/>
      <c r="J141" s="2"/>
      <c r="K141" s="2"/>
      <c r="L141" s="2"/>
      <c r="M141" s="2"/>
      <c r="N141" s="2"/>
      <c r="O141" s="2"/>
      <c r="P141" s="2"/>
      <c r="Q141" s="2"/>
      <c r="R141" s="2"/>
      <c r="S141" s="2"/>
    </row>
    <row r="142" spans="1:19" x14ac:dyDescent="0.25">
      <c r="A142" s="8" t="s">
        <v>617</v>
      </c>
      <c r="B142" s="2"/>
      <c r="C142" s="2">
        <v>2</v>
      </c>
      <c r="D142" s="2"/>
      <c r="E142" s="2"/>
      <c r="F142" s="2">
        <v>1</v>
      </c>
      <c r="G142" s="2" t="s">
        <v>1481</v>
      </c>
      <c r="H142" s="2"/>
      <c r="I142" s="2"/>
      <c r="J142" s="2"/>
      <c r="K142" s="2"/>
      <c r="L142" s="2"/>
      <c r="M142" s="2"/>
      <c r="N142" s="2"/>
      <c r="O142" s="2"/>
      <c r="P142" s="2"/>
      <c r="Q142" s="2"/>
      <c r="R142" s="2"/>
      <c r="S142" s="2"/>
    </row>
    <row r="143" spans="1:19" x14ac:dyDescent="0.25">
      <c r="A143" s="8" t="s">
        <v>687</v>
      </c>
      <c r="B143" s="5"/>
      <c r="C143" s="5">
        <v>1</v>
      </c>
      <c r="D143">
        <v>1</v>
      </c>
      <c r="E143" s="5"/>
      <c r="F143" s="5"/>
      <c r="G143" s="6" t="s">
        <v>1481</v>
      </c>
      <c r="H143" s="2"/>
      <c r="I143" s="2"/>
      <c r="J143" s="2"/>
      <c r="K143" s="2"/>
      <c r="L143" s="2"/>
      <c r="M143" s="2"/>
      <c r="N143" s="2"/>
      <c r="O143" s="2"/>
      <c r="P143" s="2"/>
      <c r="Q143" s="2"/>
      <c r="R143" s="2"/>
      <c r="S143" s="2"/>
    </row>
    <row r="144" spans="1:19" x14ac:dyDescent="0.25">
      <c r="A144" s="8" t="s">
        <v>710</v>
      </c>
      <c r="B144" s="5"/>
      <c r="C144" s="5">
        <v>1</v>
      </c>
      <c r="D144">
        <v>1</v>
      </c>
      <c r="E144" s="5"/>
      <c r="F144" s="5">
        <v>1</v>
      </c>
      <c r="G144" s="6" t="s">
        <v>1481</v>
      </c>
      <c r="H144" s="2"/>
      <c r="I144" s="2"/>
      <c r="J144" s="2"/>
      <c r="K144" s="2"/>
      <c r="L144" s="2"/>
      <c r="M144" s="2"/>
      <c r="N144" s="2"/>
      <c r="O144" s="2"/>
      <c r="P144" s="2"/>
      <c r="Q144" s="2"/>
      <c r="R144" s="2"/>
      <c r="S144" s="2"/>
    </row>
    <row r="145" spans="1:19" x14ac:dyDescent="0.25">
      <c r="A145" s="8" t="s">
        <v>671</v>
      </c>
      <c r="B145" s="5"/>
      <c r="C145" s="5">
        <v>1</v>
      </c>
      <c r="D145">
        <v>1</v>
      </c>
      <c r="E145" s="5"/>
      <c r="F145" s="5">
        <v>1</v>
      </c>
      <c r="G145" s="6" t="s">
        <v>1481</v>
      </c>
      <c r="H145" s="2"/>
      <c r="I145" s="2"/>
      <c r="J145" s="2"/>
      <c r="K145" s="2"/>
      <c r="L145" s="2"/>
      <c r="M145" s="2"/>
      <c r="N145" s="2"/>
      <c r="O145" s="2"/>
      <c r="P145" s="2"/>
      <c r="Q145" s="2"/>
      <c r="R145" s="2"/>
      <c r="S145" s="2"/>
    </row>
    <row r="146" spans="1:19" x14ac:dyDescent="0.25">
      <c r="A146" s="6" t="s">
        <v>685</v>
      </c>
      <c r="B146" s="5"/>
      <c r="C146" s="5">
        <v>1</v>
      </c>
      <c r="D146">
        <v>1</v>
      </c>
      <c r="E146" s="5"/>
      <c r="F146" s="5">
        <v>1</v>
      </c>
      <c r="G146" s="5" t="s">
        <v>1481</v>
      </c>
      <c r="H146" s="2"/>
      <c r="I146" s="2"/>
      <c r="J146" s="2"/>
      <c r="K146" s="2"/>
      <c r="L146" s="2"/>
      <c r="M146" s="2"/>
      <c r="N146" s="2"/>
      <c r="O146" s="2"/>
      <c r="P146" s="2"/>
      <c r="Q146" s="2"/>
      <c r="R146" s="2"/>
      <c r="S146" s="2"/>
    </row>
    <row r="147" spans="1:19" x14ac:dyDescent="0.25">
      <c r="A147" s="8" t="s">
        <v>688</v>
      </c>
      <c r="C147">
        <v>1</v>
      </c>
      <c r="D147">
        <v>1</v>
      </c>
      <c r="G147" s="5" t="s">
        <v>1481</v>
      </c>
      <c r="H147" s="2"/>
      <c r="I147" s="2"/>
      <c r="J147" s="2"/>
      <c r="K147" s="2"/>
      <c r="L147" s="2"/>
      <c r="M147" s="2"/>
      <c r="N147" s="2"/>
      <c r="O147" s="2"/>
      <c r="P147" s="2"/>
      <c r="Q147" s="2"/>
      <c r="R147" s="2"/>
      <c r="S147" s="2"/>
    </row>
    <row r="148" spans="1:19" x14ac:dyDescent="0.25">
      <c r="A148" s="6" t="s">
        <v>670</v>
      </c>
      <c r="C148">
        <v>1</v>
      </c>
      <c r="D148">
        <v>1</v>
      </c>
      <c r="E148">
        <v>2</v>
      </c>
      <c r="F148">
        <v>1</v>
      </c>
      <c r="G148" s="2" t="s">
        <v>1481</v>
      </c>
      <c r="H148" s="2"/>
      <c r="I148" s="2"/>
      <c r="J148" s="2"/>
      <c r="K148" s="2"/>
      <c r="L148" s="2"/>
      <c r="M148" s="2"/>
      <c r="N148" s="2"/>
      <c r="O148" s="2"/>
      <c r="P148" s="2"/>
      <c r="Q148" s="2"/>
      <c r="R148" s="2"/>
      <c r="S148" s="2"/>
    </row>
    <row r="149" spans="1:19" x14ac:dyDescent="0.25">
      <c r="A149" s="6" t="s">
        <v>413</v>
      </c>
      <c r="B149" s="2"/>
      <c r="C149" s="2">
        <v>1</v>
      </c>
      <c r="E149" s="2"/>
      <c r="F149" s="2"/>
      <c r="G149" s="2" t="s">
        <v>1481</v>
      </c>
      <c r="H149" s="2"/>
      <c r="I149" s="2"/>
      <c r="J149" s="2"/>
      <c r="K149" s="2"/>
      <c r="L149" s="2"/>
      <c r="M149" s="2"/>
      <c r="N149" s="2"/>
      <c r="O149" s="2"/>
      <c r="P149" s="2"/>
      <c r="Q149" s="2"/>
      <c r="R149" s="2"/>
      <c r="S149" s="2"/>
    </row>
    <row r="150" spans="1:19" x14ac:dyDescent="0.25">
      <c r="A150" s="6" t="s">
        <v>527</v>
      </c>
      <c r="B150" s="5"/>
      <c r="C150" s="5">
        <v>1</v>
      </c>
      <c r="E150" s="5"/>
      <c r="F150" s="5"/>
      <c r="G150" s="5" t="s">
        <v>1481</v>
      </c>
      <c r="H150" s="2"/>
      <c r="I150" s="2"/>
      <c r="J150" s="2"/>
      <c r="K150" s="2"/>
      <c r="L150" s="2"/>
      <c r="M150" s="2"/>
      <c r="N150" s="2"/>
      <c r="O150" s="2"/>
      <c r="P150" s="2"/>
      <c r="Q150" s="2"/>
      <c r="R150" s="2"/>
      <c r="S150" s="2"/>
    </row>
    <row r="151" spans="1:19" x14ac:dyDescent="0.25">
      <c r="A151" s="8" t="s">
        <v>504</v>
      </c>
      <c r="B151" s="2"/>
      <c r="C151" s="2">
        <v>1</v>
      </c>
      <c r="E151" s="2"/>
      <c r="F151" s="2"/>
      <c r="G151" s="5" t="s">
        <v>1481</v>
      </c>
      <c r="H151" s="2"/>
      <c r="I151" s="2"/>
      <c r="J151" s="2"/>
      <c r="K151" s="2"/>
      <c r="L151" s="2"/>
      <c r="M151" s="2"/>
      <c r="N151" s="2"/>
      <c r="O151" s="2"/>
      <c r="P151" s="2"/>
      <c r="Q151" s="2"/>
      <c r="R151" s="2"/>
      <c r="S151" s="2"/>
    </row>
    <row r="152" spans="1:19" x14ac:dyDescent="0.25">
      <c r="A152" s="6" t="s">
        <v>597</v>
      </c>
      <c r="B152" s="5"/>
      <c r="C152" s="5">
        <v>1</v>
      </c>
      <c r="E152" s="5"/>
      <c r="F152" s="5"/>
      <c r="G152" s="5" t="s">
        <v>1481</v>
      </c>
      <c r="H152" s="2"/>
      <c r="I152" s="2"/>
      <c r="J152" s="2"/>
      <c r="K152" s="2"/>
      <c r="L152" s="2"/>
      <c r="M152" s="2"/>
      <c r="N152" s="2"/>
      <c r="O152" s="2"/>
      <c r="P152" s="2"/>
      <c r="Q152" s="2"/>
      <c r="R152" s="2"/>
      <c r="S152" s="2"/>
    </row>
    <row r="153" spans="1:19" x14ac:dyDescent="0.25">
      <c r="A153" s="8" t="s">
        <v>429</v>
      </c>
      <c r="B153" s="5"/>
      <c r="C153" s="5">
        <v>1</v>
      </c>
      <c r="E153" s="5"/>
      <c r="F153" s="5"/>
      <c r="G153" s="5" t="s">
        <v>1481</v>
      </c>
      <c r="H153" s="2"/>
      <c r="I153" s="2"/>
      <c r="J153" s="2"/>
      <c r="K153" s="2"/>
      <c r="L153" s="2"/>
      <c r="M153" s="2"/>
      <c r="N153" s="2"/>
      <c r="O153" s="2"/>
      <c r="P153" s="2"/>
      <c r="Q153" s="2"/>
      <c r="R153" s="2"/>
      <c r="S153" s="2"/>
    </row>
    <row r="154" spans="1:19" x14ac:dyDescent="0.25">
      <c r="A154" s="8" t="s">
        <v>371</v>
      </c>
      <c r="B154" s="5"/>
      <c r="C154" s="5">
        <v>1</v>
      </c>
      <c r="E154" s="5"/>
      <c r="F154" s="5"/>
      <c r="G154" s="5" t="s">
        <v>1481</v>
      </c>
      <c r="H154" s="2"/>
      <c r="I154" s="2"/>
      <c r="J154" s="2"/>
      <c r="K154" s="2"/>
      <c r="L154" s="2"/>
      <c r="M154" s="2"/>
      <c r="N154" s="2"/>
      <c r="O154" s="2"/>
      <c r="P154" s="2"/>
      <c r="Q154" s="2"/>
      <c r="R154" s="2"/>
      <c r="S154" s="2"/>
    </row>
    <row r="155" spans="1:19" x14ac:dyDescent="0.25">
      <c r="A155" s="8" t="s">
        <v>579</v>
      </c>
      <c r="B155" s="2"/>
      <c r="C155" s="2">
        <v>1</v>
      </c>
      <c r="E155" s="2"/>
      <c r="F155" s="2"/>
      <c r="G155" s="5" t="s">
        <v>1481</v>
      </c>
      <c r="H155" s="2"/>
      <c r="I155" s="2"/>
      <c r="J155" s="2"/>
      <c r="K155" s="2"/>
      <c r="L155" s="2"/>
      <c r="M155" s="2"/>
      <c r="N155" s="2"/>
      <c r="O155" s="2"/>
      <c r="P155" s="2"/>
      <c r="Q155" s="2"/>
      <c r="R155" s="2"/>
      <c r="S155" s="2"/>
    </row>
    <row r="156" spans="1:19" x14ac:dyDescent="0.25">
      <c r="A156" s="8" t="s">
        <v>500</v>
      </c>
      <c r="B156" s="2"/>
      <c r="C156" s="2">
        <v>1</v>
      </c>
      <c r="E156" s="2"/>
      <c r="F156" s="2"/>
      <c r="G156" s="2" t="s">
        <v>1481</v>
      </c>
      <c r="H156" s="2"/>
      <c r="I156" s="2"/>
      <c r="J156" s="2"/>
      <c r="K156" s="2"/>
      <c r="L156" s="2"/>
      <c r="M156" s="2"/>
      <c r="N156" s="2"/>
      <c r="O156" s="2"/>
      <c r="P156" s="2"/>
      <c r="Q156" s="2"/>
      <c r="R156" s="2"/>
      <c r="S156" s="2"/>
    </row>
    <row r="157" spans="1:19" x14ac:dyDescent="0.25">
      <c r="A157" s="6" t="s">
        <v>367</v>
      </c>
      <c r="B157" s="2"/>
      <c r="C157" s="2">
        <v>1</v>
      </c>
      <c r="E157" s="2"/>
      <c r="F157" s="2"/>
      <c r="G157" s="2" t="s">
        <v>1481</v>
      </c>
      <c r="H157" s="2"/>
      <c r="I157" s="2"/>
      <c r="J157" s="2"/>
      <c r="K157" s="2"/>
      <c r="L157" s="2"/>
      <c r="M157" s="2"/>
      <c r="N157" s="2"/>
      <c r="O157" s="2"/>
      <c r="P157" s="2"/>
      <c r="Q157" s="2"/>
      <c r="R157" s="2"/>
      <c r="S157" s="2"/>
    </row>
    <row r="158" spans="1:19" x14ac:dyDescent="0.25">
      <c r="A158" s="6" t="s">
        <v>596</v>
      </c>
      <c r="B158" s="2"/>
      <c r="C158" s="2">
        <v>1</v>
      </c>
      <c r="E158" s="2"/>
      <c r="F158" s="2">
        <v>1</v>
      </c>
      <c r="G158" s="2" t="s">
        <v>1481</v>
      </c>
      <c r="H158" s="2"/>
      <c r="I158" s="2"/>
      <c r="J158" s="2"/>
      <c r="K158" s="2"/>
      <c r="L158" s="2"/>
      <c r="M158" s="2"/>
      <c r="N158" s="2"/>
      <c r="O158" s="2"/>
      <c r="P158" s="2"/>
      <c r="Q158" s="2"/>
      <c r="R158" s="2"/>
      <c r="S158" s="2"/>
    </row>
    <row r="159" spans="1:19" x14ac:dyDescent="0.25">
      <c r="A159" s="8" t="s">
        <v>477</v>
      </c>
      <c r="B159" s="2"/>
      <c r="C159" s="2">
        <v>1</v>
      </c>
      <c r="E159" s="2"/>
      <c r="F159" s="2"/>
      <c r="G159" s="2" t="s">
        <v>1481</v>
      </c>
      <c r="H159" s="2"/>
      <c r="I159" s="2"/>
      <c r="J159" s="2"/>
      <c r="K159" s="2"/>
      <c r="L159" s="2"/>
      <c r="M159" s="2"/>
      <c r="N159" s="2"/>
      <c r="O159" s="2"/>
      <c r="P159" s="2"/>
      <c r="Q159" s="2"/>
      <c r="R159" s="2"/>
      <c r="S159" s="2"/>
    </row>
    <row r="160" spans="1:19" x14ac:dyDescent="0.25">
      <c r="A160" s="8" t="s">
        <v>351</v>
      </c>
      <c r="B160" s="2"/>
      <c r="C160" s="2">
        <v>1</v>
      </c>
      <c r="E160" s="2"/>
      <c r="F160" s="2"/>
      <c r="G160" s="2" t="s">
        <v>1481</v>
      </c>
      <c r="H160" s="2"/>
      <c r="I160" s="2"/>
      <c r="J160" s="2"/>
      <c r="K160" s="2"/>
      <c r="L160" s="2"/>
      <c r="M160" s="2"/>
      <c r="N160" s="2"/>
      <c r="O160" s="2"/>
      <c r="P160" s="2"/>
      <c r="Q160" s="2"/>
      <c r="R160" s="2"/>
      <c r="S160" s="2"/>
    </row>
    <row r="161" spans="1:19" x14ac:dyDescent="0.25">
      <c r="A161" s="8" t="s">
        <v>465</v>
      </c>
      <c r="B161" s="2"/>
      <c r="C161" s="2">
        <v>1</v>
      </c>
      <c r="E161" s="2"/>
      <c r="F161" s="2"/>
      <c r="G161" s="2" t="s">
        <v>1481</v>
      </c>
      <c r="H161" s="2"/>
      <c r="I161" s="2"/>
      <c r="J161" s="2"/>
      <c r="K161" s="2"/>
      <c r="L161" s="2"/>
      <c r="M161" s="2"/>
      <c r="N161" s="2"/>
      <c r="O161" s="2"/>
      <c r="P161" s="2"/>
      <c r="Q161" s="2"/>
      <c r="R161" s="2"/>
      <c r="S161" s="2"/>
    </row>
    <row r="162" spans="1:19" x14ac:dyDescent="0.25">
      <c r="A162" s="8" t="s">
        <v>459</v>
      </c>
      <c r="B162" s="2"/>
      <c r="C162" s="2">
        <v>1</v>
      </c>
      <c r="E162" s="2"/>
      <c r="F162" s="2"/>
      <c r="G162" s="2" t="s">
        <v>1481</v>
      </c>
      <c r="H162" s="2"/>
      <c r="I162" s="2"/>
      <c r="J162" s="2"/>
      <c r="K162" s="2"/>
      <c r="L162" s="2"/>
      <c r="M162" s="2"/>
      <c r="N162" s="2"/>
      <c r="O162" s="2"/>
      <c r="P162" s="2"/>
      <c r="Q162" s="2"/>
      <c r="R162" s="2"/>
      <c r="S162" s="2"/>
    </row>
    <row r="163" spans="1:19" x14ac:dyDescent="0.25">
      <c r="A163" s="8" t="s">
        <v>595</v>
      </c>
      <c r="B163" s="2"/>
      <c r="C163" s="2">
        <v>1</v>
      </c>
      <c r="E163" s="2"/>
      <c r="F163" s="2"/>
      <c r="G163" s="2" t="s">
        <v>1481</v>
      </c>
      <c r="H163" s="2"/>
      <c r="I163" s="2"/>
      <c r="J163" s="2"/>
      <c r="K163" s="2"/>
      <c r="L163" s="2"/>
      <c r="M163" s="2"/>
      <c r="N163" s="2"/>
      <c r="O163" s="2"/>
      <c r="P163" s="2"/>
      <c r="Q163" s="2"/>
      <c r="R163" s="2"/>
      <c r="S163" s="2"/>
    </row>
    <row r="164" spans="1:19" x14ac:dyDescent="0.25">
      <c r="A164" s="8" t="s">
        <v>591</v>
      </c>
      <c r="B164" s="2"/>
      <c r="C164" s="2">
        <v>1</v>
      </c>
      <c r="E164" s="2"/>
      <c r="F164" s="2"/>
      <c r="G164" s="2" t="s">
        <v>1481</v>
      </c>
      <c r="H164" s="2"/>
      <c r="I164" s="2"/>
      <c r="J164" s="2"/>
      <c r="K164" s="2"/>
      <c r="L164" s="2"/>
      <c r="M164" s="2"/>
      <c r="N164" s="2"/>
      <c r="O164" s="2"/>
      <c r="P164" s="2"/>
      <c r="Q164" s="2"/>
      <c r="R164" s="2"/>
      <c r="S164" s="2"/>
    </row>
    <row r="165" spans="1:19" x14ac:dyDescent="0.25">
      <c r="A165" s="8" t="s">
        <v>403</v>
      </c>
      <c r="B165" s="2"/>
      <c r="C165" s="2">
        <v>1</v>
      </c>
      <c r="E165" s="2"/>
      <c r="F165" s="2"/>
      <c r="G165" s="2" t="s">
        <v>1481</v>
      </c>
      <c r="H165" s="2"/>
      <c r="I165" s="2"/>
      <c r="J165" s="2"/>
      <c r="K165" s="2"/>
      <c r="L165" s="2"/>
      <c r="M165" s="2"/>
      <c r="N165" s="2"/>
      <c r="O165" s="2"/>
      <c r="P165" s="2"/>
      <c r="Q165" s="2"/>
      <c r="R165" s="2"/>
      <c r="S165" s="2"/>
    </row>
    <row r="166" spans="1:19" x14ac:dyDescent="0.25">
      <c r="A166" s="8" t="s">
        <v>610</v>
      </c>
      <c r="B166" s="2"/>
      <c r="C166" s="2">
        <v>1</v>
      </c>
      <c r="E166" s="2"/>
      <c r="F166" s="2"/>
      <c r="G166" s="2" t="s">
        <v>1481</v>
      </c>
      <c r="H166" s="2"/>
      <c r="I166" s="2"/>
      <c r="J166" s="2"/>
      <c r="K166" s="2"/>
      <c r="L166" s="2"/>
      <c r="M166" s="2"/>
      <c r="N166" s="2"/>
      <c r="O166" s="2"/>
      <c r="P166" s="2"/>
      <c r="Q166" s="2"/>
      <c r="R166" s="2"/>
      <c r="S166" s="2"/>
    </row>
    <row r="167" spans="1:19" x14ac:dyDescent="0.25">
      <c r="A167" s="8" t="s">
        <v>607</v>
      </c>
      <c r="B167" s="2"/>
      <c r="C167" s="2">
        <v>1</v>
      </c>
      <c r="E167" s="2"/>
      <c r="F167" s="2"/>
      <c r="G167" s="2" t="s">
        <v>1481</v>
      </c>
      <c r="H167" s="2"/>
      <c r="I167" s="2"/>
      <c r="J167" s="2"/>
      <c r="K167" s="2"/>
      <c r="L167" s="2"/>
      <c r="M167" s="2"/>
      <c r="N167" s="2"/>
      <c r="O167" s="2"/>
      <c r="P167" s="2"/>
      <c r="Q167" s="2"/>
      <c r="R167" s="2"/>
      <c r="S167" s="2"/>
    </row>
    <row r="168" spans="1:19" x14ac:dyDescent="0.25">
      <c r="A168" s="8" t="s">
        <v>608</v>
      </c>
      <c r="B168" s="2"/>
      <c r="C168" s="2">
        <v>1</v>
      </c>
      <c r="E168" s="2"/>
      <c r="F168" s="2"/>
      <c r="G168" s="2" t="s">
        <v>1481</v>
      </c>
      <c r="H168" s="2"/>
      <c r="I168" s="2"/>
      <c r="J168" s="2"/>
      <c r="K168" s="2"/>
      <c r="L168" s="2"/>
      <c r="M168" s="2"/>
      <c r="N168" s="2"/>
      <c r="O168" s="2"/>
      <c r="P168" s="2"/>
      <c r="Q168" s="2"/>
      <c r="R168" s="2"/>
      <c r="S168" s="2"/>
    </row>
    <row r="169" spans="1:19" x14ac:dyDescent="0.25">
      <c r="A169" s="8" t="s">
        <v>609</v>
      </c>
      <c r="B169" s="2"/>
      <c r="C169" s="2">
        <v>1</v>
      </c>
      <c r="E169" s="2"/>
      <c r="F169" s="2"/>
      <c r="G169" s="2" t="s">
        <v>1481</v>
      </c>
      <c r="H169" s="2"/>
      <c r="I169" s="2"/>
      <c r="J169" s="2"/>
      <c r="K169" s="2"/>
      <c r="L169" s="2"/>
      <c r="M169" s="2"/>
      <c r="N169" s="2"/>
      <c r="O169" s="2"/>
      <c r="P169" s="2"/>
      <c r="Q169" s="2"/>
      <c r="R169" s="2"/>
      <c r="S169" s="2"/>
    </row>
    <row r="170" spans="1:19" x14ac:dyDescent="0.25">
      <c r="A170" s="8" t="s">
        <v>611</v>
      </c>
      <c r="B170" s="2"/>
      <c r="C170" s="2">
        <v>1</v>
      </c>
      <c r="E170" s="2"/>
      <c r="F170" s="2"/>
      <c r="G170" s="2" t="s">
        <v>1481</v>
      </c>
      <c r="H170" s="2"/>
      <c r="I170" s="2"/>
      <c r="J170" s="2"/>
      <c r="K170" s="2"/>
      <c r="L170" s="2"/>
      <c r="M170" s="2"/>
      <c r="N170" s="2"/>
      <c r="O170" s="2"/>
      <c r="P170" s="2"/>
      <c r="Q170" s="2"/>
      <c r="R170" s="2"/>
      <c r="S170" s="2"/>
    </row>
    <row r="171" spans="1:19" x14ac:dyDescent="0.25">
      <c r="A171" s="8" t="s">
        <v>511</v>
      </c>
      <c r="B171" s="2"/>
      <c r="C171" s="2">
        <v>1</v>
      </c>
      <c r="E171" s="2"/>
      <c r="F171" s="2"/>
      <c r="G171" s="2" t="s">
        <v>1481</v>
      </c>
      <c r="H171" s="2"/>
      <c r="I171" s="2"/>
      <c r="J171" s="2"/>
      <c r="K171" s="2"/>
      <c r="L171" s="2"/>
      <c r="M171" s="2"/>
      <c r="N171" s="2"/>
      <c r="O171" s="2"/>
      <c r="P171" s="2"/>
      <c r="Q171" s="2"/>
      <c r="R171" s="2"/>
      <c r="S171" s="2"/>
    </row>
    <row r="172" spans="1:19" x14ac:dyDescent="0.25">
      <c r="A172" s="6" t="s">
        <v>462</v>
      </c>
      <c r="B172" s="2"/>
      <c r="C172" s="2">
        <v>1</v>
      </c>
      <c r="E172" s="2">
        <v>1</v>
      </c>
      <c r="F172" s="2"/>
      <c r="G172" s="2" t="s">
        <v>1481</v>
      </c>
      <c r="H172" s="2"/>
      <c r="I172" s="2"/>
      <c r="J172" s="2"/>
      <c r="K172" s="2"/>
      <c r="L172" s="2"/>
      <c r="M172" s="2"/>
      <c r="N172" s="2"/>
      <c r="O172" s="2"/>
      <c r="P172" s="2"/>
      <c r="Q172" s="2"/>
      <c r="R172" s="2"/>
      <c r="S172" s="2"/>
    </row>
    <row r="173" spans="1:19" x14ac:dyDescent="0.25">
      <c r="A173" s="8" t="s">
        <v>454</v>
      </c>
      <c r="B173" s="2"/>
      <c r="C173" s="2">
        <v>1</v>
      </c>
      <c r="E173" s="2">
        <v>1</v>
      </c>
      <c r="F173" s="2">
        <v>1</v>
      </c>
      <c r="G173" s="2" t="s">
        <v>1481</v>
      </c>
      <c r="H173" s="2"/>
      <c r="I173" s="2"/>
      <c r="J173" s="2"/>
      <c r="K173" s="2"/>
      <c r="L173" s="2"/>
      <c r="M173" s="2"/>
      <c r="N173" s="2"/>
      <c r="O173" s="2"/>
      <c r="P173" s="2"/>
      <c r="Q173" s="2"/>
      <c r="R173" s="2"/>
      <c r="S173" s="2"/>
    </row>
    <row r="174" spans="1:19" x14ac:dyDescent="0.25">
      <c r="A174" s="6" t="s">
        <v>542</v>
      </c>
      <c r="B174" s="2"/>
      <c r="C174" s="2">
        <v>1</v>
      </c>
      <c r="E174" s="2"/>
      <c r="F174" s="2"/>
      <c r="G174" s="2" t="s">
        <v>1481</v>
      </c>
      <c r="H174" s="2"/>
      <c r="I174" s="2"/>
      <c r="J174" s="2"/>
      <c r="K174" s="2"/>
      <c r="L174" s="2"/>
      <c r="M174" s="2"/>
      <c r="N174" s="2"/>
      <c r="O174" s="2"/>
      <c r="P174" s="2"/>
      <c r="Q174" s="2"/>
      <c r="R174" s="2"/>
      <c r="S174" s="2"/>
    </row>
    <row r="175" spans="1:19" x14ac:dyDescent="0.25">
      <c r="A175" s="6" t="s">
        <v>541</v>
      </c>
      <c r="B175" s="2"/>
      <c r="C175" s="2">
        <v>1</v>
      </c>
      <c r="E175" s="2"/>
      <c r="F175" s="2"/>
      <c r="G175" s="2" t="s">
        <v>1481</v>
      </c>
      <c r="H175" s="2"/>
      <c r="I175" s="2"/>
      <c r="J175" s="2"/>
      <c r="K175" s="2"/>
      <c r="L175" s="2"/>
      <c r="M175" s="2"/>
      <c r="N175" s="2"/>
      <c r="O175" s="2"/>
      <c r="P175" s="2"/>
      <c r="Q175" s="2"/>
      <c r="R175" s="2"/>
      <c r="S175" s="2"/>
    </row>
    <row r="176" spans="1:19" x14ac:dyDescent="0.25">
      <c r="A176" s="6" t="s">
        <v>533</v>
      </c>
      <c r="B176" s="2"/>
      <c r="C176" s="2">
        <v>1</v>
      </c>
      <c r="E176" s="2"/>
      <c r="F176" s="2"/>
      <c r="G176" s="2" t="s">
        <v>1481</v>
      </c>
      <c r="H176" s="2"/>
      <c r="I176" s="2"/>
      <c r="J176" s="2"/>
      <c r="K176" s="2"/>
      <c r="L176" s="2"/>
      <c r="M176" s="2"/>
      <c r="N176" s="2"/>
      <c r="O176" s="2"/>
      <c r="P176" s="2"/>
      <c r="Q176" s="2"/>
      <c r="R176" s="2"/>
      <c r="S176" s="2"/>
    </row>
    <row r="177" spans="1:19" x14ac:dyDescent="0.25">
      <c r="A177" s="6" t="s">
        <v>548</v>
      </c>
      <c r="B177" s="2"/>
      <c r="C177" s="2">
        <v>1</v>
      </c>
      <c r="E177" s="2"/>
      <c r="F177" s="2"/>
      <c r="G177" s="2" t="s">
        <v>1481</v>
      </c>
      <c r="H177" s="2"/>
      <c r="I177" s="2"/>
      <c r="J177" s="2"/>
      <c r="K177" s="2"/>
      <c r="L177" s="2"/>
      <c r="M177" s="2"/>
      <c r="N177" s="2"/>
      <c r="O177" s="2"/>
      <c r="P177" s="2"/>
      <c r="Q177" s="2"/>
      <c r="R177" s="2"/>
      <c r="S177" s="2"/>
    </row>
    <row r="178" spans="1:19" x14ac:dyDescent="0.25">
      <c r="A178" s="6" t="s">
        <v>584</v>
      </c>
      <c r="B178" s="2"/>
      <c r="C178" s="2">
        <v>1</v>
      </c>
      <c r="E178" s="2">
        <v>2</v>
      </c>
      <c r="F178" s="2"/>
      <c r="G178" s="2" t="s">
        <v>1481</v>
      </c>
      <c r="H178" s="2"/>
      <c r="I178" s="2"/>
      <c r="J178" s="2"/>
      <c r="K178" s="2"/>
      <c r="L178" s="2"/>
      <c r="M178" s="2"/>
      <c r="N178" s="2"/>
      <c r="O178" s="2"/>
      <c r="P178" s="2"/>
      <c r="Q178" s="2"/>
      <c r="R178" s="2"/>
      <c r="S178" s="2"/>
    </row>
    <row r="179" spans="1:19" x14ac:dyDescent="0.25">
      <c r="A179" s="10" t="s">
        <v>495</v>
      </c>
      <c r="B179" s="2"/>
      <c r="C179" s="2">
        <v>1</v>
      </c>
      <c r="E179" s="2">
        <v>1</v>
      </c>
      <c r="F179" s="2"/>
      <c r="G179" s="2" t="s">
        <v>1481</v>
      </c>
      <c r="H179" s="2"/>
      <c r="I179" s="2"/>
      <c r="J179" s="2"/>
      <c r="K179" s="2"/>
      <c r="L179" s="2"/>
      <c r="M179" s="2"/>
      <c r="N179" s="2"/>
      <c r="O179" s="2"/>
      <c r="P179" s="2"/>
      <c r="Q179" s="2"/>
      <c r="R179" s="2"/>
      <c r="S179" s="2"/>
    </row>
    <row r="180" spans="1:19" x14ac:dyDescent="0.25">
      <c r="A180" s="8" t="s">
        <v>422</v>
      </c>
      <c r="B180" s="2"/>
      <c r="C180" s="2">
        <v>1</v>
      </c>
      <c r="E180" s="2"/>
      <c r="F180" s="2"/>
      <c r="G180" s="2" t="s">
        <v>1481</v>
      </c>
      <c r="H180" s="2"/>
      <c r="I180" s="2"/>
      <c r="J180" s="2"/>
      <c r="K180" s="2"/>
      <c r="L180" s="2"/>
      <c r="M180" s="2"/>
      <c r="N180" s="2"/>
      <c r="O180" s="2"/>
      <c r="P180" s="2"/>
      <c r="Q180" s="2"/>
      <c r="R180" s="2"/>
      <c r="S180" s="2"/>
    </row>
    <row r="181" spans="1:19" x14ac:dyDescent="0.25">
      <c r="A181" s="8" t="s">
        <v>473</v>
      </c>
      <c r="B181" s="2"/>
      <c r="C181" s="2">
        <v>1</v>
      </c>
      <c r="E181" s="2"/>
      <c r="F181" s="2"/>
      <c r="G181" s="2" t="s">
        <v>1481</v>
      </c>
      <c r="H181" s="2"/>
      <c r="I181" s="2"/>
      <c r="J181" s="2"/>
      <c r="K181" s="2"/>
      <c r="L181" s="2"/>
      <c r="M181" s="2"/>
      <c r="N181" s="2"/>
      <c r="O181" s="2"/>
      <c r="P181" s="2"/>
      <c r="Q181" s="2"/>
      <c r="R181" s="2"/>
      <c r="S181" s="2"/>
    </row>
    <row r="182" spans="1:19" x14ac:dyDescent="0.25">
      <c r="A182" s="8" t="s">
        <v>483</v>
      </c>
      <c r="B182" s="5"/>
      <c r="C182" s="5">
        <v>1</v>
      </c>
      <c r="E182" s="5"/>
      <c r="F182" s="5"/>
      <c r="G182" s="2" t="s">
        <v>1481</v>
      </c>
      <c r="H182" s="2"/>
      <c r="I182" s="2"/>
      <c r="J182" s="2"/>
      <c r="K182" s="2"/>
      <c r="L182" s="2"/>
      <c r="M182" s="2"/>
      <c r="N182" s="2"/>
      <c r="O182" s="2"/>
      <c r="P182" s="2"/>
      <c r="Q182" s="2"/>
      <c r="R182" s="2"/>
      <c r="S182" s="2"/>
    </row>
    <row r="183" spans="1:19" x14ac:dyDescent="0.25">
      <c r="A183" s="10" t="s">
        <v>415</v>
      </c>
      <c r="B183" s="2"/>
      <c r="C183" s="2">
        <v>1</v>
      </c>
      <c r="D183" s="2"/>
      <c r="E183" s="2"/>
      <c r="F183" s="2"/>
      <c r="G183" s="2" t="s">
        <v>1481</v>
      </c>
      <c r="H183" s="2"/>
      <c r="I183" s="2"/>
      <c r="J183" s="2"/>
      <c r="K183" s="2"/>
      <c r="L183" s="2"/>
      <c r="M183" s="2"/>
      <c r="N183" s="2"/>
      <c r="O183" s="2"/>
      <c r="P183" s="2"/>
      <c r="Q183" s="2"/>
      <c r="R183" s="2"/>
      <c r="S183" s="2"/>
    </row>
    <row r="184" spans="1:19" x14ac:dyDescent="0.25">
      <c r="A184" s="10" t="s">
        <v>513</v>
      </c>
      <c r="B184" s="2"/>
      <c r="C184" s="2">
        <v>1</v>
      </c>
      <c r="D184" s="2"/>
      <c r="E184" s="2">
        <v>2</v>
      </c>
      <c r="F184" s="2"/>
      <c r="G184" s="2" t="s">
        <v>1481</v>
      </c>
      <c r="H184" s="2"/>
      <c r="I184" s="2"/>
      <c r="J184" s="2"/>
      <c r="K184" s="2"/>
      <c r="L184" s="2"/>
      <c r="M184" s="2"/>
      <c r="N184" s="2"/>
      <c r="O184" s="2"/>
      <c r="P184" s="2"/>
      <c r="Q184" s="2"/>
      <c r="R184" s="2"/>
      <c r="S184" s="2"/>
    </row>
    <row r="185" spans="1:19" x14ac:dyDescent="0.25">
      <c r="A185" s="10" t="s">
        <v>514</v>
      </c>
      <c r="B185" s="2"/>
      <c r="C185" s="2">
        <v>1</v>
      </c>
      <c r="D185" s="2"/>
      <c r="E185" s="2">
        <v>2</v>
      </c>
      <c r="F185" s="2"/>
      <c r="G185" s="2" t="s">
        <v>1481</v>
      </c>
      <c r="H185" s="2"/>
      <c r="I185" s="2"/>
      <c r="J185" s="2"/>
      <c r="K185" s="2"/>
      <c r="L185" s="2"/>
      <c r="M185" s="2"/>
      <c r="N185" s="2"/>
      <c r="O185" s="2"/>
      <c r="P185" s="2"/>
      <c r="Q185" s="2"/>
      <c r="R185" s="2"/>
      <c r="S185" s="2"/>
    </row>
    <row r="186" spans="1:19" x14ac:dyDescent="0.25">
      <c r="A186" s="10" t="s">
        <v>526</v>
      </c>
      <c r="B186" s="2"/>
      <c r="C186" s="2">
        <v>1</v>
      </c>
      <c r="D186" s="2"/>
      <c r="E186" s="2"/>
      <c r="F186" s="2"/>
      <c r="G186" s="2" t="s">
        <v>1481</v>
      </c>
      <c r="H186" s="2"/>
      <c r="I186" s="2"/>
      <c r="J186" s="2"/>
      <c r="K186" s="2"/>
      <c r="L186" s="2"/>
      <c r="M186" s="2"/>
      <c r="N186" s="2"/>
      <c r="O186" s="2"/>
      <c r="P186" s="2"/>
      <c r="Q186" s="2"/>
      <c r="R186" s="2"/>
      <c r="S186" s="2"/>
    </row>
    <row r="187" spans="1:19" x14ac:dyDescent="0.25">
      <c r="A187" s="10" t="s">
        <v>521</v>
      </c>
      <c r="B187" s="2"/>
      <c r="C187" s="2">
        <v>1</v>
      </c>
      <c r="D187" s="2"/>
      <c r="E187" s="2">
        <v>2</v>
      </c>
      <c r="F187" s="2"/>
      <c r="G187" s="2" t="s">
        <v>1481</v>
      </c>
      <c r="H187" s="2"/>
      <c r="I187" s="2"/>
      <c r="J187" s="2"/>
      <c r="K187" s="2"/>
      <c r="L187" s="2"/>
      <c r="M187" s="2"/>
      <c r="N187" s="2"/>
      <c r="O187" s="2"/>
      <c r="P187" s="2"/>
      <c r="Q187" s="2"/>
      <c r="R187" s="2"/>
      <c r="S187" s="2"/>
    </row>
    <row r="188" spans="1:19" x14ac:dyDescent="0.25">
      <c r="A188" s="10" t="s">
        <v>438</v>
      </c>
      <c r="B188" s="2"/>
      <c r="C188" s="2">
        <v>1</v>
      </c>
      <c r="D188" s="2"/>
      <c r="E188" s="2">
        <v>1</v>
      </c>
      <c r="F188" s="2"/>
      <c r="G188" s="2" t="s">
        <v>1481</v>
      </c>
      <c r="H188" s="2"/>
      <c r="I188" s="2"/>
      <c r="J188" s="2"/>
      <c r="K188" s="2"/>
      <c r="L188" s="2"/>
      <c r="M188" s="2"/>
      <c r="N188" s="2"/>
      <c r="O188" s="2"/>
      <c r="P188" s="2"/>
      <c r="Q188" s="2"/>
      <c r="R188" s="2"/>
      <c r="S188" s="2"/>
    </row>
    <row r="189" spans="1:19" x14ac:dyDescent="0.25">
      <c r="A189" s="10" t="s">
        <v>446</v>
      </c>
      <c r="B189" s="2"/>
      <c r="C189" s="2">
        <v>1</v>
      </c>
      <c r="D189" s="2"/>
      <c r="E189" s="2"/>
      <c r="F189" s="2"/>
      <c r="G189" s="2" t="s">
        <v>1481</v>
      </c>
      <c r="H189" s="2"/>
      <c r="I189" s="2"/>
      <c r="J189" s="2"/>
      <c r="K189" s="2"/>
      <c r="L189" s="2"/>
      <c r="M189" s="2"/>
      <c r="N189" s="2"/>
      <c r="O189" s="2"/>
      <c r="P189" s="2"/>
      <c r="Q189" s="2"/>
      <c r="R189" s="2"/>
      <c r="S189" s="2"/>
    </row>
    <row r="190" spans="1:19" x14ac:dyDescent="0.25">
      <c r="A190" s="10" t="s">
        <v>602</v>
      </c>
      <c r="B190" s="2"/>
      <c r="C190" s="2">
        <v>1</v>
      </c>
      <c r="D190" s="2"/>
      <c r="E190" s="2"/>
      <c r="F190" s="2"/>
      <c r="G190" s="2" t="s">
        <v>1481</v>
      </c>
      <c r="H190" s="2"/>
      <c r="I190" s="2"/>
      <c r="J190" s="2"/>
      <c r="K190" s="2"/>
      <c r="L190" s="2"/>
      <c r="M190" s="2"/>
      <c r="N190" s="2"/>
      <c r="O190" s="2"/>
      <c r="P190" s="2"/>
      <c r="Q190" s="2"/>
      <c r="R190" s="2"/>
      <c r="S190" s="2"/>
    </row>
    <row r="191" spans="1:19" x14ac:dyDescent="0.25">
      <c r="A191" s="10" t="s">
        <v>523</v>
      </c>
      <c r="B191" s="2"/>
      <c r="C191" s="2">
        <v>1</v>
      </c>
      <c r="D191" s="2"/>
      <c r="E191" s="2"/>
      <c r="F191" s="2">
        <v>1</v>
      </c>
      <c r="G191" s="2" t="s">
        <v>1481</v>
      </c>
      <c r="H191" s="2"/>
      <c r="I191" s="2"/>
      <c r="J191" s="2"/>
      <c r="K191" s="2"/>
      <c r="L191" s="2"/>
      <c r="M191" s="2"/>
      <c r="N191" s="2"/>
      <c r="O191" s="2"/>
      <c r="P191" s="2"/>
      <c r="Q191" s="2"/>
      <c r="R191" s="2"/>
      <c r="S191" s="2"/>
    </row>
    <row r="192" spans="1:19" x14ac:dyDescent="0.25">
      <c r="A192" s="10" t="s">
        <v>522</v>
      </c>
      <c r="B192" s="2"/>
      <c r="C192" s="2">
        <v>1</v>
      </c>
      <c r="D192" s="2"/>
      <c r="E192" s="2">
        <v>2</v>
      </c>
      <c r="F192" s="2"/>
      <c r="G192" s="2" t="s">
        <v>1481</v>
      </c>
      <c r="H192" s="2"/>
      <c r="I192" s="2"/>
      <c r="J192" s="2"/>
      <c r="K192" s="2"/>
      <c r="L192" s="2"/>
      <c r="M192" s="2"/>
      <c r="N192" s="2"/>
      <c r="O192" s="2"/>
      <c r="P192" s="2"/>
      <c r="Q192" s="2"/>
      <c r="R192" s="2"/>
      <c r="S192" s="2"/>
    </row>
    <row r="193" spans="1:19" x14ac:dyDescent="0.25">
      <c r="A193" s="10" t="s">
        <v>439</v>
      </c>
      <c r="B193" s="2"/>
      <c r="C193" s="2">
        <v>1</v>
      </c>
      <c r="D193" s="2"/>
      <c r="E193" s="2"/>
      <c r="F193" s="2"/>
      <c r="G193" s="2" t="s">
        <v>1481</v>
      </c>
      <c r="H193" s="2"/>
      <c r="I193" s="2"/>
      <c r="J193" s="2"/>
      <c r="K193" s="2"/>
      <c r="L193" s="2"/>
      <c r="M193" s="2"/>
      <c r="N193" s="2"/>
      <c r="O193" s="2"/>
      <c r="P193" s="2"/>
      <c r="Q193" s="2"/>
      <c r="R193" s="2"/>
      <c r="S193" s="2"/>
    </row>
    <row r="194" spans="1:19" x14ac:dyDescent="0.25">
      <c r="A194" s="10" t="s">
        <v>524</v>
      </c>
      <c r="B194" s="2"/>
      <c r="C194" s="2">
        <v>1</v>
      </c>
      <c r="D194" s="2"/>
      <c r="E194" s="2">
        <v>2</v>
      </c>
      <c r="F194" s="2">
        <v>1</v>
      </c>
      <c r="G194" s="2" t="s">
        <v>1481</v>
      </c>
      <c r="H194" s="2"/>
      <c r="I194" s="2"/>
      <c r="J194" s="2"/>
      <c r="K194" s="2"/>
      <c r="L194" s="2"/>
      <c r="M194" s="2"/>
      <c r="N194" s="2"/>
      <c r="O194" s="2"/>
      <c r="P194" s="2"/>
      <c r="Q194" s="2"/>
      <c r="R194" s="2"/>
      <c r="S194" s="2"/>
    </row>
    <row r="195" spans="1:19" x14ac:dyDescent="0.25">
      <c r="A195" s="10" t="s">
        <v>578</v>
      </c>
      <c r="B195" s="2"/>
      <c r="C195" s="2">
        <v>1</v>
      </c>
      <c r="D195" s="2"/>
      <c r="E195" s="2">
        <v>4</v>
      </c>
      <c r="F195" s="2"/>
      <c r="G195" s="2" t="s">
        <v>1481</v>
      </c>
      <c r="H195" s="2"/>
      <c r="I195" s="2"/>
      <c r="J195" s="2"/>
      <c r="K195" s="2"/>
      <c r="L195" s="2"/>
      <c r="M195" s="2"/>
      <c r="N195" s="2"/>
      <c r="O195" s="2"/>
      <c r="P195" s="2"/>
      <c r="Q195" s="2"/>
      <c r="R195" s="2"/>
      <c r="S195" s="2"/>
    </row>
    <row r="196" spans="1:19" x14ac:dyDescent="0.25">
      <c r="A196" s="10" t="s">
        <v>489</v>
      </c>
      <c r="B196" s="2"/>
      <c r="C196" s="2">
        <v>1</v>
      </c>
      <c r="D196" s="2"/>
      <c r="E196" s="2"/>
      <c r="F196" s="2"/>
      <c r="G196" s="2" t="s">
        <v>1481</v>
      </c>
      <c r="H196" s="2"/>
      <c r="I196" s="2"/>
      <c r="J196" s="2"/>
      <c r="K196" s="2"/>
      <c r="L196" s="2"/>
      <c r="M196" s="2"/>
      <c r="N196" s="2"/>
      <c r="O196" s="2"/>
      <c r="P196" s="2"/>
      <c r="Q196" s="2"/>
      <c r="R196" s="2"/>
      <c r="S196" s="2"/>
    </row>
    <row r="197" spans="1:19" x14ac:dyDescent="0.25">
      <c r="A197" s="10" t="s">
        <v>590</v>
      </c>
      <c r="B197" s="2"/>
      <c r="C197" s="5">
        <v>1</v>
      </c>
      <c r="D197" s="5"/>
      <c r="E197" s="5"/>
      <c r="F197" s="5"/>
      <c r="G197" s="5" t="s">
        <v>1481</v>
      </c>
      <c r="H197" s="2"/>
      <c r="I197" s="2"/>
      <c r="J197" s="2"/>
      <c r="K197" s="2"/>
      <c r="L197" s="2"/>
      <c r="M197" s="2"/>
      <c r="N197" s="2"/>
      <c r="O197" s="2"/>
      <c r="P197" s="2"/>
      <c r="Q197" s="2"/>
      <c r="R197" s="2"/>
      <c r="S197" s="2"/>
    </row>
    <row r="198" spans="1:19" x14ac:dyDescent="0.25">
      <c r="A198" s="10" t="s">
        <v>343</v>
      </c>
      <c r="B198" s="2"/>
      <c r="C198" s="2">
        <v>1</v>
      </c>
      <c r="D198" s="2"/>
      <c r="E198" s="2">
        <v>2</v>
      </c>
      <c r="F198" s="2"/>
      <c r="G198" s="5" t="s">
        <v>1481</v>
      </c>
      <c r="H198" s="2"/>
      <c r="I198" s="2"/>
      <c r="J198" s="2"/>
      <c r="K198" s="2"/>
      <c r="L198" s="2"/>
      <c r="M198" s="2"/>
      <c r="N198" s="2"/>
      <c r="O198" s="2"/>
      <c r="P198" s="2"/>
      <c r="Q198" s="2"/>
      <c r="R198" s="2"/>
      <c r="S198" s="2"/>
    </row>
    <row r="199" spans="1:19" x14ac:dyDescent="0.25">
      <c r="A199" s="10" t="s">
        <v>430</v>
      </c>
      <c r="B199" s="2"/>
      <c r="C199" s="2">
        <v>1</v>
      </c>
      <c r="D199" s="2"/>
      <c r="E199" s="2">
        <v>6</v>
      </c>
      <c r="F199" s="2"/>
      <c r="G199" s="5" t="s">
        <v>1481</v>
      </c>
      <c r="H199" s="2"/>
      <c r="I199" s="2"/>
      <c r="J199" s="2"/>
      <c r="K199" s="2"/>
      <c r="L199" s="2"/>
      <c r="M199" s="2"/>
      <c r="N199" s="2"/>
      <c r="O199" s="2"/>
      <c r="P199" s="2"/>
      <c r="Q199" s="2"/>
      <c r="R199" s="2"/>
      <c r="S199" s="2"/>
    </row>
    <row r="200" spans="1:19" x14ac:dyDescent="0.25">
      <c r="A200" s="10" t="s">
        <v>366</v>
      </c>
      <c r="B200" s="2"/>
      <c r="C200" s="2">
        <v>1</v>
      </c>
      <c r="D200" s="2"/>
      <c r="E200" s="2">
        <v>2</v>
      </c>
      <c r="F200" s="2"/>
      <c r="G200" s="2" t="s">
        <v>1481</v>
      </c>
      <c r="H200" s="2"/>
      <c r="I200" s="2"/>
      <c r="J200" s="2"/>
      <c r="K200" s="2"/>
      <c r="L200" s="2"/>
      <c r="M200" s="2"/>
      <c r="N200" s="2"/>
      <c r="O200" s="2"/>
      <c r="P200" s="2"/>
      <c r="Q200" s="2"/>
      <c r="R200" s="2"/>
      <c r="S200" s="2"/>
    </row>
    <row r="201" spans="1:19" x14ac:dyDescent="0.25">
      <c r="A201" s="8" t="s">
        <v>347</v>
      </c>
      <c r="B201" s="2"/>
      <c r="C201" s="2">
        <v>1</v>
      </c>
      <c r="D201" s="2"/>
      <c r="E201" s="2"/>
      <c r="F201" s="2"/>
      <c r="G201" s="2" t="s">
        <v>1481</v>
      </c>
      <c r="H201" s="2"/>
      <c r="I201" s="2"/>
      <c r="J201" s="2"/>
      <c r="K201" s="2"/>
      <c r="L201" s="2"/>
      <c r="M201" s="2"/>
      <c r="N201" s="2"/>
      <c r="O201" s="2"/>
      <c r="P201" s="2"/>
      <c r="Q201" s="2"/>
      <c r="R201" s="2"/>
      <c r="S201" s="2"/>
    </row>
    <row r="202" spans="1:19" x14ac:dyDescent="0.25">
      <c r="A202" s="8" t="s">
        <v>400</v>
      </c>
      <c r="B202" s="2"/>
      <c r="C202" s="2">
        <v>1</v>
      </c>
      <c r="D202" s="2"/>
      <c r="E202" s="2"/>
      <c r="F202" s="2"/>
      <c r="G202" s="2" t="s">
        <v>1481</v>
      </c>
      <c r="H202" s="2"/>
      <c r="I202" s="2"/>
      <c r="J202" s="2"/>
      <c r="K202" s="2"/>
      <c r="L202" s="2"/>
      <c r="M202" s="2"/>
      <c r="N202" s="2"/>
      <c r="O202" s="2"/>
      <c r="P202" s="2"/>
      <c r="Q202" s="2"/>
      <c r="R202" s="2"/>
      <c r="S202" s="2"/>
    </row>
    <row r="203" spans="1:19" x14ac:dyDescent="0.25">
      <c r="A203" s="8" t="s">
        <v>624</v>
      </c>
      <c r="B203" s="2"/>
      <c r="C203" s="2">
        <v>1</v>
      </c>
      <c r="D203" s="2"/>
      <c r="E203" s="2"/>
      <c r="F203" s="2"/>
      <c r="G203" s="2" t="s">
        <v>1481</v>
      </c>
      <c r="H203" s="2"/>
      <c r="I203" s="2"/>
      <c r="J203" s="2"/>
      <c r="K203" s="2"/>
      <c r="L203" s="2"/>
      <c r="M203" s="2"/>
      <c r="N203" s="2"/>
      <c r="O203" s="2"/>
      <c r="P203" s="2"/>
      <c r="Q203" s="2"/>
      <c r="R203" s="2"/>
      <c r="S203" s="2"/>
    </row>
    <row r="204" spans="1:19" x14ac:dyDescent="0.25">
      <c r="A204" s="10" t="s">
        <v>557</v>
      </c>
      <c r="B204" s="2"/>
      <c r="C204" s="2">
        <v>1</v>
      </c>
      <c r="D204" s="2"/>
      <c r="E204" s="2"/>
      <c r="F204" s="2">
        <v>1</v>
      </c>
      <c r="G204" s="2" t="s">
        <v>1481</v>
      </c>
      <c r="H204" s="2"/>
      <c r="I204" s="2"/>
      <c r="J204" s="2"/>
      <c r="K204" s="2"/>
      <c r="L204" s="2"/>
      <c r="M204" s="2"/>
      <c r="N204" s="2"/>
      <c r="O204" s="2"/>
      <c r="P204" s="2"/>
      <c r="Q204" s="2"/>
      <c r="R204" s="2"/>
      <c r="S204" s="2"/>
    </row>
    <row r="205" spans="1:19" x14ac:dyDescent="0.25">
      <c r="A205" s="8" t="s">
        <v>569</v>
      </c>
      <c r="B205" s="2"/>
      <c r="C205" s="2">
        <v>1</v>
      </c>
      <c r="D205" s="2"/>
      <c r="E205" s="2"/>
      <c r="F205" s="2"/>
      <c r="G205" s="2" t="s">
        <v>1481</v>
      </c>
      <c r="H205" s="2"/>
      <c r="I205" s="2"/>
      <c r="J205" s="2"/>
      <c r="K205" s="2"/>
      <c r="L205" s="2"/>
      <c r="M205" s="2"/>
      <c r="N205" s="2"/>
      <c r="O205" s="2"/>
      <c r="P205" s="2"/>
      <c r="Q205" s="2"/>
      <c r="R205" s="2"/>
      <c r="S205" s="2"/>
    </row>
    <row r="206" spans="1:19" x14ac:dyDescent="0.25">
      <c r="A206" s="10" t="s">
        <v>414</v>
      </c>
      <c r="B206" s="2"/>
      <c r="C206" s="2">
        <v>1</v>
      </c>
      <c r="D206" s="2"/>
      <c r="E206" s="2"/>
      <c r="F206" s="2"/>
      <c r="G206" s="2" t="s">
        <v>1481</v>
      </c>
      <c r="H206" s="2"/>
      <c r="I206" s="2"/>
      <c r="J206" s="2"/>
      <c r="K206" s="2"/>
      <c r="L206" s="2"/>
      <c r="M206" s="2"/>
      <c r="N206" s="2"/>
      <c r="O206" s="2"/>
      <c r="P206" s="2"/>
      <c r="Q206" s="2"/>
      <c r="R206" s="2"/>
      <c r="S206" s="2"/>
    </row>
    <row r="207" spans="1:19" x14ac:dyDescent="0.25">
      <c r="A207" s="8" t="s">
        <v>450</v>
      </c>
      <c r="B207" s="2"/>
      <c r="C207" s="2">
        <v>1</v>
      </c>
      <c r="D207" s="2"/>
      <c r="E207" s="2"/>
      <c r="F207" s="2"/>
      <c r="G207" s="2" t="s">
        <v>1481</v>
      </c>
      <c r="H207" s="2"/>
      <c r="I207" s="2"/>
      <c r="J207" s="2"/>
      <c r="K207" s="2"/>
      <c r="L207" s="2"/>
      <c r="M207" s="2"/>
      <c r="N207" s="2"/>
      <c r="O207" s="2"/>
      <c r="P207" s="2"/>
      <c r="Q207" s="2"/>
      <c r="R207" s="2"/>
      <c r="S207" s="2"/>
    </row>
    <row r="208" spans="1:19" x14ac:dyDescent="0.25">
      <c r="A208" s="10" t="s">
        <v>379</v>
      </c>
      <c r="B208" s="2"/>
      <c r="C208" s="2">
        <v>1</v>
      </c>
      <c r="D208" s="2"/>
      <c r="E208" s="2"/>
      <c r="F208" s="2"/>
      <c r="G208" s="2" t="s">
        <v>1481</v>
      </c>
      <c r="H208" s="2"/>
      <c r="I208" s="2"/>
      <c r="J208" s="2"/>
      <c r="K208" s="2"/>
      <c r="L208" s="2"/>
      <c r="M208" s="2"/>
      <c r="N208" s="2"/>
      <c r="O208" s="2"/>
      <c r="P208" s="2"/>
      <c r="Q208" s="2"/>
      <c r="R208" s="2"/>
      <c r="S208" s="2"/>
    </row>
    <row r="209" spans="1:19" x14ac:dyDescent="0.25">
      <c r="A209" s="10" t="s">
        <v>417</v>
      </c>
      <c r="B209" s="2"/>
      <c r="C209" s="2">
        <v>1</v>
      </c>
      <c r="D209" s="2"/>
      <c r="E209" s="2"/>
      <c r="F209" s="2"/>
      <c r="G209" s="2" t="s">
        <v>1481</v>
      </c>
      <c r="H209" s="2"/>
      <c r="I209" s="2"/>
      <c r="J209" s="2"/>
      <c r="K209" s="2"/>
      <c r="L209" s="2"/>
      <c r="M209" s="2"/>
      <c r="N209" s="2"/>
      <c r="O209" s="2"/>
      <c r="P209" s="2"/>
      <c r="Q209" s="2"/>
      <c r="R209" s="2"/>
      <c r="S209" s="2"/>
    </row>
    <row r="210" spans="1:19" x14ac:dyDescent="0.25">
      <c r="A210" s="8" t="s">
        <v>436</v>
      </c>
      <c r="B210" s="2"/>
      <c r="C210" s="2">
        <v>1</v>
      </c>
      <c r="D210" s="2"/>
      <c r="E210" s="2"/>
      <c r="F210" s="2"/>
      <c r="G210" s="2" t="s">
        <v>1481</v>
      </c>
      <c r="H210" s="2"/>
      <c r="I210" s="2"/>
      <c r="J210" s="2"/>
      <c r="K210" s="2"/>
      <c r="L210" s="2"/>
      <c r="M210" s="2"/>
      <c r="N210" s="2"/>
      <c r="O210" s="2"/>
      <c r="P210" s="2"/>
      <c r="Q210" s="2"/>
      <c r="R210" s="2"/>
      <c r="S210" s="2"/>
    </row>
    <row r="211" spans="1:19" x14ac:dyDescent="0.25">
      <c r="A211" s="8" t="s">
        <v>397</v>
      </c>
      <c r="B211" s="2"/>
      <c r="C211" s="2">
        <v>1</v>
      </c>
      <c r="D211" s="2"/>
      <c r="E211" s="2"/>
      <c r="F211" s="2">
        <v>1</v>
      </c>
      <c r="G211" s="2" t="s">
        <v>1481</v>
      </c>
      <c r="H211" s="2"/>
      <c r="I211" s="2"/>
      <c r="J211" s="2"/>
      <c r="K211" s="2"/>
      <c r="L211" s="2"/>
      <c r="M211" s="2"/>
      <c r="N211" s="2"/>
      <c r="O211" s="2"/>
      <c r="P211" s="2"/>
      <c r="Q211" s="2"/>
      <c r="R211" s="2"/>
      <c r="S211" s="2"/>
    </row>
    <row r="212" spans="1:19" x14ac:dyDescent="0.25">
      <c r="A212" s="8" t="s">
        <v>376</v>
      </c>
      <c r="B212" s="2"/>
      <c r="C212" s="2">
        <v>1</v>
      </c>
      <c r="D212" s="2"/>
      <c r="E212" s="2"/>
      <c r="F212" s="2"/>
      <c r="G212" s="2" t="s">
        <v>1481</v>
      </c>
      <c r="H212" s="2"/>
      <c r="I212" s="2"/>
      <c r="J212" s="2"/>
      <c r="K212" s="2"/>
      <c r="L212" s="2"/>
      <c r="M212" s="2"/>
      <c r="N212" s="2"/>
      <c r="O212" s="2"/>
      <c r="P212" s="2"/>
      <c r="Q212" s="2"/>
      <c r="R212" s="2"/>
      <c r="S212" s="2"/>
    </row>
    <row r="213" spans="1:19" x14ac:dyDescent="0.25">
      <c r="A213" s="8" t="s">
        <v>419</v>
      </c>
      <c r="B213" s="2"/>
      <c r="C213" s="2">
        <v>1</v>
      </c>
      <c r="D213" s="2"/>
      <c r="E213" s="2"/>
      <c r="F213" s="2"/>
      <c r="G213" s="2" t="s">
        <v>1481</v>
      </c>
      <c r="H213" s="2"/>
      <c r="I213" s="2"/>
      <c r="J213" s="2"/>
      <c r="K213" s="2"/>
      <c r="L213" s="2"/>
      <c r="M213" s="2"/>
      <c r="N213" s="2"/>
      <c r="O213" s="2"/>
      <c r="P213" s="2"/>
      <c r="Q213" s="2"/>
      <c r="R213" s="2"/>
      <c r="S213" s="2"/>
    </row>
    <row r="214" spans="1:19" x14ac:dyDescent="0.25">
      <c r="A214" s="8" t="s">
        <v>402</v>
      </c>
      <c r="B214" s="5"/>
      <c r="C214" s="5">
        <v>1</v>
      </c>
      <c r="D214" s="5"/>
      <c r="E214" s="5"/>
      <c r="F214" s="5"/>
      <c r="G214" s="2" t="s">
        <v>1481</v>
      </c>
      <c r="H214" s="2"/>
      <c r="I214" s="2"/>
      <c r="J214" s="2"/>
      <c r="K214" s="2"/>
      <c r="L214" s="2"/>
      <c r="M214" s="2"/>
      <c r="N214" s="2"/>
      <c r="O214" s="2"/>
      <c r="P214" s="2"/>
      <c r="Q214" s="2"/>
      <c r="R214" s="2"/>
      <c r="S214" s="2"/>
    </row>
    <row r="215" spans="1:19" x14ac:dyDescent="0.25">
      <c r="A215" s="10" t="s">
        <v>622</v>
      </c>
      <c r="B215" s="2"/>
      <c r="C215" s="2">
        <v>1</v>
      </c>
      <c r="D215" s="2"/>
      <c r="E215" s="2">
        <v>3</v>
      </c>
      <c r="F215" s="2"/>
      <c r="G215" s="2" t="s">
        <v>1481</v>
      </c>
      <c r="H215" s="2"/>
      <c r="I215" s="2"/>
      <c r="J215" s="2"/>
      <c r="K215" s="2"/>
      <c r="L215" s="2"/>
      <c r="M215" s="2"/>
      <c r="N215" s="2"/>
      <c r="O215" s="2"/>
      <c r="P215" s="2"/>
      <c r="Q215" s="2"/>
      <c r="R215" s="2"/>
      <c r="S215" s="2"/>
    </row>
    <row r="216" spans="1:19" x14ac:dyDescent="0.25">
      <c r="A216" s="10" t="s">
        <v>434</v>
      </c>
      <c r="B216" s="2"/>
      <c r="C216" s="2">
        <v>1</v>
      </c>
      <c r="D216" s="2"/>
      <c r="E216" s="2"/>
      <c r="F216" s="2">
        <v>1</v>
      </c>
      <c r="G216" s="2" t="s">
        <v>1481</v>
      </c>
      <c r="H216" s="2"/>
      <c r="I216" s="2"/>
      <c r="J216" s="2"/>
      <c r="K216" s="2"/>
      <c r="L216" s="2"/>
      <c r="M216" s="2"/>
      <c r="N216" s="2"/>
      <c r="O216" s="2"/>
      <c r="P216" s="2"/>
      <c r="Q216" s="2"/>
      <c r="R216" s="2"/>
      <c r="S216" s="2"/>
    </row>
    <row r="217" spans="1:19" x14ac:dyDescent="0.25">
      <c r="A217" s="10" t="s">
        <v>585</v>
      </c>
      <c r="B217" s="2"/>
      <c r="C217" s="2">
        <v>1</v>
      </c>
      <c r="D217" s="2"/>
      <c r="E217" s="2"/>
      <c r="F217" s="2"/>
      <c r="G217" s="2" t="s">
        <v>1481</v>
      </c>
      <c r="H217" s="2"/>
      <c r="I217" s="2"/>
      <c r="J217" s="2"/>
      <c r="K217" s="2"/>
      <c r="L217" s="2"/>
      <c r="M217" s="2"/>
      <c r="N217" s="2"/>
      <c r="O217" s="2"/>
      <c r="P217" s="2"/>
      <c r="Q217" s="2"/>
      <c r="R217" s="2"/>
      <c r="S217" s="2"/>
    </row>
    <row r="218" spans="1:19" x14ac:dyDescent="0.25">
      <c r="A218" s="10" t="s">
        <v>592</v>
      </c>
      <c r="B218" s="2"/>
      <c r="C218" s="2">
        <v>1</v>
      </c>
      <c r="D218" s="2"/>
      <c r="E218" s="2"/>
      <c r="F218" s="2"/>
      <c r="G218" s="2" t="s">
        <v>1481</v>
      </c>
      <c r="H218" s="2"/>
      <c r="I218" s="2"/>
      <c r="J218" s="2"/>
      <c r="K218" s="2"/>
      <c r="L218" s="2"/>
      <c r="M218" s="2"/>
      <c r="N218" s="2"/>
      <c r="O218" s="2"/>
      <c r="P218" s="2"/>
      <c r="Q218" s="2"/>
      <c r="R218" s="2"/>
      <c r="S218" s="2"/>
    </row>
    <row r="219" spans="1:19" x14ac:dyDescent="0.25">
      <c r="A219" s="10" t="s">
        <v>405</v>
      </c>
      <c r="B219" s="2"/>
      <c r="C219" s="2">
        <v>1</v>
      </c>
      <c r="D219" s="2"/>
      <c r="E219" s="2"/>
      <c r="F219" s="2"/>
      <c r="G219" s="2" t="s">
        <v>1481</v>
      </c>
      <c r="H219" s="2"/>
      <c r="I219" s="2"/>
      <c r="J219" s="2"/>
      <c r="K219" s="2"/>
      <c r="L219" s="2"/>
      <c r="M219" s="2"/>
      <c r="N219" s="2"/>
      <c r="O219" s="2"/>
      <c r="P219" s="2"/>
      <c r="Q219" s="2"/>
      <c r="R219" s="2"/>
      <c r="S219" s="2"/>
    </row>
    <row r="220" spans="1:19" x14ac:dyDescent="0.25">
      <c r="A220" s="8" t="s">
        <v>399</v>
      </c>
      <c r="B220" s="14">
        <v>1</v>
      </c>
      <c r="C220" s="2">
        <v>1</v>
      </c>
      <c r="D220" s="2"/>
      <c r="E220" s="2"/>
      <c r="F220" s="2"/>
      <c r="G220" s="2" t="s">
        <v>1481</v>
      </c>
      <c r="H220" s="2"/>
      <c r="I220" s="2"/>
      <c r="J220" s="2"/>
      <c r="K220" s="2"/>
      <c r="L220" s="2"/>
      <c r="M220" s="2"/>
      <c r="N220" s="2"/>
      <c r="O220" s="2"/>
      <c r="P220" s="2"/>
      <c r="Q220" s="2"/>
      <c r="R220" s="2"/>
      <c r="S220" s="2"/>
    </row>
    <row r="221" spans="1:19" x14ac:dyDescent="0.25">
      <c r="A221" s="8" t="s">
        <v>577</v>
      </c>
      <c r="B221" s="2"/>
      <c r="C221" s="2">
        <v>1</v>
      </c>
      <c r="D221" s="2"/>
      <c r="E221" s="2">
        <v>1</v>
      </c>
      <c r="F221" s="2"/>
      <c r="G221" s="2" t="s">
        <v>1481</v>
      </c>
      <c r="H221" s="2"/>
      <c r="I221" s="2"/>
      <c r="J221" s="2"/>
      <c r="K221" s="2"/>
      <c r="L221" s="2"/>
      <c r="M221" s="2"/>
      <c r="N221" s="2"/>
      <c r="O221" s="2"/>
      <c r="P221" s="2"/>
      <c r="Q221" s="2"/>
      <c r="R221" s="2"/>
      <c r="S221" s="2"/>
    </row>
    <row r="222" spans="1:19" x14ac:dyDescent="0.25">
      <c r="A222" s="8" t="s">
        <v>614</v>
      </c>
      <c r="B222" s="2"/>
      <c r="C222" s="2">
        <v>1</v>
      </c>
      <c r="D222" s="2"/>
      <c r="E222" s="2">
        <v>2</v>
      </c>
      <c r="F222" s="2"/>
      <c r="G222" s="2" t="s">
        <v>1481</v>
      </c>
      <c r="H222" s="2"/>
      <c r="I222" s="2"/>
      <c r="J222" s="2"/>
      <c r="K222" s="2"/>
      <c r="L222" s="2"/>
      <c r="M222" s="2"/>
      <c r="N222" s="2"/>
      <c r="O222" s="2"/>
      <c r="P222" s="2"/>
      <c r="Q222" s="2"/>
      <c r="R222" s="2"/>
      <c r="S222" s="2"/>
    </row>
    <row r="223" spans="1:19" x14ac:dyDescent="0.25">
      <c r="A223" s="10" t="s">
        <v>428</v>
      </c>
      <c r="B223" s="5"/>
      <c r="C223" s="5">
        <v>1</v>
      </c>
      <c r="D223" s="5"/>
      <c r="E223" s="5"/>
      <c r="F223" s="5"/>
      <c r="G223" s="5" t="s">
        <v>1481</v>
      </c>
      <c r="H223" s="2"/>
      <c r="I223" s="2"/>
      <c r="J223" s="2"/>
      <c r="K223" s="2"/>
      <c r="L223" s="2"/>
      <c r="M223" s="2"/>
      <c r="N223" s="2"/>
      <c r="O223" s="2"/>
      <c r="P223" s="2"/>
      <c r="Q223" s="2"/>
      <c r="R223" s="2"/>
      <c r="S223" s="2"/>
    </row>
    <row r="224" spans="1:19" x14ac:dyDescent="0.25">
      <c r="A224" s="10" t="s">
        <v>587</v>
      </c>
      <c r="B224" s="2"/>
      <c r="C224" s="2">
        <v>1</v>
      </c>
      <c r="D224" s="2"/>
      <c r="E224" s="2"/>
      <c r="F224" s="2"/>
      <c r="G224" s="2" t="s">
        <v>1481</v>
      </c>
      <c r="H224" s="2"/>
      <c r="I224" s="2"/>
      <c r="J224" s="2"/>
      <c r="K224" s="2"/>
      <c r="L224" s="2"/>
      <c r="M224" s="2"/>
      <c r="N224" s="2"/>
      <c r="O224" s="2"/>
      <c r="P224" s="2"/>
      <c r="Q224" s="2"/>
      <c r="R224" s="2"/>
      <c r="S224" s="2"/>
    </row>
    <row r="225" spans="1:19" x14ac:dyDescent="0.25">
      <c r="A225" s="10" t="s">
        <v>393</v>
      </c>
      <c r="B225" s="2"/>
      <c r="C225" s="2">
        <v>1</v>
      </c>
      <c r="D225" s="2"/>
      <c r="E225" s="2"/>
      <c r="F225" s="2"/>
      <c r="G225" s="2" t="s">
        <v>1481</v>
      </c>
      <c r="H225" s="2"/>
      <c r="I225" s="2"/>
      <c r="J225" s="2"/>
      <c r="K225" s="2"/>
      <c r="L225" s="2"/>
      <c r="M225" s="2"/>
      <c r="N225" s="2"/>
      <c r="O225" s="2"/>
      <c r="P225" s="2"/>
      <c r="Q225" s="2"/>
      <c r="R225" s="2"/>
      <c r="S225" s="2"/>
    </row>
    <row r="226" spans="1:19" x14ac:dyDescent="0.25">
      <c r="A226" s="8" t="s">
        <v>554</v>
      </c>
      <c r="B226" s="2"/>
      <c r="C226" s="2">
        <v>1</v>
      </c>
      <c r="D226" s="2"/>
      <c r="E226" s="2"/>
      <c r="F226" s="2"/>
      <c r="G226" s="2" t="s">
        <v>1481</v>
      </c>
      <c r="H226" s="2"/>
      <c r="I226" s="2"/>
      <c r="J226" s="2"/>
      <c r="K226" s="2"/>
      <c r="L226" s="2"/>
      <c r="M226" s="2"/>
      <c r="N226" s="2"/>
      <c r="O226" s="2"/>
      <c r="P226" s="2"/>
      <c r="Q226" s="2"/>
      <c r="R226" s="2"/>
      <c r="S226" s="2"/>
    </row>
    <row r="227" spans="1:19" x14ac:dyDescent="0.25">
      <c r="A227" s="10" t="s">
        <v>386</v>
      </c>
      <c r="B227" s="2"/>
      <c r="C227" s="2">
        <v>1</v>
      </c>
      <c r="D227" s="2"/>
      <c r="E227" s="2"/>
      <c r="F227" s="2"/>
      <c r="G227" s="2" t="s">
        <v>1481</v>
      </c>
      <c r="H227" s="2"/>
      <c r="I227" s="2"/>
      <c r="J227" s="2"/>
      <c r="K227" s="2"/>
      <c r="L227" s="2"/>
      <c r="M227" s="2"/>
      <c r="N227" s="2"/>
      <c r="O227" s="2"/>
      <c r="P227" s="2"/>
      <c r="Q227" s="2"/>
      <c r="R227" s="2"/>
      <c r="S227" s="2"/>
    </row>
    <row r="228" spans="1:19" x14ac:dyDescent="0.25">
      <c r="A228" s="10" t="s">
        <v>409</v>
      </c>
      <c r="B228" s="2"/>
      <c r="C228" s="2">
        <v>1</v>
      </c>
      <c r="D228" s="2"/>
      <c r="E228" s="2"/>
      <c r="F228" s="2">
        <v>1</v>
      </c>
      <c r="G228" s="2" t="s">
        <v>1481</v>
      </c>
      <c r="H228" s="2"/>
      <c r="I228" s="2"/>
      <c r="J228" s="2"/>
      <c r="K228" s="2"/>
      <c r="L228" s="2"/>
      <c r="M228" s="2"/>
      <c r="N228" s="2"/>
      <c r="O228" s="2"/>
      <c r="P228" s="2"/>
      <c r="Q228" s="2"/>
      <c r="R228" s="2"/>
      <c r="S228" s="2"/>
    </row>
    <row r="229" spans="1:19" x14ac:dyDescent="0.25">
      <c r="A229" s="10" t="s">
        <v>618</v>
      </c>
      <c r="B229" s="2"/>
      <c r="C229" s="2">
        <v>1</v>
      </c>
      <c r="D229" s="2"/>
      <c r="E229" s="2"/>
      <c r="F229" s="2"/>
      <c r="G229" s="2" t="s">
        <v>1481</v>
      </c>
      <c r="H229" s="2"/>
      <c r="I229" s="2"/>
      <c r="J229" s="2"/>
      <c r="K229" s="2"/>
      <c r="L229" s="2"/>
      <c r="M229" s="2"/>
      <c r="N229" s="2"/>
      <c r="O229" s="2"/>
      <c r="P229" s="2"/>
      <c r="Q229" s="2"/>
      <c r="R229" s="2"/>
      <c r="S229" s="2"/>
    </row>
    <row r="230" spans="1:19" x14ac:dyDescent="0.25">
      <c r="A230" s="8" t="s">
        <v>575</v>
      </c>
      <c r="B230" s="2"/>
      <c r="C230" s="2">
        <v>1</v>
      </c>
      <c r="D230" s="2"/>
      <c r="E230" s="2"/>
      <c r="F230" s="2"/>
      <c r="G230" s="2" t="s">
        <v>1481</v>
      </c>
      <c r="H230" s="2"/>
      <c r="I230" s="2"/>
      <c r="J230" s="2"/>
      <c r="K230" s="2"/>
      <c r="L230" s="2"/>
      <c r="M230" s="2"/>
      <c r="N230" s="2"/>
      <c r="O230" s="2"/>
      <c r="P230" s="2"/>
      <c r="Q230" s="2"/>
      <c r="R230" s="2"/>
      <c r="S230" s="2"/>
    </row>
    <row r="231" spans="1:19" x14ac:dyDescent="0.25">
      <c r="A231" s="8" t="s">
        <v>342</v>
      </c>
      <c r="B231" s="2"/>
      <c r="C231" s="2">
        <v>1</v>
      </c>
      <c r="D231" s="2"/>
      <c r="E231" s="2"/>
      <c r="F231" s="2"/>
      <c r="G231" s="2" t="s">
        <v>1481</v>
      </c>
      <c r="H231" s="2"/>
      <c r="I231" s="2"/>
      <c r="J231" s="2"/>
      <c r="K231" s="2"/>
      <c r="L231" s="2"/>
      <c r="M231" s="2"/>
      <c r="N231" s="2"/>
      <c r="O231" s="2"/>
      <c r="P231" s="2"/>
      <c r="Q231" s="2"/>
      <c r="R231" s="2"/>
      <c r="S231" s="2"/>
    </row>
    <row r="232" spans="1:19" x14ac:dyDescent="0.25">
      <c r="A232" s="8" t="s">
        <v>370</v>
      </c>
      <c r="B232" s="2"/>
      <c r="C232" s="2">
        <v>1</v>
      </c>
      <c r="D232" s="2"/>
      <c r="E232" s="2"/>
      <c r="F232" s="2"/>
      <c r="G232" s="2" t="s">
        <v>1481</v>
      </c>
      <c r="H232" s="2"/>
      <c r="I232" s="2"/>
      <c r="J232" s="2"/>
      <c r="K232" s="2"/>
      <c r="L232" s="2"/>
      <c r="M232" s="2"/>
      <c r="N232" s="2"/>
      <c r="O232" s="2"/>
      <c r="P232" s="2"/>
      <c r="Q232" s="2"/>
      <c r="R232" s="2"/>
      <c r="S232" s="2"/>
    </row>
    <row r="233" spans="1:19" x14ac:dyDescent="0.25">
      <c r="A233" s="8" t="s">
        <v>368</v>
      </c>
      <c r="B233" s="2"/>
      <c r="C233" s="2">
        <v>1</v>
      </c>
      <c r="D233" s="2"/>
      <c r="E233" s="2"/>
      <c r="F233" s="2"/>
      <c r="G233" s="2" t="s">
        <v>1481</v>
      </c>
      <c r="H233" s="2"/>
      <c r="I233" s="2"/>
      <c r="J233" s="2"/>
      <c r="K233" s="2"/>
      <c r="L233" s="2"/>
      <c r="M233" s="2"/>
      <c r="N233" s="2"/>
      <c r="O233" s="2"/>
      <c r="P233" s="2"/>
      <c r="Q233" s="2"/>
      <c r="R233" s="2"/>
      <c r="S233" s="2"/>
    </row>
    <row r="234" spans="1:19" x14ac:dyDescent="0.25">
      <c r="A234" s="10" t="s">
        <v>549</v>
      </c>
      <c r="B234" s="5"/>
      <c r="C234" s="5">
        <v>1</v>
      </c>
      <c r="D234" s="5"/>
      <c r="E234" s="5"/>
      <c r="F234" s="5"/>
      <c r="G234" s="2" t="s">
        <v>1481</v>
      </c>
      <c r="H234" s="2"/>
      <c r="I234" s="2"/>
      <c r="J234" s="2"/>
      <c r="K234" s="2"/>
      <c r="L234" s="2"/>
      <c r="M234" s="2"/>
      <c r="N234" s="2"/>
      <c r="O234" s="2"/>
      <c r="P234" s="2"/>
      <c r="Q234" s="2"/>
      <c r="R234" s="2"/>
      <c r="S234" s="2"/>
    </row>
    <row r="235" spans="1:19" x14ac:dyDescent="0.25">
      <c r="A235" s="8" t="s">
        <v>600</v>
      </c>
      <c r="B235" s="2"/>
      <c r="C235" s="2">
        <v>1</v>
      </c>
      <c r="D235" s="2"/>
      <c r="E235" s="2"/>
      <c r="F235" s="2"/>
      <c r="G235" s="2" t="s">
        <v>1481</v>
      </c>
      <c r="H235" s="2"/>
      <c r="I235" s="2"/>
      <c r="J235" s="2"/>
      <c r="K235" s="2"/>
      <c r="L235" s="2"/>
      <c r="M235" s="2"/>
      <c r="N235" s="2"/>
      <c r="O235" s="2"/>
      <c r="P235" s="2"/>
      <c r="Q235" s="2"/>
      <c r="R235" s="2"/>
      <c r="S235" s="2"/>
    </row>
    <row r="236" spans="1:19" x14ac:dyDescent="0.25">
      <c r="A236" s="8" t="s">
        <v>490</v>
      </c>
      <c r="B236" s="2"/>
      <c r="C236" s="2">
        <v>1</v>
      </c>
      <c r="D236" s="2"/>
      <c r="E236" s="2">
        <v>1</v>
      </c>
      <c r="F236" s="2"/>
      <c r="G236" s="2" t="s">
        <v>1481</v>
      </c>
      <c r="H236" s="2"/>
      <c r="I236" s="2"/>
      <c r="J236" s="2"/>
      <c r="K236" s="2"/>
      <c r="L236" s="2"/>
      <c r="M236" s="2"/>
      <c r="N236" s="2"/>
      <c r="O236" s="2"/>
      <c r="P236" s="2"/>
      <c r="Q236" s="2"/>
      <c r="R236" s="2"/>
      <c r="S236" s="2"/>
    </row>
    <row r="237" spans="1:19" x14ac:dyDescent="0.25">
      <c r="A237" s="8" t="s">
        <v>373</v>
      </c>
      <c r="B237" s="2"/>
      <c r="C237" s="2">
        <v>1</v>
      </c>
      <c r="D237" s="2"/>
      <c r="E237" s="2"/>
      <c r="F237" s="2"/>
      <c r="G237" s="2" t="s">
        <v>1481</v>
      </c>
      <c r="H237" s="2"/>
      <c r="I237" s="2"/>
      <c r="J237" s="2"/>
      <c r="K237" s="2"/>
      <c r="L237" s="2"/>
      <c r="M237" s="2"/>
      <c r="N237" s="2"/>
      <c r="O237" s="2"/>
      <c r="P237" s="2"/>
      <c r="Q237" s="2"/>
      <c r="R237" s="2"/>
      <c r="S237" s="2"/>
    </row>
    <row r="238" spans="1:19" x14ac:dyDescent="0.25">
      <c r="A238" s="10" t="s">
        <v>352</v>
      </c>
      <c r="B238" s="2"/>
      <c r="C238" s="2">
        <v>1</v>
      </c>
      <c r="D238" s="2"/>
      <c r="E238" s="2"/>
      <c r="F238" s="2"/>
      <c r="G238" s="2" t="s">
        <v>1481</v>
      </c>
      <c r="H238" s="2"/>
      <c r="I238" s="2"/>
      <c r="J238" s="2"/>
      <c r="K238" s="2"/>
      <c r="L238" s="2"/>
      <c r="M238" s="2"/>
      <c r="N238" s="2"/>
      <c r="O238" s="2"/>
      <c r="P238" s="2"/>
      <c r="Q238" s="2"/>
      <c r="R238" s="2"/>
      <c r="S238" s="2"/>
    </row>
    <row r="239" spans="1:19" x14ac:dyDescent="0.25">
      <c r="A239" s="8" t="s">
        <v>427</v>
      </c>
      <c r="B239" s="2"/>
      <c r="C239" s="2">
        <v>1</v>
      </c>
      <c r="D239" s="2"/>
      <c r="E239" s="2">
        <v>2</v>
      </c>
      <c r="F239" s="2"/>
      <c r="G239" s="2" t="s">
        <v>1481</v>
      </c>
      <c r="H239" s="2"/>
      <c r="I239" s="2"/>
      <c r="J239" s="2"/>
      <c r="K239" s="2"/>
      <c r="L239" s="2"/>
      <c r="M239" s="2"/>
      <c r="N239" s="2"/>
      <c r="O239" s="2"/>
      <c r="P239" s="2"/>
      <c r="Q239" s="2"/>
      <c r="R239" s="2"/>
      <c r="S239" s="2"/>
    </row>
    <row r="240" spans="1:19" x14ac:dyDescent="0.25">
      <c r="A240" s="8" t="s">
        <v>361</v>
      </c>
      <c r="B240" s="2"/>
      <c r="C240" s="2">
        <v>1</v>
      </c>
      <c r="D240" s="2"/>
      <c r="E240" s="2">
        <v>1</v>
      </c>
      <c r="F240" s="2">
        <v>1</v>
      </c>
      <c r="G240" s="2" t="s">
        <v>1481</v>
      </c>
      <c r="H240" s="2"/>
      <c r="I240" s="2"/>
      <c r="J240" s="2"/>
      <c r="K240" s="2"/>
      <c r="L240" s="2"/>
      <c r="M240" s="2"/>
      <c r="N240" s="2"/>
      <c r="O240" s="2"/>
      <c r="P240" s="2"/>
      <c r="Q240" s="2"/>
      <c r="R240" s="2"/>
      <c r="S240" s="2"/>
    </row>
    <row r="241" spans="1:19" x14ac:dyDescent="0.25">
      <c r="A241" s="8" t="s">
        <v>345</v>
      </c>
      <c r="B241" s="2"/>
      <c r="C241" s="2">
        <v>1</v>
      </c>
      <c r="D241" s="2"/>
      <c r="E241" s="2">
        <v>4</v>
      </c>
      <c r="F241" s="2"/>
      <c r="G241" s="2" t="s">
        <v>1481</v>
      </c>
      <c r="H241" s="2"/>
      <c r="I241" s="2"/>
      <c r="J241" s="2"/>
      <c r="K241" s="2"/>
      <c r="L241" s="2"/>
      <c r="M241" s="2"/>
      <c r="N241" s="2"/>
      <c r="O241" s="2"/>
      <c r="P241" s="2"/>
      <c r="Q241" s="2"/>
      <c r="R241" s="2"/>
      <c r="S241" s="2"/>
    </row>
    <row r="242" spans="1:19" x14ac:dyDescent="0.25">
      <c r="A242" s="8" t="s">
        <v>518</v>
      </c>
      <c r="B242" s="2"/>
      <c r="C242" s="2">
        <v>1</v>
      </c>
      <c r="D242" s="2"/>
      <c r="E242" s="2"/>
      <c r="F242" s="2"/>
      <c r="G242" s="2" t="s">
        <v>1481</v>
      </c>
      <c r="H242" s="2"/>
      <c r="I242" s="2"/>
      <c r="J242" s="2"/>
      <c r="K242" s="2"/>
      <c r="L242" s="2"/>
      <c r="M242" s="2"/>
      <c r="N242" s="2"/>
      <c r="O242" s="2"/>
      <c r="P242" s="2"/>
      <c r="Q242" s="2"/>
      <c r="R242" s="2"/>
      <c r="S242" s="2"/>
    </row>
    <row r="243" spans="1:19" x14ac:dyDescent="0.25">
      <c r="A243" s="8" t="s">
        <v>344</v>
      </c>
      <c r="B243" s="5"/>
      <c r="C243" s="5">
        <v>1</v>
      </c>
      <c r="D243" s="5"/>
      <c r="E243" s="5"/>
      <c r="F243" s="5"/>
      <c r="G243" s="5" t="s">
        <v>1481</v>
      </c>
      <c r="H243" s="2"/>
      <c r="I243" s="2"/>
      <c r="J243" s="2"/>
      <c r="K243" s="2"/>
      <c r="L243" s="2"/>
      <c r="M243" s="2"/>
      <c r="N243" s="2"/>
      <c r="O243" s="2"/>
      <c r="P243" s="2"/>
      <c r="Q243" s="2"/>
      <c r="R243" s="2"/>
      <c r="S243" s="2"/>
    </row>
    <row r="244" spans="1:19" x14ac:dyDescent="0.25">
      <c r="A244" s="8" t="s">
        <v>424</v>
      </c>
      <c r="B244" s="2"/>
      <c r="C244" s="2">
        <v>1</v>
      </c>
      <c r="D244" s="2"/>
      <c r="E244" s="2"/>
      <c r="F244" s="2">
        <v>1</v>
      </c>
      <c r="G244" s="2" t="s">
        <v>1481</v>
      </c>
      <c r="H244" s="2"/>
      <c r="I244" s="2"/>
      <c r="J244" s="2"/>
      <c r="K244" s="2"/>
      <c r="L244" s="2"/>
      <c r="M244" s="2"/>
      <c r="N244" s="2"/>
      <c r="O244" s="2"/>
      <c r="P244" s="2"/>
      <c r="Q244" s="2"/>
      <c r="R244" s="2"/>
      <c r="S244" s="2"/>
    </row>
    <row r="245" spans="1:19" x14ac:dyDescent="0.25">
      <c r="A245" s="8" t="s">
        <v>390</v>
      </c>
      <c r="B245" s="2"/>
      <c r="C245" s="2">
        <v>1</v>
      </c>
      <c r="D245" s="2"/>
      <c r="E245" s="2"/>
      <c r="F245" s="2"/>
      <c r="G245" s="2" t="s">
        <v>1481</v>
      </c>
      <c r="H245" s="2"/>
      <c r="I245" s="2"/>
      <c r="J245" s="2"/>
      <c r="K245" s="2"/>
      <c r="L245" s="2"/>
      <c r="M245" s="2"/>
      <c r="N245" s="2"/>
      <c r="O245" s="2"/>
      <c r="P245" s="2"/>
      <c r="Q245" s="2"/>
      <c r="R245" s="2"/>
      <c r="S245" s="2"/>
    </row>
    <row r="246" spans="1:19" x14ac:dyDescent="0.25">
      <c r="A246" s="8" t="s">
        <v>369</v>
      </c>
      <c r="B246" s="2"/>
      <c r="C246" s="2">
        <v>1</v>
      </c>
      <c r="D246" s="2"/>
      <c r="E246" s="2"/>
      <c r="F246" s="2"/>
      <c r="G246" s="2" t="s">
        <v>1481</v>
      </c>
      <c r="H246" s="2"/>
      <c r="I246" s="2"/>
      <c r="J246" s="2"/>
      <c r="K246" s="2"/>
      <c r="L246" s="2"/>
      <c r="M246" s="2"/>
      <c r="N246" s="2"/>
      <c r="O246" s="2"/>
      <c r="P246" s="2"/>
      <c r="Q246" s="2"/>
      <c r="R246" s="2"/>
      <c r="S246" s="2"/>
    </row>
    <row r="247" spans="1:19" x14ac:dyDescent="0.25">
      <c r="A247" s="8" t="s">
        <v>509</v>
      </c>
      <c r="B247" s="2"/>
      <c r="C247" s="2">
        <v>1</v>
      </c>
      <c r="D247" s="2"/>
      <c r="E247" s="2"/>
      <c r="F247" s="2"/>
      <c r="G247" s="2" t="s">
        <v>1481</v>
      </c>
      <c r="H247" s="2"/>
      <c r="I247" s="2"/>
      <c r="J247" s="2"/>
      <c r="K247" s="2"/>
      <c r="L247" s="2"/>
      <c r="M247" s="2"/>
      <c r="N247" s="2"/>
      <c r="O247" s="2"/>
      <c r="P247" s="2"/>
      <c r="Q247" s="2"/>
      <c r="R247" s="2"/>
      <c r="S247" s="2"/>
    </row>
    <row r="248" spans="1:19" x14ac:dyDescent="0.25">
      <c r="A248" s="8" t="s">
        <v>440</v>
      </c>
      <c r="B248" s="2"/>
      <c r="C248" s="2">
        <v>1</v>
      </c>
      <c r="D248" s="2"/>
      <c r="E248" s="2"/>
      <c r="F248" s="2"/>
      <c r="G248" s="2" t="s">
        <v>1481</v>
      </c>
      <c r="H248" s="2"/>
      <c r="I248" s="2"/>
      <c r="J248" s="2"/>
      <c r="K248" s="2"/>
      <c r="L248" s="2"/>
      <c r="M248" s="2"/>
      <c r="N248" s="2"/>
      <c r="O248" s="2"/>
      <c r="P248" s="2"/>
      <c r="Q248" s="2"/>
      <c r="R248" s="2"/>
      <c r="S248" s="2"/>
    </row>
    <row r="249" spans="1:19" x14ac:dyDescent="0.25">
      <c r="A249" s="8" t="s">
        <v>475</v>
      </c>
      <c r="B249" s="2"/>
      <c r="C249" s="2">
        <v>1</v>
      </c>
      <c r="D249" s="2"/>
      <c r="E249" s="2">
        <v>2</v>
      </c>
      <c r="F249" s="2">
        <v>1</v>
      </c>
      <c r="G249" s="2" t="s">
        <v>1481</v>
      </c>
      <c r="H249" s="2"/>
      <c r="I249" s="2"/>
      <c r="J249" s="2"/>
      <c r="K249" s="2"/>
      <c r="L249" s="2"/>
      <c r="M249" s="2"/>
      <c r="N249" s="2"/>
      <c r="O249" s="2"/>
      <c r="P249" s="2"/>
      <c r="Q249" s="2"/>
      <c r="R249" s="2"/>
      <c r="S249" s="2"/>
    </row>
    <row r="250" spans="1:19" x14ac:dyDescent="0.25">
      <c r="A250" s="8" t="s">
        <v>506</v>
      </c>
      <c r="B250" s="2"/>
      <c r="C250" s="2">
        <v>1</v>
      </c>
      <c r="D250" s="2"/>
      <c r="E250" s="2">
        <v>9</v>
      </c>
      <c r="F250" s="2"/>
      <c r="G250" s="2" t="s">
        <v>1481</v>
      </c>
      <c r="H250" s="2"/>
      <c r="I250" s="2"/>
      <c r="J250" s="2"/>
      <c r="K250" s="2"/>
      <c r="L250" s="2"/>
      <c r="M250" s="2"/>
      <c r="N250" s="2"/>
      <c r="O250" s="2"/>
      <c r="P250" s="2"/>
      <c r="Q250" s="2"/>
      <c r="R250" s="2"/>
      <c r="S250" s="2"/>
    </row>
    <row r="251" spans="1:19" x14ac:dyDescent="0.25">
      <c r="A251" s="8" t="s">
        <v>512</v>
      </c>
      <c r="B251" s="2"/>
      <c r="C251" s="2">
        <v>1</v>
      </c>
      <c r="D251" s="2"/>
      <c r="E251" s="2">
        <v>2</v>
      </c>
      <c r="F251" s="2"/>
      <c r="G251" s="2" t="s">
        <v>1481</v>
      </c>
      <c r="H251" s="2"/>
      <c r="I251" s="2"/>
      <c r="J251" s="2"/>
      <c r="K251" s="2"/>
      <c r="L251" s="2"/>
      <c r="M251" s="2"/>
      <c r="N251" s="2"/>
      <c r="O251" s="2"/>
      <c r="P251" s="2"/>
      <c r="Q251" s="2"/>
      <c r="R251" s="2"/>
      <c r="S251" s="2"/>
    </row>
    <row r="252" spans="1:19" x14ac:dyDescent="0.25">
      <c r="A252" s="8" t="s">
        <v>515</v>
      </c>
      <c r="B252" s="2"/>
      <c r="C252" s="2">
        <v>1</v>
      </c>
      <c r="D252" s="2"/>
      <c r="E252" s="2">
        <v>2</v>
      </c>
      <c r="F252" s="2"/>
      <c r="G252" s="2" t="s">
        <v>1481</v>
      </c>
      <c r="H252" s="2"/>
      <c r="I252" s="2"/>
      <c r="J252" s="2"/>
      <c r="K252" s="2"/>
      <c r="L252" s="2"/>
      <c r="M252" s="2"/>
      <c r="N252" s="2"/>
      <c r="O252" s="2"/>
      <c r="P252" s="2"/>
      <c r="Q252" s="2"/>
      <c r="R252" s="2"/>
      <c r="S252" s="2"/>
    </row>
    <row r="253" spans="1:19" x14ac:dyDescent="0.25">
      <c r="A253" s="8" t="s">
        <v>621</v>
      </c>
      <c r="B253" s="2"/>
      <c r="C253" s="2">
        <v>1</v>
      </c>
      <c r="D253" s="2"/>
      <c r="E253" s="2"/>
      <c r="F253" s="2"/>
      <c r="G253" s="2" t="s">
        <v>1481</v>
      </c>
      <c r="H253" s="2"/>
      <c r="I253" s="2"/>
      <c r="J253" s="2"/>
      <c r="K253" s="2"/>
      <c r="L253" s="2"/>
      <c r="M253" s="2"/>
      <c r="N253" s="2"/>
      <c r="O253" s="2"/>
      <c r="P253" s="2"/>
      <c r="Q253" s="2"/>
      <c r="R253" s="2"/>
      <c r="S253" s="2"/>
    </row>
    <row r="254" spans="1:19" x14ac:dyDescent="0.25">
      <c r="A254" s="8" t="s">
        <v>528</v>
      </c>
      <c r="B254" s="2"/>
      <c r="C254" s="2">
        <v>1</v>
      </c>
      <c r="D254" s="2"/>
      <c r="E254" s="2"/>
      <c r="F254" s="2"/>
      <c r="G254" s="2" t="s">
        <v>1481</v>
      </c>
      <c r="H254" s="2"/>
      <c r="I254" s="2"/>
      <c r="J254" s="2"/>
      <c r="K254" s="2"/>
      <c r="L254" s="2"/>
      <c r="M254" s="2"/>
      <c r="N254" s="2"/>
      <c r="O254" s="2"/>
      <c r="P254" s="2"/>
      <c r="Q254" s="2"/>
      <c r="R254" s="2"/>
      <c r="S254" s="2"/>
    </row>
    <row r="255" spans="1:19" x14ac:dyDescent="0.25">
      <c r="A255" s="8" t="s">
        <v>385</v>
      </c>
      <c r="B255" s="2"/>
      <c r="C255" s="2">
        <v>1</v>
      </c>
      <c r="D255" s="2"/>
      <c r="E255" s="2">
        <v>4</v>
      </c>
      <c r="F255" s="2"/>
      <c r="G255" s="2" t="s">
        <v>1481</v>
      </c>
      <c r="H255" s="2"/>
      <c r="I255" s="2"/>
      <c r="J255" s="2"/>
      <c r="K255" s="2"/>
      <c r="L255" s="2"/>
      <c r="M255" s="2"/>
      <c r="N255" s="2"/>
      <c r="O255" s="2"/>
      <c r="P255" s="2"/>
      <c r="Q255" s="2"/>
      <c r="R255" s="2"/>
      <c r="S255" s="2"/>
    </row>
    <row r="256" spans="1:19" x14ac:dyDescent="0.25">
      <c r="A256" s="8" t="s">
        <v>348</v>
      </c>
      <c r="B256" s="2"/>
      <c r="C256" s="2">
        <v>1</v>
      </c>
      <c r="D256" s="2"/>
      <c r="E256" s="2"/>
      <c r="F256" s="2"/>
      <c r="G256" s="2"/>
      <c r="H256" s="2"/>
      <c r="I256" s="2"/>
      <c r="J256" s="2"/>
      <c r="K256" s="2"/>
      <c r="L256" s="2"/>
      <c r="M256" s="2"/>
      <c r="N256" s="2"/>
      <c r="O256" s="2"/>
      <c r="P256" s="2"/>
      <c r="Q256" s="2"/>
      <c r="R256" s="2"/>
      <c r="S256" s="2"/>
    </row>
    <row r="257" spans="1:19" x14ac:dyDescent="0.25">
      <c r="A257" s="8" t="s">
        <v>384</v>
      </c>
      <c r="B257" s="2"/>
      <c r="C257" s="2">
        <v>1</v>
      </c>
      <c r="D257" s="2"/>
      <c r="E257" s="2"/>
      <c r="F257" s="2"/>
      <c r="G257" s="2"/>
      <c r="H257" s="2"/>
      <c r="I257" s="2"/>
      <c r="J257" s="2"/>
      <c r="K257" s="2"/>
      <c r="L257" s="2"/>
      <c r="M257" s="2"/>
      <c r="N257" s="2"/>
      <c r="O257" s="2"/>
      <c r="P257" s="2"/>
      <c r="Q257" s="2"/>
      <c r="R257" s="2"/>
      <c r="S257" s="2"/>
    </row>
    <row r="258" spans="1:19" x14ac:dyDescent="0.25">
      <c r="A258" s="8" t="s">
        <v>466</v>
      </c>
      <c r="B258" s="2"/>
      <c r="C258" s="2">
        <v>1</v>
      </c>
      <c r="D258" s="2"/>
      <c r="E258" s="2">
        <v>2</v>
      </c>
      <c r="F258" s="2"/>
      <c r="G258" s="2"/>
      <c r="H258" s="2"/>
      <c r="I258" s="2"/>
      <c r="J258" s="2"/>
      <c r="K258" s="2"/>
      <c r="L258" s="2"/>
      <c r="M258" s="2"/>
      <c r="N258" s="2"/>
      <c r="O258" s="2"/>
      <c r="P258" s="2"/>
      <c r="Q258" s="2"/>
      <c r="R258" s="2"/>
      <c r="S258" s="2"/>
    </row>
    <row r="259" spans="1:19" x14ac:dyDescent="0.25">
      <c r="A259" s="8" t="s">
        <v>502</v>
      </c>
      <c r="B259" s="2"/>
      <c r="C259" s="2">
        <v>1</v>
      </c>
      <c r="D259" s="2"/>
      <c r="E259" s="2"/>
      <c r="F259" s="2"/>
      <c r="G259" s="2"/>
      <c r="H259" s="2"/>
      <c r="I259" s="2"/>
      <c r="J259" s="2"/>
      <c r="K259" s="2"/>
      <c r="L259" s="2"/>
      <c r="M259" s="2"/>
      <c r="N259" s="2"/>
      <c r="O259" s="2"/>
      <c r="P259" s="2"/>
      <c r="Q259" s="2"/>
      <c r="R259" s="2"/>
      <c r="S259" s="2"/>
    </row>
    <row r="260" spans="1:19" x14ac:dyDescent="0.25">
      <c r="A260" s="8" t="s">
        <v>467</v>
      </c>
      <c r="B260" s="2"/>
      <c r="C260" s="2">
        <v>1</v>
      </c>
      <c r="D260" s="2"/>
      <c r="E260" s="2">
        <v>1</v>
      </c>
      <c r="F260" s="2">
        <v>1</v>
      </c>
      <c r="G260" s="2" t="s">
        <v>1481</v>
      </c>
      <c r="H260" s="2"/>
      <c r="I260" s="2"/>
      <c r="J260" s="2"/>
      <c r="K260" s="2"/>
      <c r="L260" s="2"/>
      <c r="M260" s="2"/>
      <c r="N260" s="2"/>
      <c r="O260" s="2"/>
      <c r="P260" s="2"/>
      <c r="Q260" s="2"/>
      <c r="R260" s="2"/>
      <c r="S260" s="2"/>
    </row>
    <row r="261" spans="1:19" x14ac:dyDescent="0.25">
      <c r="A261" s="6" t="s">
        <v>654</v>
      </c>
      <c r="B261" s="5"/>
      <c r="C261" s="5"/>
      <c r="D261">
        <v>1</v>
      </c>
      <c r="E261" s="5"/>
      <c r="F261" s="5"/>
      <c r="G261" s="6" t="s">
        <v>1481</v>
      </c>
      <c r="H261" s="2"/>
      <c r="I261" s="2"/>
      <c r="J261" s="2"/>
      <c r="K261" s="2"/>
      <c r="L261" s="2"/>
      <c r="M261" s="2"/>
      <c r="N261" s="2"/>
      <c r="O261" s="2"/>
      <c r="P261" s="2"/>
      <c r="Q261" s="2"/>
      <c r="R261" s="2"/>
      <c r="S261" s="2"/>
    </row>
    <row r="262" spans="1:19" x14ac:dyDescent="0.25">
      <c r="A262" s="6" t="s">
        <v>705</v>
      </c>
      <c r="B262" s="5"/>
      <c r="C262" s="5"/>
      <c r="D262">
        <v>1</v>
      </c>
      <c r="E262" s="5"/>
      <c r="F262" s="5"/>
      <c r="G262" s="5" t="s">
        <v>1481</v>
      </c>
      <c r="H262" s="2"/>
      <c r="I262" s="2"/>
      <c r="J262" s="2"/>
      <c r="K262" s="2"/>
      <c r="L262" s="2"/>
      <c r="M262" s="2"/>
      <c r="N262" s="2"/>
      <c r="O262" s="2"/>
      <c r="P262" s="2"/>
      <c r="Q262" s="2"/>
      <c r="R262" s="2"/>
      <c r="S262" s="2"/>
    </row>
    <row r="263" spans="1:19" x14ac:dyDescent="0.25">
      <c r="A263" s="8" t="s">
        <v>663</v>
      </c>
      <c r="B263" s="5"/>
      <c r="C263" s="5"/>
      <c r="D263">
        <v>1</v>
      </c>
      <c r="E263" s="5"/>
      <c r="F263" s="5"/>
      <c r="G263" s="6" t="s">
        <v>1481</v>
      </c>
      <c r="H263" s="2"/>
      <c r="I263" s="2"/>
      <c r="J263" s="2"/>
      <c r="K263" s="2"/>
      <c r="L263" s="2"/>
      <c r="M263" s="2"/>
      <c r="N263" s="2"/>
      <c r="O263" s="2"/>
      <c r="P263" s="2"/>
      <c r="Q263" s="2"/>
      <c r="R263" s="2"/>
      <c r="S263" s="2"/>
    </row>
    <row r="264" spans="1:19" x14ac:dyDescent="0.25">
      <c r="A264" s="6" t="s">
        <v>715</v>
      </c>
      <c r="B264" s="5"/>
      <c r="C264" s="5"/>
      <c r="D264">
        <v>1</v>
      </c>
      <c r="E264" s="5"/>
      <c r="F264" s="5"/>
      <c r="G264" s="5" t="s">
        <v>1481</v>
      </c>
      <c r="H264" s="2"/>
      <c r="I264" s="2"/>
      <c r="J264" s="2"/>
      <c r="K264" s="2"/>
      <c r="L264" s="2"/>
      <c r="M264" s="2"/>
      <c r="N264" s="2"/>
      <c r="O264" s="2"/>
      <c r="P264" s="2"/>
      <c r="Q264" s="2"/>
      <c r="R264" s="2"/>
      <c r="S264" s="2"/>
    </row>
    <row r="265" spans="1:19" x14ac:dyDescent="0.25">
      <c r="A265" s="8" t="s">
        <v>712</v>
      </c>
      <c r="B265" s="5"/>
      <c r="C265" s="5"/>
      <c r="D265">
        <v>1</v>
      </c>
      <c r="E265" s="5"/>
      <c r="F265" s="5">
        <v>1</v>
      </c>
      <c r="G265" s="5" t="s">
        <v>1481</v>
      </c>
      <c r="H265" s="2"/>
      <c r="I265" s="2"/>
      <c r="J265" s="2"/>
      <c r="K265" s="2"/>
      <c r="L265" s="2"/>
      <c r="M265" s="2"/>
      <c r="N265" s="2"/>
      <c r="O265" s="2"/>
      <c r="P265" s="2"/>
      <c r="Q265" s="2"/>
      <c r="R265" s="2"/>
      <c r="S265" s="2"/>
    </row>
    <row r="266" spans="1:19" x14ac:dyDescent="0.25">
      <c r="A266" s="8" t="s">
        <v>661</v>
      </c>
      <c r="B266" s="5"/>
      <c r="C266" s="5"/>
      <c r="D266">
        <v>1</v>
      </c>
      <c r="E266" s="5"/>
      <c r="F266" s="5"/>
      <c r="G266" s="5" t="s">
        <v>1481</v>
      </c>
      <c r="H266" s="2"/>
      <c r="I266" s="2"/>
      <c r="J266" s="2"/>
      <c r="K266" s="2"/>
      <c r="L266" s="2"/>
      <c r="M266" s="2"/>
      <c r="N266" s="2"/>
      <c r="O266" s="2"/>
      <c r="P266" s="2"/>
      <c r="Q266" s="2"/>
      <c r="R266" s="2"/>
      <c r="S266" s="2"/>
    </row>
    <row r="267" spans="1:19" x14ac:dyDescent="0.25">
      <c r="A267" s="6" t="s">
        <v>725</v>
      </c>
      <c r="B267" s="5"/>
      <c r="C267" s="5"/>
      <c r="D267">
        <v>1</v>
      </c>
      <c r="E267" s="5"/>
      <c r="F267" s="5"/>
      <c r="G267" s="5" t="s">
        <v>1481</v>
      </c>
      <c r="H267" s="2"/>
      <c r="I267" s="2"/>
      <c r="J267" s="2"/>
      <c r="K267" s="2"/>
      <c r="L267" s="2"/>
      <c r="M267" s="2"/>
      <c r="N267" s="2"/>
      <c r="O267" s="2"/>
      <c r="P267" s="2"/>
      <c r="Q267" s="2"/>
      <c r="R267" s="2"/>
      <c r="S267" s="2"/>
    </row>
    <row r="268" spans="1:19" x14ac:dyDescent="0.25">
      <c r="A268" s="6" t="s">
        <v>679</v>
      </c>
      <c r="B268" s="5"/>
      <c r="C268" s="5"/>
      <c r="D268">
        <v>1</v>
      </c>
      <c r="E268" s="5"/>
      <c r="F268" s="5"/>
      <c r="G268" s="5" t="s">
        <v>1481</v>
      </c>
      <c r="H268" s="2"/>
      <c r="I268" s="2"/>
      <c r="J268" s="2"/>
      <c r="K268" s="2"/>
      <c r="L268" s="2"/>
      <c r="M268" s="2"/>
      <c r="N268" s="2"/>
      <c r="O268" s="2"/>
      <c r="P268" s="2"/>
      <c r="Q268" s="2"/>
      <c r="R268" s="2"/>
      <c r="S268" s="2"/>
    </row>
    <row r="269" spans="1:19" x14ac:dyDescent="0.25">
      <c r="A269" s="8" t="s">
        <v>683</v>
      </c>
      <c r="B269" s="5"/>
      <c r="C269" s="5"/>
      <c r="D269">
        <v>1</v>
      </c>
      <c r="E269" s="5"/>
      <c r="F269" s="5"/>
      <c r="G269" s="5" t="s">
        <v>1481</v>
      </c>
      <c r="H269" s="2"/>
      <c r="I269" s="2"/>
      <c r="J269" s="2"/>
      <c r="K269" s="2"/>
      <c r="L269" s="2"/>
      <c r="M269" s="2"/>
      <c r="N269" s="2"/>
      <c r="O269" s="2"/>
      <c r="P269" s="2"/>
      <c r="Q269" s="2"/>
      <c r="R269" s="2"/>
      <c r="S269" s="2"/>
    </row>
    <row r="270" spans="1:19" x14ac:dyDescent="0.25">
      <c r="A270" s="6" t="s">
        <v>664</v>
      </c>
      <c r="B270" s="5"/>
      <c r="C270" s="5"/>
      <c r="D270">
        <v>1</v>
      </c>
      <c r="E270" s="5"/>
      <c r="F270" s="5">
        <v>1</v>
      </c>
      <c r="G270" s="5" t="s">
        <v>1481</v>
      </c>
      <c r="H270" s="2"/>
      <c r="I270" s="2"/>
      <c r="J270" s="2"/>
      <c r="K270" s="2"/>
      <c r="L270" s="2"/>
      <c r="M270" s="2"/>
      <c r="N270" s="2"/>
      <c r="O270" s="2"/>
      <c r="P270" s="2"/>
      <c r="Q270" s="2"/>
      <c r="R270" s="2"/>
      <c r="S270" s="2"/>
    </row>
    <row r="271" spans="1:19" x14ac:dyDescent="0.25">
      <c r="A271" s="6" t="s">
        <v>704</v>
      </c>
      <c r="B271" s="5"/>
      <c r="C271" s="5"/>
      <c r="D271">
        <v>1</v>
      </c>
      <c r="E271" s="5"/>
      <c r="F271" s="5">
        <v>1</v>
      </c>
      <c r="G271" s="2" t="s">
        <v>1481</v>
      </c>
      <c r="H271" s="2"/>
      <c r="I271" s="2"/>
      <c r="J271" s="2"/>
      <c r="K271" s="2"/>
      <c r="L271" s="2"/>
      <c r="M271" s="2"/>
      <c r="N271" s="2"/>
      <c r="O271" s="2"/>
      <c r="P271" s="2"/>
      <c r="Q271" s="2"/>
      <c r="R271" s="2"/>
      <c r="S271" s="2"/>
    </row>
    <row r="272" spans="1:19" x14ac:dyDescent="0.25">
      <c r="A272" s="6" t="s">
        <v>1485</v>
      </c>
      <c r="B272" s="5"/>
      <c r="C272" s="5"/>
      <c r="D272">
        <v>1</v>
      </c>
      <c r="E272" s="5"/>
      <c r="F272" s="5"/>
      <c r="G272" s="5" t="s">
        <v>1481</v>
      </c>
      <c r="H272" s="2"/>
      <c r="I272" s="2"/>
      <c r="J272" s="2"/>
      <c r="K272" s="2"/>
      <c r="L272" s="2"/>
      <c r="M272" s="2"/>
      <c r="N272" s="2"/>
      <c r="O272" s="2"/>
      <c r="P272" s="2"/>
      <c r="Q272" s="2"/>
      <c r="R272" s="2"/>
      <c r="S272" s="2"/>
    </row>
    <row r="273" spans="1:19" x14ac:dyDescent="0.25">
      <c r="A273" s="8" t="s">
        <v>686</v>
      </c>
      <c r="B273" s="5"/>
      <c r="C273" s="5"/>
      <c r="D273">
        <v>1</v>
      </c>
      <c r="E273" s="5"/>
      <c r="F273" s="5">
        <v>1</v>
      </c>
      <c r="G273" s="5" t="s">
        <v>1481</v>
      </c>
      <c r="H273" s="2"/>
      <c r="I273" s="2"/>
      <c r="J273" s="2"/>
      <c r="K273" s="2"/>
      <c r="L273" s="2"/>
      <c r="M273" s="2"/>
      <c r="N273" s="2"/>
      <c r="O273" s="2"/>
      <c r="P273" s="2"/>
      <c r="Q273" s="2"/>
      <c r="R273" s="2"/>
      <c r="S273" s="2"/>
    </row>
    <row r="274" spans="1:19" x14ac:dyDescent="0.25">
      <c r="A274" s="8" t="s">
        <v>673</v>
      </c>
      <c r="B274" s="5"/>
      <c r="C274" s="5"/>
      <c r="D274">
        <v>1</v>
      </c>
      <c r="E274" s="5"/>
      <c r="F274" s="5"/>
      <c r="G274" s="5" t="s">
        <v>1481</v>
      </c>
      <c r="H274" s="2"/>
      <c r="I274" s="2"/>
      <c r="J274" s="2"/>
      <c r="K274" s="2"/>
      <c r="L274" s="2"/>
      <c r="M274" s="2"/>
      <c r="N274" s="2"/>
      <c r="O274" s="2"/>
      <c r="P274" s="2"/>
      <c r="Q274" s="2"/>
      <c r="R274" s="2"/>
      <c r="S274" s="2"/>
    </row>
    <row r="275" spans="1:19" x14ac:dyDescent="0.25">
      <c r="A275" s="8" t="s">
        <v>727</v>
      </c>
      <c r="B275" s="5"/>
      <c r="C275" s="5"/>
      <c r="D275">
        <v>1</v>
      </c>
      <c r="E275" s="5"/>
      <c r="F275" s="5">
        <v>1</v>
      </c>
      <c r="G275" s="5" t="s">
        <v>1481</v>
      </c>
      <c r="H275" s="2"/>
      <c r="I275" s="2"/>
      <c r="J275" s="2"/>
      <c r="K275" s="2"/>
      <c r="L275" s="2"/>
      <c r="M275" s="2"/>
      <c r="N275" s="2"/>
      <c r="O275" s="2"/>
      <c r="P275" s="2"/>
      <c r="Q275" s="2"/>
      <c r="R275" s="2"/>
      <c r="S275" s="2"/>
    </row>
    <row r="276" spans="1:19" x14ac:dyDescent="0.25">
      <c r="A276" s="8" t="s">
        <v>678</v>
      </c>
      <c r="D276">
        <v>1</v>
      </c>
      <c r="F276">
        <v>1</v>
      </c>
      <c r="G276" s="5" t="s">
        <v>1481</v>
      </c>
      <c r="H276" s="2"/>
      <c r="I276" s="2"/>
      <c r="J276" s="2"/>
      <c r="K276" s="2"/>
      <c r="L276" s="2"/>
      <c r="M276" s="2"/>
      <c r="N276" s="2"/>
      <c r="O276" s="2"/>
      <c r="P276" s="2"/>
      <c r="Q276" s="2"/>
      <c r="R276" s="2"/>
      <c r="S276" s="2"/>
    </row>
    <row r="277" spans="1:19" x14ac:dyDescent="0.25">
      <c r="A277" s="8" t="s">
        <v>653</v>
      </c>
      <c r="D277">
        <v>1</v>
      </c>
      <c r="E277">
        <v>7</v>
      </c>
      <c r="G277" s="5" t="s">
        <v>1481</v>
      </c>
      <c r="H277" s="2"/>
      <c r="I277" s="2"/>
      <c r="J277" s="2"/>
      <c r="K277" s="2"/>
      <c r="L277" s="2"/>
      <c r="M277" s="2"/>
      <c r="N277" s="2"/>
      <c r="O277" s="2"/>
      <c r="P277" s="2"/>
      <c r="Q277" s="2"/>
      <c r="R277" s="2"/>
      <c r="S277" s="2"/>
    </row>
    <row r="278" spans="1:19" x14ac:dyDescent="0.25">
      <c r="A278" s="8" t="s">
        <v>652</v>
      </c>
      <c r="B278" s="5"/>
      <c r="C278" s="5"/>
      <c r="D278">
        <v>1</v>
      </c>
      <c r="E278" s="5"/>
      <c r="F278" s="5">
        <v>1</v>
      </c>
      <c r="G278" s="5" t="s">
        <v>1481</v>
      </c>
      <c r="H278" s="2"/>
      <c r="I278" s="2"/>
      <c r="J278" s="2"/>
      <c r="K278" s="2"/>
      <c r="L278" s="2"/>
      <c r="M278" s="2"/>
      <c r="N278" s="2"/>
      <c r="O278" s="2"/>
      <c r="P278" s="2"/>
      <c r="Q278" s="2"/>
      <c r="R278" s="2"/>
      <c r="S278" s="2"/>
    </row>
    <row r="279" spans="1:19" x14ac:dyDescent="0.25">
      <c r="A279" s="6" t="s">
        <v>728</v>
      </c>
      <c r="B279" s="2"/>
      <c r="C279" s="2"/>
      <c r="D279">
        <v>1</v>
      </c>
      <c r="E279" s="2"/>
      <c r="F279" s="2"/>
      <c r="G279" s="2" t="s">
        <v>1481</v>
      </c>
      <c r="H279" s="2"/>
      <c r="I279" s="2"/>
      <c r="J279" s="2"/>
      <c r="K279" s="2"/>
      <c r="L279" s="2"/>
      <c r="M279" s="2"/>
      <c r="N279" s="2"/>
      <c r="O279" s="2"/>
      <c r="P279" s="2"/>
      <c r="Q279" s="2"/>
      <c r="R279" s="2"/>
      <c r="S279" s="2"/>
    </row>
    <row r="280" spans="1:19" x14ac:dyDescent="0.25">
      <c r="A280" s="6" t="s">
        <v>707</v>
      </c>
      <c r="B280" s="5"/>
      <c r="C280" s="5"/>
      <c r="D280">
        <v>1</v>
      </c>
      <c r="E280" s="5"/>
      <c r="F280" s="5">
        <v>1</v>
      </c>
      <c r="G280" s="2" t="s">
        <v>1481</v>
      </c>
      <c r="H280" s="2"/>
      <c r="I280" s="2"/>
      <c r="J280" s="2"/>
      <c r="K280" s="2"/>
      <c r="L280" s="2"/>
      <c r="M280" s="2"/>
      <c r="N280" s="2"/>
      <c r="O280" s="2"/>
      <c r="P280" s="2"/>
      <c r="Q280" s="2"/>
      <c r="R280" s="2"/>
      <c r="S280" s="2"/>
    </row>
    <row r="281" spans="1:19" x14ac:dyDescent="0.25">
      <c r="A281" s="6" t="s">
        <v>699</v>
      </c>
      <c r="B281" s="5"/>
      <c r="C281" s="5"/>
      <c r="D281">
        <v>1</v>
      </c>
      <c r="E281" s="5"/>
      <c r="F281" s="5">
        <v>1</v>
      </c>
      <c r="G281" s="2" t="s">
        <v>1481</v>
      </c>
      <c r="H281" s="2"/>
      <c r="I281" s="2"/>
      <c r="J281" s="2"/>
      <c r="K281" s="2"/>
      <c r="L281" s="2"/>
      <c r="M281" s="2"/>
      <c r="N281" s="2"/>
      <c r="O281" s="2"/>
      <c r="P281" s="2"/>
      <c r="Q281" s="2"/>
      <c r="R281" s="2"/>
      <c r="S281" s="2"/>
    </row>
    <row r="282" spans="1:19" x14ac:dyDescent="0.25">
      <c r="A282" s="6" t="s">
        <v>722</v>
      </c>
      <c r="B282" s="5"/>
      <c r="C282" s="5"/>
      <c r="D282">
        <v>1</v>
      </c>
      <c r="E282" s="5"/>
      <c r="F282" s="5">
        <v>1</v>
      </c>
      <c r="G282" s="2" t="s">
        <v>1481</v>
      </c>
      <c r="H282" s="2"/>
      <c r="I282" s="2"/>
      <c r="J282" s="2"/>
      <c r="K282" s="2"/>
      <c r="L282" s="2"/>
      <c r="M282" s="2"/>
      <c r="N282" s="2"/>
      <c r="O282" s="2"/>
      <c r="P282" s="2"/>
      <c r="Q282" s="2"/>
      <c r="R282" s="2"/>
      <c r="S282" s="2"/>
    </row>
    <row r="283" spans="1:19" x14ac:dyDescent="0.25">
      <c r="A283" s="6" t="s">
        <v>675</v>
      </c>
      <c r="B283" s="5"/>
      <c r="C283" s="5"/>
      <c r="D283">
        <v>1</v>
      </c>
      <c r="E283" s="5"/>
      <c r="F283" s="5">
        <v>1</v>
      </c>
      <c r="G283" s="2" t="s">
        <v>1481</v>
      </c>
      <c r="H283" s="2"/>
      <c r="I283" s="2"/>
      <c r="J283" s="2"/>
      <c r="K283" s="2"/>
      <c r="L283" s="2"/>
      <c r="M283" s="2"/>
      <c r="N283" s="2"/>
      <c r="O283" s="2"/>
      <c r="P283" s="2"/>
      <c r="Q283" s="2"/>
      <c r="R283" s="2"/>
      <c r="S283" s="2"/>
    </row>
    <row r="284" spans="1:19" x14ac:dyDescent="0.25">
      <c r="A284" s="8" t="s">
        <v>689</v>
      </c>
      <c r="B284" s="5"/>
      <c r="C284" s="5"/>
      <c r="D284">
        <v>1</v>
      </c>
      <c r="E284" s="5"/>
      <c r="F284" s="5">
        <v>1</v>
      </c>
      <c r="G284" s="2" t="s">
        <v>1481</v>
      </c>
      <c r="H284" s="2"/>
      <c r="I284" s="2"/>
      <c r="J284" s="2"/>
      <c r="K284" s="2"/>
      <c r="L284" s="2"/>
      <c r="M284" s="2"/>
      <c r="N284" s="2"/>
      <c r="O284" s="2"/>
      <c r="P284" s="2"/>
      <c r="Q284" s="2"/>
      <c r="R284" s="2"/>
      <c r="S284" s="2"/>
    </row>
    <row r="285" spans="1:19" x14ac:dyDescent="0.25">
      <c r="A285" s="8" t="s">
        <v>656</v>
      </c>
      <c r="B285" s="5"/>
      <c r="C285" s="5"/>
      <c r="D285">
        <v>1</v>
      </c>
      <c r="E285" s="5">
        <v>2</v>
      </c>
      <c r="F285" s="5">
        <v>1</v>
      </c>
      <c r="G285" s="2" t="s">
        <v>1481</v>
      </c>
      <c r="H285" s="2"/>
      <c r="I285" s="2"/>
      <c r="J285" s="2"/>
      <c r="K285" s="2"/>
      <c r="L285" s="2"/>
      <c r="M285" s="2"/>
      <c r="N285" s="2"/>
      <c r="O285" s="2"/>
      <c r="P285" s="2"/>
      <c r="Q285" s="2"/>
      <c r="R285" s="2"/>
      <c r="S285" s="2"/>
    </row>
    <row r="286" spans="1:19" x14ac:dyDescent="0.25">
      <c r="A286" s="6" t="s">
        <v>650</v>
      </c>
      <c r="B286" s="5"/>
      <c r="C286" s="5"/>
      <c r="D286">
        <v>1</v>
      </c>
      <c r="E286" s="5"/>
      <c r="F286" s="5">
        <v>1</v>
      </c>
      <c r="G286" s="2" t="s">
        <v>1481</v>
      </c>
      <c r="H286" s="2"/>
      <c r="I286" s="2"/>
      <c r="J286" s="2"/>
      <c r="K286" s="2"/>
      <c r="L286" s="2"/>
      <c r="M286" s="2"/>
      <c r="N286" s="2"/>
      <c r="O286" s="2"/>
      <c r="P286" s="2"/>
      <c r="Q286" s="2"/>
      <c r="R286" s="2"/>
      <c r="S286" s="2"/>
    </row>
    <row r="287" spans="1:19" x14ac:dyDescent="0.25">
      <c r="A287" s="8" t="s">
        <v>1482</v>
      </c>
      <c r="B287" s="5"/>
      <c r="C287" s="5"/>
      <c r="D287">
        <v>1</v>
      </c>
      <c r="E287" s="5"/>
      <c r="F287" s="5"/>
      <c r="G287" s="5" t="s">
        <v>1481</v>
      </c>
      <c r="H287" s="2"/>
      <c r="I287" s="2"/>
      <c r="J287" s="2"/>
      <c r="K287" s="2"/>
      <c r="L287" s="2"/>
      <c r="M287" s="2"/>
      <c r="N287" s="2"/>
      <c r="O287" s="2"/>
      <c r="P287" s="2"/>
      <c r="Q287" s="2"/>
      <c r="R287" s="2"/>
      <c r="S287" s="2"/>
    </row>
    <row r="288" spans="1:19" x14ac:dyDescent="0.25">
      <c r="A288" s="8" t="s">
        <v>676</v>
      </c>
      <c r="B288" s="5"/>
      <c r="C288" s="5"/>
      <c r="D288">
        <v>1</v>
      </c>
      <c r="E288" s="5"/>
      <c r="F288" s="5"/>
      <c r="G288" s="5" t="s">
        <v>1481</v>
      </c>
      <c r="H288" s="2"/>
      <c r="I288" s="2"/>
      <c r="J288" s="2"/>
      <c r="K288" s="2"/>
      <c r="L288" s="2"/>
      <c r="M288" s="2"/>
      <c r="N288" s="2"/>
      <c r="O288" s="2"/>
      <c r="P288" s="2"/>
      <c r="Q288" s="2"/>
      <c r="R288" s="2"/>
      <c r="S288" s="2"/>
    </row>
    <row r="289" spans="1:19" x14ac:dyDescent="0.25">
      <c r="A289" s="8" t="s">
        <v>1387</v>
      </c>
      <c r="B289" s="5"/>
      <c r="C289" s="5"/>
      <c r="E289" s="5"/>
      <c r="F289" s="5">
        <v>1</v>
      </c>
      <c r="G289" s="5" t="s">
        <v>1481</v>
      </c>
      <c r="H289" s="2"/>
      <c r="I289" s="2"/>
      <c r="J289" s="2"/>
      <c r="K289" s="2"/>
      <c r="L289" s="2"/>
      <c r="M289" s="2"/>
      <c r="N289" s="2"/>
      <c r="O289" s="2"/>
      <c r="P289" s="2"/>
      <c r="Q289" s="2"/>
      <c r="R289" s="2"/>
      <c r="S289" s="2"/>
    </row>
    <row r="290" spans="1:19" x14ac:dyDescent="0.25">
      <c r="A290" s="8" t="s">
        <v>1327</v>
      </c>
      <c r="B290" s="5"/>
      <c r="C290" s="5"/>
      <c r="E290" s="5"/>
      <c r="F290" s="5">
        <v>1</v>
      </c>
      <c r="G290" s="5" t="s">
        <v>1481</v>
      </c>
      <c r="H290" s="2"/>
      <c r="I290" s="2"/>
      <c r="J290" s="2"/>
      <c r="K290" s="2"/>
      <c r="L290" s="2"/>
      <c r="M290" s="2"/>
      <c r="N290" s="2"/>
      <c r="O290" s="2"/>
      <c r="P290" s="2"/>
      <c r="Q290" s="2"/>
      <c r="R290" s="2"/>
      <c r="S290" s="2"/>
    </row>
    <row r="291" spans="1:19" x14ac:dyDescent="0.25">
      <c r="A291" s="8" t="s">
        <v>1279</v>
      </c>
      <c r="B291" s="5"/>
      <c r="C291" s="5"/>
      <c r="E291" s="5"/>
      <c r="F291" s="5">
        <v>1</v>
      </c>
      <c r="G291" s="5" t="s">
        <v>1481</v>
      </c>
      <c r="H291" s="2"/>
      <c r="I291" s="2"/>
      <c r="J291" s="2"/>
      <c r="K291" s="2"/>
      <c r="L291" s="2"/>
      <c r="M291" s="2"/>
      <c r="N291" s="2"/>
      <c r="O291" s="2"/>
      <c r="P291" s="2"/>
      <c r="Q291" s="2"/>
      <c r="R291" s="2"/>
      <c r="S291" s="2"/>
    </row>
    <row r="292" spans="1:19" x14ac:dyDescent="0.25">
      <c r="A292" s="6" t="s">
        <v>1172</v>
      </c>
      <c r="B292" s="5"/>
      <c r="C292" s="5"/>
      <c r="E292" s="5"/>
      <c r="F292" s="5">
        <v>2</v>
      </c>
      <c r="G292" s="5" t="s">
        <v>1481</v>
      </c>
      <c r="H292" s="2"/>
      <c r="I292" s="2"/>
      <c r="J292" s="2"/>
      <c r="K292" s="2"/>
      <c r="L292" s="2"/>
      <c r="M292" s="2"/>
      <c r="N292" s="2"/>
      <c r="O292" s="2"/>
      <c r="P292" s="2"/>
      <c r="Q292" s="2"/>
      <c r="R292" s="2"/>
      <c r="S292" s="2"/>
    </row>
    <row r="293" spans="1:19" x14ac:dyDescent="0.25">
      <c r="A293" s="6" t="s">
        <v>1385</v>
      </c>
      <c r="B293" s="5"/>
      <c r="C293" s="5"/>
      <c r="E293" s="5"/>
      <c r="F293" s="5">
        <v>1</v>
      </c>
      <c r="G293" s="5" t="s">
        <v>1481</v>
      </c>
      <c r="H293" s="2"/>
      <c r="I293" s="2"/>
      <c r="J293" s="2"/>
      <c r="K293" s="2"/>
      <c r="L293" s="2"/>
      <c r="M293" s="2"/>
      <c r="N293" s="2"/>
      <c r="O293" s="2"/>
      <c r="P293" s="2"/>
      <c r="Q293" s="2"/>
      <c r="R293" s="2"/>
      <c r="S293" s="2"/>
    </row>
    <row r="294" spans="1:19" x14ac:dyDescent="0.25">
      <c r="A294" s="8" t="s">
        <v>1272</v>
      </c>
      <c r="B294" s="5"/>
      <c r="C294" s="5"/>
      <c r="E294" s="5"/>
      <c r="F294" s="5">
        <v>1</v>
      </c>
      <c r="G294" s="5" t="s">
        <v>1481</v>
      </c>
      <c r="H294" s="2"/>
      <c r="I294" s="2"/>
      <c r="J294" s="2"/>
      <c r="K294" s="2"/>
      <c r="L294" s="2"/>
      <c r="M294" s="2"/>
      <c r="N294" s="2"/>
      <c r="O294" s="2"/>
      <c r="P294" s="2"/>
      <c r="Q294" s="2"/>
      <c r="R294" s="2"/>
      <c r="S294" s="2"/>
    </row>
    <row r="295" spans="1:19" x14ac:dyDescent="0.25">
      <c r="A295" s="6" t="s">
        <v>1219</v>
      </c>
      <c r="B295" s="5"/>
      <c r="C295" s="5"/>
      <c r="E295" s="5"/>
      <c r="F295" s="5">
        <v>1</v>
      </c>
      <c r="G295" s="5" t="s">
        <v>1481</v>
      </c>
      <c r="H295" s="2"/>
      <c r="I295" s="2"/>
      <c r="J295" s="2"/>
      <c r="K295" s="2"/>
      <c r="L295" s="2"/>
      <c r="M295" s="2"/>
      <c r="N295" s="2"/>
      <c r="O295" s="2"/>
      <c r="P295" s="2"/>
      <c r="Q295" s="2"/>
      <c r="R295" s="2"/>
      <c r="S295" s="2"/>
    </row>
    <row r="296" spans="1:19" x14ac:dyDescent="0.25">
      <c r="A296" s="6" t="s">
        <v>1413</v>
      </c>
      <c r="B296" s="5"/>
      <c r="C296" s="5"/>
      <c r="E296" s="5"/>
      <c r="F296" s="5">
        <v>1</v>
      </c>
      <c r="G296" s="5" t="s">
        <v>1481</v>
      </c>
      <c r="H296" s="2"/>
      <c r="I296" s="2"/>
      <c r="J296" s="2"/>
      <c r="K296" s="2"/>
      <c r="L296" s="2"/>
      <c r="M296" s="2"/>
      <c r="N296" s="2"/>
      <c r="O296" s="2"/>
      <c r="P296" s="2"/>
      <c r="Q296" s="2"/>
      <c r="R296" s="2"/>
      <c r="S296" s="2"/>
    </row>
    <row r="297" spans="1:19" x14ac:dyDescent="0.25">
      <c r="A297" s="6" t="s">
        <v>1255</v>
      </c>
      <c r="B297" s="5"/>
      <c r="C297" s="5"/>
      <c r="E297" s="5"/>
      <c r="F297" s="5">
        <v>1</v>
      </c>
      <c r="G297" s="5" t="s">
        <v>1481</v>
      </c>
      <c r="H297" s="2"/>
      <c r="I297" s="2"/>
      <c r="J297" s="2"/>
      <c r="K297" s="2"/>
      <c r="L297" s="2"/>
      <c r="M297" s="2"/>
      <c r="N297" s="2"/>
      <c r="O297" s="2"/>
      <c r="P297" s="2"/>
      <c r="Q297" s="2"/>
      <c r="R297" s="2"/>
      <c r="S297" s="2"/>
    </row>
    <row r="298" spans="1:19" x14ac:dyDescent="0.25">
      <c r="A298" s="8" t="s">
        <v>1316</v>
      </c>
      <c r="B298" s="5"/>
      <c r="C298" s="5"/>
      <c r="E298" s="5"/>
      <c r="F298" s="5">
        <v>1</v>
      </c>
      <c r="G298" s="5" t="s">
        <v>1481</v>
      </c>
      <c r="H298" s="2"/>
      <c r="I298" s="2"/>
      <c r="J298" s="2"/>
      <c r="K298" s="2"/>
      <c r="L298" s="2"/>
      <c r="M298" s="2"/>
      <c r="N298" s="2"/>
      <c r="O298" s="2"/>
      <c r="P298" s="2"/>
      <c r="Q298" s="2"/>
      <c r="R298" s="2"/>
      <c r="S298" s="2"/>
    </row>
    <row r="299" spans="1:19" x14ac:dyDescent="0.25">
      <c r="A299" s="10" t="s">
        <v>1249</v>
      </c>
      <c r="B299" s="2"/>
      <c r="C299" s="2"/>
      <c r="D299" s="2"/>
      <c r="E299" s="2"/>
      <c r="F299" s="2">
        <v>1</v>
      </c>
      <c r="G299" s="2" t="s">
        <v>1481</v>
      </c>
      <c r="H299" s="2"/>
      <c r="I299" s="2"/>
      <c r="J299" s="2"/>
      <c r="K299" s="2"/>
      <c r="L299" s="2"/>
      <c r="M299" s="2"/>
      <c r="N299" s="2"/>
      <c r="O299" s="2"/>
      <c r="P299" s="2"/>
      <c r="Q299" s="2"/>
      <c r="R299" s="2"/>
      <c r="S299" s="2"/>
    </row>
    <row r="300" spans="1:19" x14ac:dyDescent="0.25">
      <c r="A300" s="10"/>
      <c r="B300" s="2"/>
      <c r="C300" s="2"/>
      <c r="D300" s="2"/>
      <c r="E300" s="2"/>
      <c r="F300" s="2"/>
      <c r="G300" s="2"/>
      <c r="H300" s="2"/>
      <c r="I300" s="2"/>
      <c r="J300" s="2"/>
      <c r="K300" s="2"/>
      <c r="L300" s="2"/>
      <c r="M300" s="2"/>
      <c r="N300" s="2"/>
      <c r="O300" s="2"/>
      <c r="P300" s="2"/>
      <c r="Q300" s="2"/>
      <c r="R300" s="2"/>
      <c r="S300" s="2"/>
    </row>
    <row r="301" spans="1:19" x14ac:dyDescent="0.25">
      <c r="A301" s="10"/>
      <c r="B301" s="2"/>
      <c r="C301" s="2"/>
      <c r="D301" s="2"/>
      <c r="E301" s="2"/>
      <c r="F301" s="2"/>
      <c r="G301" s="2"/>
      <c r="H301" s="2"/>
      <c r="I301" s="2"/>
      <c r="J301" s="2"/>
      <c r="K301" s="2"/>
      <c r="L301" s="2"/>
      <c r="M301" s="2"/>
      <c r="N301" s="2"/>
      <c r="O301" s="2"/>
      <c r="P301" s="2"/>
      <c r="Q301" s="2"/>
      <c r="R301" s="2"/>
      <c r="S301" s="2"/>
    </row>
    <row r="302" spans="1:19" x14ac:dyDescent="0.25">
      <c r="A302" s="10"/>
      <c r="B302" s="2"/>
      <c r="C302" s="2"/>
      <c r="D302" s="2"/>
      <c r="E302" s="2"/>
      <c r="F302" s="2"/>
      <c r="G302" s="2"/>
      <c r="H302" s="2"/>
      <c r="I302" s="2"/>
      <c r="J302" s="2"/>
      <c r="K302" s="2"/>
      <c r="L302" s="2"/>
      <c r="M302" s="2"/>
      <c r="N302" s="2"/>
      <c r="O302" s="2"/>
      <c r="P302" s="2"/>
      <c r="Q302" s="2"/>
      <c r="R302" s="2"/>
      <c r="S302" s="2"/>
    </row>
    <row r="303" spans="1:19" x14ac:dyDescent="0.25">
      <c r="A303" s="10"/>
      <c r="B303" s="2"/>
      <c r="C303" s="2"/>
      <c r="D303" s="2"/>
      <c r="E303" s="2"/>
      <c r="F303" s="2"/>
      <c r="G303" s="2"/>
      <c r="H303" s="2"/>
      <c r="I303" s="2"/>
      <c r="J303" s="2"/>
      <c r="K303" s="2"/>
      <c r="L303" s="2"/>
      <c r="M303" s="2"/>
      <c r="N303" s="2"/>
      <c r="O303" s="2"/>
      <c r="P303" s="2"/>
      <c r="Q303" s="2"/>
      <c r="R303" s="2"/>
      <c r="S303" s="2"/>
    </row>
    <row r="304" spans="1:19" x14ac:dyDescent="0.25">
      <c r="A304" s="10"/>
      <c r="B304" s="2"/>
      <c r="C304" s="2"/>
      <c r="D304" s="2"/>
      <c r="E304" s="2"/>
      <c r="F304" s="2"/>
      <c r="G304" s="2"/>
      <c r="H304" s="2"/>
      <c r="I304" s="2"/>
      <c r="J304" s="2"/>
      <c r="K304" s="2"/>
      <c r="L304" s="2"/>
      <c r="M304" s="2"/>
      <c r="N304" s="2"/>
      <c r="O304" s="2"/>
      <c r="P304" s="2"/>
      <c r="Q304" s="2"/>
      <c r="R304" s="2"/>
      <c r="S304" s="2"/>
    </row>
    <row r="305" spans="1:19" x14ac:dyDescent="0.25">
      <c r="A305" s="10"/>
      <c r="B305" s="2"/>
      <c r="C305" s="2"/>
      <c r="D305" s="2"/>
      <c r="E305" s="2"/>
      <c r="F305" s="2"/>
      <c r="G305" s="2"/>
      <c r="H305" s="2"/>
      <c r="I305" s="2"/>
      <c r="J305" s="2"/>
      <c r="K305" s="2"/>
      <c r="L305" s="2"/>
      <c r="M305" s="2"/>
      <c r="N305" s="2"/>
      <c r="O305" s="2"/>
      <c r="P305" s="2"/>
      <c r="Q305" s="2"/>
      <c r="R305" s="2"/>
      <c r="S305" s="2"/>
    </row>
    <row r="306" spans="1:19" x14ac:dyDescent="0.25">
      <c r="A306" s="10"/>
      <c r="B306" s="2"/>
      <c r="C306" s="2"/>
      <c r="D306" s="2"/>
      <c r="E306" s="2"/>
      <c r="F306" s="2"/>
      <c r="G306" s="2"/>
      <c r="H306" s="2"/>
      <c r="I306" s="2"/>
      <c r="J306" s="2"/>
      <c r="K306" s="2"/>
      <c r="L306" s="2"/>
      <c r="M306" s="2"/>
      <c r="N306" s="2"/>
      <c r="O306" s="2"/>
      <c r="P306" s="2"/>
      <c r="Q306" s="2"/>
      <c r="R306" s="2"/>
      <c r="S306" s="2"/>
    </row>
    <row r="307" spans="1:19" x14ac:dyDescent="0.25">
      <c r="A307" s="10"/>
      <c r="B307" s="5"/>
      <c r="C307" s="5"/>
      <c r="D307" s="5"/>
      <c r="E307" s="5"/>
      <c r="F307" s="5"/>
      <c r="G307" s="5"/>
      <c r="H307" s="2"/>
      <c r="I307" s="2"/>
      <c r="J307" s="2"/>
      <c r="K307" s="2"/>
      <c r="L307" s="2"/>
      <c r="M307" s="2"/>
      <c r="N307" s="2"/>
      <c r="O307" s="2"/>
      <c r="P307" s="2"/>
      <c r="Q307" s="2"/>
      <c r="R307" s="2"/>
      <c r="S307" s="2"/>
    </row>
    <row r="308" spans="1:19" x14ac:dyDescent="0.25">
      <c r="A308" s="9" t="s">
        <v>1468</v>
      </c>
      <c r="B308" s="2">
        <f>SUBTOTAL(109,RESUMEN[FOTOS])</f>
        <v>136</v>
      </c>
      <c r="C308" s="2">
        <f>SUBTOTAL(109,RESUMEN[POST])</f>
        <v>582</v>
      </c>
      <c r="D308" s="9">
        <f>SUBTOTAL(109,RESUMEN[VIDEOS])</f>
        <v>95</v>
      </c>
      <c r="E308" s="2">
        <f>SUBTOTAL(109,RESUMEN[MENSAJE])</f>
        <v>446</v>
      </c>
      <c r="F308" s="2">
        <f>SUBTOTAL(109,RESUMEN[NOTICIA])</f>
        <v>153</v>
      </c>
      <c r="G308" s="2"/>
      <c r="H308" s="2"/>
      <c r="I308" s="2"/>
      <c r="J308" s="2"/>
      <c r="K308" s="2"/>
      <c r="L308" s="2"/>
      <c r="M308" s="2"/>
      <c r="N308" s="2"/>
      <c r="O308" s="2"/>
      <c r="P308" s="2"/>
      <c r="Q308" s="2"/>
      <c r="R308" s="2"/>
      <c r="S308" s="2"/>
    </row>
    <row r="309" spans="1:19" x14ac:dyDescent="0.25">
      <c r="A309" s="3"/>
      <c r="B309" s="2"/>
      <c r="C309" s="2"/>
      <c r="D309" s="4"/>
      <c r="E309" s="2"/>
      <c r="F309" s="2"/>
      <c r="G309" s="2"/>
      <c r="H309" s="2"/>
      <c r="I309" s="2"/>
      <c r="J309" s="2"/>
      <c r="K309" s="2"/>
      <c r="L309" s="2"/>
      <c r="M309" s="2"/>
      <c r="N309" s="2"/>
      <c r="O309" s="2"/>
      <c r="P309" s="2"/>
      <c r="Q309" s="2"/>
      <c r="R309" s="2"/>
      <c r="S309" s="2"/>
    </row>
    <row r="310" spans="1:19" x14ac:dyDescent="0.25">
      <c r="A310" s="3"/>
      <c r="B310" s="2"/>
      <c r="C310" s="2"/>
      <c r="D310" s="4"/>
      <c r="E310" s="2"/>
      <c r="F310" s="2"/>
      <c r="G310" s="2"/>
      <c r="H310" s="2"/>
      <c r="I310" s="2"/>
      <c r="J310" s="2"/>
      <c r="K310" s="2"/>
      <c r="L310" s="2"/>
      <c r="M310" s="2"/>
      <c r="N310" s="2"/>
      <c r="O310" s="2"/>
      <c r="P310" s="2"/>
      <c r="Q310" s="2"/>
      <c r="R310" s="2"/>
      <c r="S310" s="2"/>
    </row>
    <row r="311" spans="1:19" x14ac:dyDescent="0.25">
      <c r="A311" s="3"/>
      <c r="B311" s="2"/>
      <c r="C311" s="2"/>
      <c r="D311" s="4"/>
      <c r="E311" s="2"/>
      <c r="F311" s="2"/>
      <c r="G311" s="2"/>
      <c r="H311" s="2"/>
      <c r="I311" s="2"/>
      <c r="J311" s="2"/>
      <c r="K311" s="2"/>
      <c r="L311" s="2"/>
      <c r="M311" s="2"/>
      <c r="N311" s="2"/>
      <c r="O311" s="2"/>
      <c r="P311" s="2"/>
      <c r="Q311" s="2"/>
      <c r="R311" s="2"/>
      <c r="S311" s="2"/>
    </row>
    <row r="312" spans="1:19" x14ac:dyDescent="0.25">
      <c r="A312" s="3"/>
      <c r="B312" s="2"/>
      <c r="C312" s="2"/>
      <c r="D312" s="4"/>
      <c r="E312" s="2"/>
      <c r="F312" s="2"/>
      <c r="G312" s="2"/>
      <c r="H312" s="2"/>
      <c r="I312" s="2"/>
      <c r="J312" s="2"/>
      <c r="K312" s="2"/>
      <c r="L312" s="2"/>
      <c r="M312" s="2"/>
      <c r="N312" s="2"/>
      <c r="O312" s="2"/>
      <c r="P312" s="2"/>
      <c r="Q312" s="2"/>
      <c r="R312" s="2"/>
      <c r="S312" s="2"/>
    </row>
    <row r="313" spans="1:19" x14ac:dyDescent="0.25">
      <c r="A313" s="3"/>
      <c r="B313" s="2"/>
      <c r="C313" s="2"/>
      <c r="D313" s="4"/>
      <c r="E313" s="2"/>
      <c r="F313" s="2"/>
      <c r="G313" s="2"/>
      <c r="H313" s="2"/>
      <c r="I313" s="2"/>
      <c r="J313" s="2"/>
      <c r="K313" s="2"/>
      <c r="L313" s="2"/>
      <c r="M313" s="2"/>
      <c r="N313" s="2"/>
      <c r="O313" s="2"/>
      <c r="P313" s="2"/>
      <c r="Q313" s="2"/>
      <c r="R313" s="2"/>
      <c r="S313" s="2"/>
    </row>
    <row r="314" spans="1:19" x14ac:dyDescent="0.25">
      <c r="A314" s="3"/>
      <c r="B314" s="2"/>
      <c r="C314" s="2"/>
      <c r="D314" s="4"/>
      <c r="E314" s="2"/>
      <c r="F314" s="2"/>
      <c r="G314" s="2"/>
      <c r="H314" s="2"/>
      <c r="I314" s="2"/>
      <c r="J314" s="2"/>
      <c r="K314" s="2"/>
      <c r="L314" s="2"/>
      <c r="M314" s="2"/>
      <c r="N314" s="2"/>
      <c r="O314" s="2"/>
      <c r="P314" s="2"/>
      <c r="Q314" s="2"/>
      <c r="R314" s="2"/>
      <c r="S314" s="2"/>
    </row>
    <row r="315" spans="1:19" x14ac:dyDescent="0.25">
      <c r="A315" s="3"/>
      <c r="B315" s="2"/>
      <c r="C315" s="2"/>
      <c r="D315" s="4"/>
      <c r="E315" s="2"/>
      <c r="F315" s="2"/>
      <c r="G315" s="2"/>
      <c r="H315" s="2"/>
      <c r="I315" s="2"/>
      <c r="J315" s="2"/>
      <c r="K315" s="2"/>
      <c r="L315" s="2"/>
      <c r="M315" s="2"/>
      <c r="N315" s="2"/>
      <c r="O315" s="2"/>
      <c r="P315" s="2"/>
      <c r="Q315" s="2"/>
      <c r="R315" s="2"/>
      <c r="S315" s="2"/>
    </row>
    <row r="316" spans="1:19" x14ac:dyDescent="0.25">
      <c r="A316" s="3"/>
      <c r="B316" s="2"/>
      <c r="C316" s="2"/>
      <c r="D316" s="4"/>
      <c r="E316" s="2"/>
      <c r="F316" s="2"/>
      <c r="G316" s="2"/>
      <c r="H316" s="2"/>
      <c r="I316" s="2"/>
      <c r="J316" s="2"/>
      <c r="K316" s="2"/>
      <c r="L316" s="2"/>
      <c r="M316" s="2"/>
      <c r="N316" s="2"/>
      <c r="O316" s="2"/>
      <c r="P316" s="2"/>
      <c r="Q316" s="2"/>
      <c r="R316" s="2"/>
      <c r="S316" s="2"/>
    </row>
    <row r="317" spans="1:19" x14ac:dyDescent="0.25">
      <c r="A317" s="3"/>
      <c r="B317" s="2"/>
      <c r="C317" s="2"/>
      <c r="D317" s="4"/>
      <c r="E317" s="2"/>
      <c r="F317" s="2"/>
      <c r="G317" s="2"/>
      <c r="H317" s="2"/>
      <c r="I317" s="2"/>
      <c r="J317" s="2"/>
      <c r="K317" s="2"/>
      <c r="L317" s="2"/>
      <c r="M317" s="2"/>
      <c r="N317" s="2"/>
      <c r="O317" s="2"/>
      <c r="P317" s="2"/>
      <c r="Q317" s="2"/>
      <c r="R317" s="2"/>
      <c r="S317" s="2"/>
    </row>
    <row r="318" spans="1:19" x14ac:dyDescent="0.25">
      <c r="A318" s="3"/>
      <c r="B318" s="2"/>
      <c r="C318" s="2"/>
      <c r="D318" s="4"/>
      <c r="E318" s="2"/>
      <c r="F318" s="2"/>
      <c r="G318" s="2"/>
      <c r="H318" s="2"/>
      <c r="I318" s="2"/>
      <c r="J318" s="2"/>
      <c r="K318" s="2"/>
      <c r="L318" s="2"/>
      <c r="M318" s="2"/>
      <c r="N318" s="2"/>
      <c r="O318" s="2"/>
      <c r="P318" s="2"/>
      <c r="Q318" s="2"/>
      <c r="R318" s="2"/>
      <c r="S318" s="2"/>
    </row>
    <row r="319" spans="1:19" x14ac:dyDescent="0.25">
      <c r="A319" s="3"/>
      <c r="B319" s="2"/>
      <c r="C319" s="2"/>
      <c r="D319" s="4"/>
      <c r="E319" s="2"/>
      <c r="F319" s="2"/>
      <c r="G319" s="2"/>
      <c r="H319" s="2"/>
      <c r="I319" s="2"/>
      <c r="J319" s="2"/>
      <c r="K319" s="2"/>
      <c r="L319" s="2"/>
      <c r="M319" s="2"/>
      <c r="N319" s="2"/>
      <c r="O319" s="2"/>
      <c r="P319" s="2"/>
      <c r="Q319" s="2"/>
      <c r="R319" s="2"/>
      <c r="S319" s="2"/>
    </row>
    <row r="320" spans="1:19" x14ac:dyDescent="0.25">
      <c r="A320" s="3"/>
      <c r="B320" s="2"/>
      <c r="C320" s="2"/>
      <c r="D320" s="4"/>
      <c r="E320" s="2"/>
      <c r="F320" s="2"/>
      <c r="G320" s="2"/>
      <c r="H320" s="2"/>
      <c r="I320" s="2"/>
      <c r="J320" s="2"/>
      <c r="K320" s="2"/>
      <c r="L320" s="2"/>
      <c r="M320" s="2"/>
      <c r="N320" s="2"/>
      <c r="O320" s="2"/>
      <c r="P320" s="2"/>
      <c r="Q320" s="2"/>
      <c r="R320" s="2"/>
      <c r="S320" s="2"/>
    </row>
    <row r="321" spans="1:19" x14ac:dyDescent="0.25">
      <c r="A321" s="3"/>
      <c r="B321" s="2"/>
      <c r="C321" s="2"/>
      <c r="D321" s="4"/>
      <c r="E321" s="2"/>
      <c r="F321" s="2"/>
      <c r="G321" s="2"/>
      <c r="H321" s="2"/>
      <c r="I321" s="2"/>
      <c r="J321" s="2"/>
      <c r="K321" s="2"/>
      <c r="L321" s="2"/>
      <c r="M321" s="2"/>
      <c r="N321" s="2"/>
      <c r="O321" s="2"/>
      <c r="P321" s="2"/>
      <c r="Q321" s="2"/>
      <c r="R321" s="2"/>
      <c r="S321" s="2"/>
    </row>
    <row r="322" spans="1:19" x14ac:dyDescent="0.25">
      <c r="A322" s="3"/>
      <c r="B322" s="2"/>
      <c r="C322" s="2"/>
      <c r="D322" s="4"/>
      <c r="E322" s="2"/>
      <c r="F322" s="2"/>
      <c r="G322" s="2"/>
      <c r="H322" s="2"/>
      <c r="I322" s="2"/>
      <c r="J322" s="2"/>
      <c r="K322" s="2"/>
      <c r="L322" s="2"/>
      <c r="M322" s="2"/>
      <c r="N322" s="2"/>
      <c r="O322" s="2"/>
      <c r="P322" s="2"/>
      <c r="Q322" s="2"/>
      <c r="R322" s="2"/>
      <c r="S322" s="2"/>
    </row>
    <row r="323" spans="1:19" x14ac:dyDescent="0.25">
      <c r="A323" s="3"/>
      <c r="B323" s="2"/>
      <c r="C323" s="2"/>
      <c r="D323" s="4"/>
      <c r="E323" s="2"/>
      <c r="F323" s="2"/>
      <c r="G323" s="2"/>
      <c r="H323" s="2"/>
      <c r="I323" s="2"/>
      <c r="J323" s="2"/>
      <c r="K323" s="2"/>
      <c r="L323" s="2"/>
      <c r="M323" s="2"/>
      <c r="N323" s="2"/>
      <c r="O323" s="2"/>
      <c r="P323" s="2"/>
      <c r="Q323" s="2"/>
      <c r="R323" s="2"/>
      <c r="S323" s="2"/>
    </row>
    <row r="324" spans="1:19" x14ac:dyDescent="0.25">
      <c r="A324" s="3"/>
      <c r="B324" s="2"/>
      <c r="C324" s="2"/>
      <c r="D324" s="4"/>
      <c r="E324" s="2"/>
      <c r="F324" s="2"/>
      <c r="G324" s="2"/>
      <c r="H324" s="2"/>
      <c r="I324" s="2"/>
      <c r="J324" s="2"/>
      <c r="K324" s="2"/>
      <c r="L324" s="2"/>
      <c r="M324" s="2"/>
      <c r="N324" s="2"/>
      <c r="O324" s="2"/>
      <c r="P324" s="2"/>
      <c r="Q324" s="2"/>
      <c r="R324" s="2"/>
      <c r="S324" s="2"/>
    </row>
    <row r="325" spans="1:19" x14ac:dyDescent="0.25">
      <c r="A325" s="3"/>
      <c r="B325" s="2"/>
      <c r="C325" s="2"/>
      <c r="D325" s="4"/>
      <c r="E325" s="2"/>
      <c r="F325" s="2"/>
      <c r="G325" s="2"/>
      <c r="H325" s="2"/>
      <c r="I325" s="2"/>
      <c r="J325" s="2"/>
      <c r="K325" s="2"/>
      <c r="L325" s="2"/>
      <c r="M325" s="2"/>
      <c r="N325" s="2"/>
      <c r="O325" s="2"/>
      <c r="P325" s="2"/>
      <c r="Q325" s="2"/>
      <c r="R325" s="2"/>
      <c r="S325" s="2"/>
    </row>
    <row r="326" spans="1:19" x14ac:dyDescent="0.25">
      <c r="A326" s="3"/>
      <c r="B326" s="2"/>
      <c r="C326" s="2"/>
      <c r="D326" s="4"/>
      <c r="E326" s="2"/>
      <c r="F326" s="2"/>
      <c r="G326" s="2"/>
      <c r="H326" s="2"/>
      <c r="I326" s="2"/>
      <c r="J326" s="2"/>
      <c r="K326" s="2"/>
      <c r="L326" s="2"/>
      <c r="M326" s="2"/>
      <c r="N326" s="2"/>
      <c r="O326" s="2"/>
      <c r="P326" s="2"/>
      <c r="Q326" s="2"/>
      <c r="R326" s="2"/>
      <c r="S326" s="2"/>
    </row>
    <row r="327" spans="1:19" x14ac:dyDescent="0.25">
      <c r="A327" s="3"/>
      <c r="B327" s="2"/>
      <c r="C327" s="2"/>
      <c r="D327" s="4"/>
      <c r="E327" s="2"/>
      <c r="F327" s="2"/>
      <c r="G327" s="2"/>
      <c r="H327" s="2"/>
      <c r="I327" s="2"/>
      <c r="J327" s="2"/>
      <c r="K327" s="2"/>
      <c r="L327" s="2"/>
      <c r="M327" s="2"/>
      <c r="N327" s="2"/>
      <c r="O327" s="2"/>
      <c r="P327" s="2"/>
      <c r="Q327" s="2"/>
      <c r="R327" s="2"/>
      <c r="S327" s="2"/>
    </row>
    <row r="328" spans="1:19" x14ac:dyDescent="0.25">
      <c r="A328" s="3"/>
      <c r="B328" s="2"/>
      <c r="C328" s="2"/>
      <c r="D328" s="4"/>
      <c r="E328" s="2"/>
      <c r="F328" s="2"/>
      <c r="G328" s="2"/>
      <c r="H328" s="2"/>
      <c r="I328" s="2"/>
      <c r="J328" s="2"/>
      <c r="K328" s="2"/>
      <c r="L328" s="2"/>
      <c r="M328" s="2"/>
      <c r="N328" s="2"/>
      <c r="O328" s="2"/>
      <c r="P328" s="2"/>
      <c r="Q328" s="2"/>
      <c r="R328" s="2"/>
      <c r="S328" s="2"/>
    </row>
    <row r="329" spans="1:19" x14ac:dyDescent="0.25">
      <c r="A329" s="3"/>
      <c r="B329" s="2"/>
      <c r="C329" s="2"/>
      <c r="D329" s="4"/>
      <c r="E329" s="2"/>
      <c r="F329" s="2"/>
      <c r="G329" s="2"/>
      <c r="H329" s="2"/>
      <c r="I329" s="2"/>
      <c r="J329" s="2"/>
      <c r="K329" s="2"/>
      <c r="L329" s="2"/>
      <c r="M329" s="2"/>
      <c r="N329" s="2"/>
      <c r="O329" s="2"/>
      <c r="P329" s="2"/>
      <c r="Q329" s="2"/>
      <c r="R329" s="2"/>
      <c r="S329" s="2"/>
    </row>
    <row r="330" spans="1:19" x14ac:dyDescent="0.25">
      <c r="A330" s="3"/>
      <c r="B330" s="2"/>
      <c r="C330" s="2"/>
      <c r="D330" s="4"/>
      <c r="E330" s="2"/>
      <c r="F330" s="2"/>
      <c r="G330" s="2"/>
      <c r="H330" s="2"/>
      <c r="I330" s="2"/>
      <c r="J330" s="2"/>
      <c r="K330" s="2"/>
      <c r="L330" s="2"/>
      <c r="M330" s="2"/>
      <c r="N330" s="2"/>
      <c r="O330" s="2"/>
      <c r="P330" s="2"/>
      <c r="Q330" s="2"/>
      <c r="R330" s="2"/>
      <c r="S330" s="2"/>
    </row>
    <row r="331" spans="1:19" x14ac:dyDescent="0.25">
      <c r="A331" s="3"/>
      <c r="B331" s="2"/>
      <c r="C331" s="2"/>
      <c r="D331" s="4"/>
      <c r="E331" s="2"/>
      <c r="F331" s="2"/>
      <c r="G331" s="2"/>
      <c r="H331" s="2"/>
      <c r="I331" s="2"/>
      <c r="J331" s="2"/>
      <c r="K331" s="2"/>
      <c r="L331" s="2"/>
      <c r="M331" s="2"/>
      <c r="N331" s="2"/>
      <c r="O331" s="2"/>
      <c r="P331" s="2"/>
      <c r="Q331" s="2"/>
      <c r="R331" s="2"/>
      <c r="S331" s="2"/>
    </row>
    <row r="332" spans="1:19" x14ac:dyDescent="0.25">
      <c r="A332" s="3"/>
      <c r="B332" s="2"/>
      <c r="C332" s="2"/>
      <c r="D332" s="4"/>
      <c r="E332" s="2"/>
      <c r="F332" s="2"/>
      <c r="G332" s="2"/>
      <c r="H332" s="2"/>
      <c r="I332" s="2"/>
      <c r="J332" s="2"/>
      <c r="K332" s="2"/>
      <c r="L332" s="2"/>
      <c r="M332" s="2"/>
      <c r="N332" s="2"/>
      <c r="O332" s="2"/>
      <c r="P332" s="2"/>
      <c r="Q332" s="2"/>
      <c r="R332" s="2"/>
      <c r="S332" s="2"/>
    </row>
    <row r="333" spans="1:19" x14ac:dyDescent="0.25">
      <c r="A333" s="3"/>
      <c r="B333" s="2"/>
      <c r="C333" s="2"/>
      <c r="D333" s="4"/>
      <c r="E333" s="2"/>
      <c r="F333" s="2"/>
      <c r="G333" s="2"/>
      <c r="H333" s="2"/>
      <c r="I333" s="2"/>
      <c r="J333" s="2"/>
      <c r="K333" s="2"/>
      <c r="L333" s="2"/>
      <c r="M333" s="2"/>
      <c r="N333" s="2"/>
      <c r="O333" s="2"/>
      <c r="P333" s="2"/>
      <c r="Q333" s="2"/>
      <c r="R333" s="2"/>
      <c r="S333" s="2"/>
    </row>
    <row r="334" spans="1:19" x14ac:dyDescent="0.25">
      <c r="A334" s="3"/>
      <c r="B334" s="2"/>
      <c r="C334" s="2"/>
      <c r="D334" s="4"/>
      <c r="E334" s="2"/>
      <c r="F334" s="2"/>
      <c r="G334" s="2"/>
      <c r="H334" s="2"/>
      <c r="I334" s="2"/>
      <c r="J334" s="2"/>
      <c r="K334" s="2"/>
      <c r="L334" s="2"/>
      <c r="M334" s="2"/>
      <c r="N334" s="2"/>
      <c r="O334" s="2"/>
      <c r="P334" s="2"/>
      <c r="Q334" s="2"/>
      <c r="R334" s="2"/>
      <c r="S334" s="2"/>
    </row>
    <row r="335" spans="1:19" x14ac:dyDescent="0.25">
      <c r="A335" s="3"/>
      <c r="B335" s="2"/>
      <c r="C335" s="2"/>
      <c r="D335" s="4"/>
      <c r="E335" s="2"/>
      <c r="F335" s="2"/>
      <c r="G335" s="2"/>
      <c r="H335" s="2"/>
      <c r="I335" s="2"/>
      <c r="J335" s="2"/>
      <c r="K335" s="2"/>
      <c r="L335" s="2"/>
      <c r="M335" s="2"/>
      <c r="N335" s="2"/>
      <c r="O335" s="2"/>
      <c r="P335" s="2"/>
      <c r="Q335" s="2"/>
      <c r="R335" s="2"/>
      <c r="S335" s="2"/>
    </row>
    <row r="336" spans="1:19" x14ac:dyDescent="0.25">
      <c r="A336" s="3"/>
      <c r="B336" s="2"/>
      <c r="C336" s="2"/>
      <c r="D336" s="4"/>
      <c r="E336" s="2"/>
      <c r="F336" s="2"/>
      <c r="G336" s="2"/>
      <c r="H336" s="2"/>
      <c r="I336" s="2"/>
      <c r="J336" s="2"/>
      <c r="K336" s="2"/>
      <c r="L336" s="2"/>
      <c r="M336" s="2"/>
      <c r="N336" s="2"/>
      <c r="O336" s="2"/>
      <c r="P336" s="2"/>
      <c r="Q336" s="2"/>
      <c r="R336" s="2"/>
      <c r="S336" s="2"/>
    </row>
    <row r="337" spans="1:19" x14ac:dyDescent="0.25">
      <c r="A337" s="3"/>
      <c r="B337" s="2"/>
      <c r="C337" s="2"/>
      <c r="D337" s="4"/>
      <c r="E337" s="2"/>
      <c r="F337" s="2"/>
      <c r="G337" s="2"/>
      <c r="H337" s="2"/>
      <c r="I337" s="2"/>
      <c r="J337" s="2"/>
      <c r="K337" s="2"/>
      <c r="L337" s="2"/>
      <c r="M337" s="2"/>
      <c r="N337" s="2"/>
      <c r="O337" s="2"/>
      <c r="P337" s="2"/>
      <c r="Q337" s="2"/>
      <c r="R337" s="2"/>
      <c r="S337" s="2"/>
    </row>
    <row r="338" spans="1:19" x14ac:dyDescent="0.25">
      <c r="A338" s="3"/>
      <c r="B338" s="2"/>
      <c r="C338" s="2"/>
      <c r="D338" s="4"/>
      <c r="E338" s="2"/>
      <c r="F338" s="2"/>
      <c r="G338" s="2"/>
      <c r="H338" s="2"/>
      <c r="I338" s="2"/>
      <c r="J338" s="2"/>
      <c r="K338" s="2"/>
      <c r="L338" s="2"/>
      <c r="M338" s="2"/>
      <c r="N338" s="2"/>
      <c r="O338" s="2"/>
      <c r="P338" s="2"/>
      <c r="Q338" s="2"/>
      <c r="R338" s="2"/>
      <c r="S338" s="2"/>
    </row>
    <row r="339" spans="1:19" x14ac:dyDescent="0.25">
      <c r="A339" s="3"/>
      <c r="B339" s="2"/>
      <c r="C339" s="2"/>
      <c r="D339" s="4"/>
      <c r="E339" s="2"/>
      <c r="F339" s="2"/>
      <c r="G339" s="2"/>
      <c r="H339" s="2"/>
      <c r="I339" s="2"/>
      <c r="J339" s="2"/>
      <c r="K339" s="2"/>
      <c r="L339" s="2"/>
      <c r="M339" s="2"/>
      <c r="N339" s="2"/>
      <c r="O339" s="2"/>
      <c r="P339" s="2"/>
      <c r="Q339" s="2"/>
      <c r="R339" s="2"/>
      <c r="S339" s="2"/>
    </row>
    <row r="340" spans="1:19" x14ac:dyDescent="0.25">
      <c r="A340" s="3"/>
      <c r="B340" s="2"/>
      <c r="C340" s="2"/>
      <c r="D340" s="4"/>
      <c r="E340" s="2"/>
      <c r="F340" s="2"/>
      <c r="G340" s="2"/>
      <c r="H340" s="2"/>
      <c r="I340" s="2"/>
      <c r="J340" s="2"/>
      <c r="K340" s="2"/>
      <c r="L340" s="2"/>
      <c r="M340" s="2"/>
      <c r="N340" s="2"/>
      <c r="O340" s="2"/>
      <c r="P340" s="2"/>
      <c r="Q340" s="2"/>
      <c r="R340" s="2"/>
      <c r="S340" s="2"/>
    </row>
    <row r="341" spans="1:19" x14ac:dyDescent="0.25">
      <c r="A341" s="3"/>
      <c r="B341" s="2"/>
      <c r="C341" s="2"/>
      <c r="D341" s="4"/>
      <c r="E341" s="2"/>
      <c r="F341" s="2"/>
      <c r="G341" s="2"/>
      <c r="H341" s="2"/>
      <c r="I341" s="2"/>
      <c r="J341" s="2"/>
      <c r="K341" s="2"/>
      <c r="L341" s="2"/>
      <c r="M341" s="2"/>
      <c r="N341" s="2"/>
      <c r="O341" s="2"/>
      <c r="P341" s="2"/>
      <c r="Q341" s="2"/>
      <c r="R341" s="2"/>
      <c r="S341" s="2"/>
    </row>
    <row r="342" spans="1:19" x14ac:dyDescent="0.25">
      <c r="A342" s="3"/>
      <c r="B342" s="2"/>
      <c r="C342" s="2"/>
      <c r="D342" s="4"/>
      <c r="E342" s="2"/>
      <c r="F342" s="2"/>
      <c r="G342" s="2"/>
      <c r="H342" s="2"/>
      <c r="I342" s="2"/>
      <c r="J342" s="2"/>
      <c r="K342" s="2"/>
      <c r="L342" s="2"/>
      <c r="M342" s="2"/>
      <c r="N342" s="2"/>
      <c r="O342" s="2"/>
      <c r="P342" s="2"/>
      <c r="Q342" s="2"/>
      <c r="R342" s="2"/>
      <c r="S342" s="2"/>
    </row>
    <row r="343" spans="1:19" x14ac:dyDescent="0.25">
      <c r="A343" s="3"/>
      <c r="B343" s="2"/>
      <c r="C343" s="2"/>
      <c r="D343" s="4"/>
      <c r="E343" s="2"/>
      <c r="F343" s="2"/>
      <c r="G343" s="2"/>
      <c r="H343" s="2"/>
      <c r="I343" s="2"/>
      <c r="J343" s="2"/>
      <c r="K343" s="2"/>
      <c r="L343" s="2"/>
      <c r="M343" s="2"/>
      <c r="N343" s="2"/>
      <c r="O343" s="2"/>
      <c r="P343" s="2"/>
      <c r="Q343" s="2"/>
      <c r="R343" s="2"/>
      <c r="S343" s="2"/>
    </row>
    <row r="344" spans="1:19" x14ac:dyDescent="0.25">
      <c r="A344" s="3"/>
      <c r="B344" s="2"/>
      <c r="C344" s="2"/>
      <c r="D344" s="4"/>
      <c r="E344" s="2"/>
      <c r="F344" s="2"/>
      <c r="G344" s="2"/>
      <c r="H344" s="2"/>
      <c r="I344" s="2"/>
      <c r="J344" s="2"/>
      <c r="K344" s="2"/>
      <c r="L344" s="2"/>
      <c r="M344" s="2"/>
      <c r="N344" s="2"/>
      <c r="O344" s="2"/>
      <c r="P344" s="2"/>
      <c r="Q344" s="2"/>
      <c r="R344" s="2"/>
      <c r="S344" s="2"/>
    </row>
    <row r="345" spans="1:19" x14ac:dyDescent="0.25">
      <c r="A345" s="3"/>
      <c r="B345" s="2"/>
      <c r="C345" s="2"/>
      <c r="D345" s="4"/>
      <c r="E345" s="2"/>
      <c r="F345" s="2"/>
      <c r="G345" s="2"/>
      <c r="H345" s="2"/>
      <c r="I345" s="2"/>
      <c r="J345" s="2"/>
      <c r="K345" s="2"/>
      <c r="L345" s="2"/>
      <c r="M345" s="2"/>
      <c r="N345" s="2"/>
      <c r="O345" s="2"/>
      <c r="P345" s="2"/>
      <c r="Q345" s="2"/>
      <c r="R345" s="2"/>
      <c r="S345" s="2"/>
    </row>
    <row r="346" spans="1:19" x14ac:dyDescent="0.25">
      <c r="A346" s="3"/>
      <c r="B346" s="2"/>
      <c r="C346" s="2"/>
      <c r="D346" s="4"/>
      <c r="E346" s="2"/>
      <c r="F346" s="2"/>
      <c r="G346" s="2"/>
      <c r="H346" s="2"/>
      <c r="I346" s="2"/>
      <c r="J346" s="2"/>
      <c r="K346" s="2"/>
      <c r="L346" s="2"/>
      <c r="M346" s="2"/>
      <c r="N346" s="2"/>
      <c r="O346" s="2"/>
      <c r="P346" s="2"/>
      <c r="Q346" s="2"/>
      <c r="R346" s="2"/>
      <c r="S346" s="2"/>
    </row>
    <row r="347" spans="1:19" x14ac:dyDescent="0.25">
      <c r="A347" s="3"/>
      <c r="B347" s="2"/>
      <c r="C347" s="2"/>
      <c r="D347" s="4"/>
      <c r="E347" s="2"/>
      <c r="F347" s="2"/>
      <c r="G347" s="2"/>
      <c r="H347" s="2"/>
      <c r="I347" s="2"/>
      <c r="J347" s="2"/>
      <c r="K347" s="2"/>
      <c r="L347" s="2"/>
      <c r="M347" s="2"/>
      <c r="N347" s="2"/>
      <c r="O347" s="2"/>
      <c r="P347" s="2"/>
      <c r="Q347" s="2"/>
      <c r="R347" s="2"/>
      <c r="S347" s="2"/>
    </row>
    <row r="348" spans="1:19" x14ac:dyDescent="0.25">
      <c r="A348" s="3"/>
      <c r="B348" s="2"/>
      <c r="C348" s="2"/>
      <c r="D348" s="4"/>
      <c r="E348" s="2"/>
      <c r="F348" s="2"/>
      <c r="G348" s="2"/>
      <c r="H348" s="2"/>
      <c r="I348" s="2"/>
      <c r="J348" s="2"/>
      <c r="K348" s="2"/>
      <c r="L348" s="2"/>
      <c r="M348" s="2"/>
      <c r="N348" s="2"/>
      <c r="O348" s="2"/>
      <c r="P348" s="2"/>
      <c r="Q348" s="2"/>
      <c r="R348" s="2"/>
      <c r="S348" s="2"/>
    </row>
    <row r="349" spans="1:19" x14ac:dyDescent="0.25">
      <c r="A349" s="3"/>
      <c r="B349" s="2"/>
      <c r="C349" s="2"/>
      <c r="D349" s="4"/>
      <c r="E349" s="2"/>
      <c r="F349" s="2"/>
      <c r="G349" s="2"/>
      <c r="H349" s="2"/>
      <c r="I349" s="2"/>
      <c r="J349" s="2"/>
      <c r="K349" s="2"/>
      <c r="L349" s="2"/>
      <c r="M349" s="2"/>
      <c r="N349" s="2"/>
      <c r="O349" s="2"/>
      <c r="P349" s="2"/>
      <c r="Q349" s="2"/>
      <c r="R349" s="2"/>
      <c r="S349" s="2"/>
    </row>
    <row r="350" spans="1:19" x14ac:dyDescent="0.25">
      <c r="A350" s="3"/>
      <c r="B350" s="2"/>
      <c r="C350" s="2"/>
      <c r="D350" s="4"/>
      <c r="E350" s="2"/>
      <c r="F350" s="2"/>
      <c r="G350" s="2"/>
      <c r="H350" s="2"/>
      <c r="I350" s="2"/>
      <c r="J350" s="2"/>
      <c r="K350" s="2"/>
      <c r="L350" s="2"/>
      <c r="M350" s="2"/>
      <c r="N350" s="2"/>
      <c r="O350" s="2"/>
      <c r="P350" s="2"/>
      <c r="Q350" s="2"/>
      <c r="R350" s="2"/>
      <c r="S350" s="2"/>
    </row>
    <row r="351" spans="1:19" x14ac:dyDescent="0.25">
      <c r="A351" s="3"/>
      <c r="B351" s="2"/>
      <c r="C351" s="2"/>
      <c r="D351" s="4"/>
      <c r="E351" s="2"/>
      <c r="F351" s="2"/>
      <c r="G351" s="2"/>
      <c r="H351" s="2"/>
      <c r="I351" s="2"/>
      <c r="J351" s="2"/>
      <c r="K351" s="2"/>
      <c r="L351" s="2"/>
      <c r="M351" s="2"/>
      <c r="N351" s="2"/>
      <c r="O351" s="2"/>
      <c r="P351" s="2"/>
      <c r="Q351" s="2"/>
      <c r="R351" s="2"/>
      <c r="S351" s="2"/>
    </row>
    <row r="352" spans="1:19" x14ac:dyDescent="0.25">
      <c r="A352" s="3"/>
      <c r="B352" s="2"/>
      <c r="C352" s="2"/>
      <c r="D352" s="4"/>
      <c r="E352" s="2"/>
      <c r="F352" s="2"/>
      <c r="G352" s="2"/>
      <c r="H352" s="2"/>
      <c r="I352" s="2"/>
      <c r="J352" s="2"/>
      <c r="K352" s="2"/>
      <c r="L352" s="2"/>
      <c r="M352" s="2"/>
      <c r="N352" s="2"/>
      <c r="O352" s="2"/>
      <c r="P352" s="2"/>
      <c r="Q352" s="2"/>
      <c r="R352" s="2"/>
      <c r="S352" s="2"/>
    </row>
    <row r="353" spans="1:19" x14ac:dyDescent="0.25">
      <c r="A353" s="3"/>
      <c r="B353" s="2"/>
      <c r="C353" s="2"/>
      <c r="D353" s="4"/>
      <c r="E353" s="2"/>
      <c r="F353" s="2"/>
      <c r="G353" s="2"/>
      <c r="H353" s="2"/>
      <c r="I353" s="2"/>
      <c r="J353" s="2"/>
      <c r="K353" s="2"/>
      <c r="L353" s="2"/>
      <c r="M353" s="2"/>
      <c r="N353" s="2"/>
      <c r="O353" s="2"/>
      <c r="P353" s="2"/>
      <c r="Q353" s="2"/>
      <c r="R353" s="2"/>
      <c r="S353" s="2"/>
    </row>
    <row r="354" spans="1:19" x14ac:dyDescent="0.25">
      <c r="A354" s="3"/>
      <c r="B354" s="2"/>
      <c r="C354" s="2"/>
      <c r="D354" s="4"/>
      <c r="E354" s="2"/>
      <c r="F354" s="2"/>
      <c r="G354" s="2"/>
      <c r="H354" s="2"/>
      <c r="I354" s="2"/>
      <c r="J354" s="2"/>
      <c r="K354" s="2"/>
      <c r="L354" s="2"/>
      <c r="M354" s="2"/>
      <c r="N354" s="2"/>
      <c r="O354" s="2"/>
      <c r="P354" s="2"/>
      <c r="Q354" s="2"/>
      <c r="R354" s="2"/>
      <c r="S354" s="2"/>
    </row>
    <row r="355" spans="1:19" x14ac:dyDescent="0.25">
      <c r="A355" s="3"/>
      <c r="B355" s="2"/>
      <c r="C355" s="2"/>
      <c r="D355" s="4"/>
      <c r="E355" s="2"/>
      <c r="F355" s="2"/>
      <c r="G355" s="2"/>
      <c r="H355" s="2"/>
      <c r="I355" s="2"/>
      <c r="J355" s="2"/>
      <c r="K355" s="2"/>
      <c r="L355" s="2"/>
      <c r="M355" s="2"/>
      <c r="N355" s="2"/>
      <c r="O355" s="2"/>
      <c r="P355" s="2"/>
      <c r="Q355" s="2"/>
      <c r="R355" s="2"/>
      <c r="S355" s="2"/>
    </row>
    <row r="356" spans="1:19" x14ac:dyDescent="0.25">
      <c r="A356" s="3"/>
      <c r="B356" s="2"/>
      <c r="C356" s="2"/>
      <c r="D356" s="4"/>
      <c r="E356" s="2"/>
      <c r="F356" s="2"/>
      <c r="G356" s="2"/>
      <c r="H356" s="2"/>
      <c r="I356" s="2"/>
      <c r="J356" s="2"/>
      <c r="K356" s="2"/>
      <c r="L356" s="2"/>
      <c r="M356" s="2"/>
      <c r="N356" s="2"/>
      <c r="O356" s="2"/>
      <c r="P356" s="2"/>
      <c r="Q356" s="2"/>
      <c r="R356" s="2"/>
      <c r="S356" s="2"/>
    </row>
    <row r="357" spans="1:19" x14ac:dyDescent="0.25">
      <c r="A357" s="3"/>
      <c r="B357" s="2"/>
      <c r="C357" s="2"/>
      <c r="D357" s="4"/>
      <c r="E357" s="2"/>
      <c r="F357" s="2"/>
      <c r="G357" s="2"/>
      <c r="H357" s="2"/>
      <c r="I357" s="2"/>
      <c r="J357" s="2"/>
      <c r="K357" s="2"/>
      <c r="L357" s="2"/>
      <c r="M357" s="2"/>
      <c r="N357" s="2"/>
      <c r="O357" s="2"/>
      <c r="P357" s="2"/>
      <c r="Q357" s="2"/>
      <c r="R357" s="2"/>
      <c r="S357" s="2"/>
    </row>
    <row r="358" spans="1:19" x14ac:dyDescent="0.25">
      <c r="A358" s="3"/>
      <c r="B358" s="2"/>
      <c r="C358" s="2"/>
      <c r="D358" s="4"/>
      <c r="E358" s="2"/>
      <c r="F358" s="2"/>
      <c r="G358" s="2"/>
      <c r="H358" s="2"/>
      <c r="I358" s="2"/>
      <c r="J358" s="2"/>
      <c r="K358" s="2"/>
      <c r="L358" s="2"/>
      <c r="M358" s="2"/>
      <c r="N358" s="2"/>
      <c r="O358" s="2"/>
      <c r="P358" s="2"/>
      <c r="Q358" s="2"/>
      <c r="R358" s="2"/>
      <c r="S358" s="2"/>
    </row>
    <row r="359" spans="1:19" x14ac:dyDescent="0.25">
      <c r="A359" s="3"/>
      <c r="B359" s="2"/>
      <c r="C359" s="2"/>
      <c r="D359" s="4"/>
      <c r="E359" s="2"/>
      <c r="F359" s="2"/>
      <c r="G359" s="2"/>
      <c r="H359" s="2"/>
      <c r="I359" s="2"/>
      <c r="J359" s="2"/>
      <c r="K359" s="2"/>
      <c r="L359" s="2"/>
      <c r="M359" s="2"/>
      <c r="N359" s="2"/>
      <c r="O359" s="2"/>
      <c r="P359" s="2"/>
      <c r="Q359" s="2"/>
      <c r="R359" s="2"/>
      <c r="S359" s="2"/>
    </row>
    <row r="360" spans="1:19" x14ac:dyDescent="0.25">
      <c r="A360" s="3"/>
      <c r="B360" s="2"/>
      <c r="C360" s="2"/>
      <c r="D360" s="4"/>
      <c r="E360" s="2"/>
      <c r="F360" s="2"/>
      <c r="G360" s="2"/>
      <c r="H360" s="2"/>
      <c r="I360" s="2"/>
      <c r="J360" s="2"/>
      <c r="K360" s="2"/>
      <c r="L360" s="2"/>
      <c r="M360" s="2"/>
      <c r="N360" s="2"/>
      <c r="O360" s="2"/>
      <c r="P360" s="2"/>
      <c r="Q360" s="2"/>
      <c r="R360" s="2"/>
      <c r="S360" s="2"/>
    </row>
    <row r="361" spans="1:19" x14ac:dyDescent="0.25">
      <c r="A361" s="3"/>
      <c r="B361" s="2"/>
      <c r="C361" s="2"/>
      <c r="D361" s="4"/>
      <c r="E361" s="2"/>
      <c r="F361" s="2"/>
      <c r="G361" s="2"/>
      <c r="H361" s="2"/>
      <c r="I361" s="2"/>
      <c r="J361" s="2"/>
      <c r="K361" s="2"/>
      <c r="L361" s="2"/>
      <c r="M361" s="2"/>
      <c r="N361" s="2"/>
      <c r="O361" s="2"/>
      <c r="P361" s="2"/>
      <c r="Q361" s="2"/>
      <c r="R361" s="2"/>
      <c r="S361" s="2"/>
    </row>
    <row r="362" spans="1:19" x14ac:dyDescent="0.25">
      <c r="A362" s="3"/>
      <c r="B362" s="2"/>
      <c r="C362" s="2"/>
      <c r="D362" s="4"/>
      <c r="E362" s="2"/>
      <c r="F362" s="2"/>
      <c r="G362" s="2"/>
      <c r="H362" s="2"/>
      <c r="I362" s="2"/>
      <c r="J362" s="2"/>
      <c r="K362" s="2"/>
      <c r="L362" s="2"/>
      <c r="M362" s="2"/>
      <c r="N362" s="2"/>
      <c r="O362" s="2"/>
      <c r="P362" s="2"/>
      <c r="Q362" s="2"/>
      <c r="R362" s="2"/>
      <c r="S362" s="2"/>
    </row>
    <row r="363" spans="1:19" x14ac:dyDescent="0.25">
      <c r="A363" s="3"/>
      <c r="B363" s="2"/>
      <c r="C363" s="2"/>
      <c r="D363" s="4"/>
      <c r="E363" s="2"/>
      <c r="F363" s="2"/>
      <c r="G363" s="2"/>
      <c r="H363" s="2"/>
      <c r="I363" s="2"/>
      <c r="J363" s="2"/>
      <c r="K363" s="2"/>
      <c r="L363" s="2"/>
      <c r="M363" s="2"/>
      <c r="N363" s="2"/>
      <c r="O363" s="2"/>
      <c r="P363" s="2"/>
      <c r="Q363" s="2"/>
      <c r="R363" s="2"/>
      <c r="S363" s="2"/>
    </row>
    <row r="364" spans="1:19" x14ac:dyDescent="0.25">
      <c r="A364" s="3"/>
      <c r="B364" s="2"/>
      <c r="C364" s="2"/>
      <c r="D364" s="4"/>
      <c r="E364" s="2"/>
      <c r="F364" s="2"/>
      <c r="G364" s="2"/>
      <c r="H364" s="2"/>
      <c r="I364" s="2"/>
      <c r="J364" s="2"/>
      <c r="K364" s="2"/>
      <c r="L364" s="2"/>
      <c r="M364" s="2"/>
      <c r="N364" s="2"/>
      <c r="O364" s="2"/>
      <c r="P364" s="2"/>
      <c r="Q364" s="2"/>
      <c r="R364" s="2"/>
      <c r="S364" s="2"/>
    </row>
    <row r="365" spans="1:19" x14ac:dyDescent="0.25">
      <c r="A365" s="3"/>
      <c r="B365" s="2"/>
      <c r="C365" s="2"/>
      <c r="D365" s="4"/>
      <c r="E365" s="2"/>
      <c r="F365" s="2"/>
      <c r="G365" s="2"/>
      <c r="H365" s="2"/>
      <c r="I365" s="2"/>
      <c r="J365" s="2"/>
      <c r="K365" s="2"/>
      <c r="L365" s="2"/>
      <c r="M365" s="2"/>
      <c r="N365" s="2"/>
      <c r="O365" s="2"/>
      <c r="P365" s="2"/>
      <c r="Q365" s="2"/>
      <c r="R365" s="2"/>
      <c r="S365" s="2"/>
    </row>
    <row r="366" spans="1:19" x14ac:dyDescent="0.25">
      <c r="A366" s="3"/>
      <c r="B366" s="2"/>
      <c r="C366" s="2"/>
      <c r="D366" s="4"/>
      <c r="E366" s="2"/>
      <c r="F366" s="2"/>
      <c r="G366" s="2"/>
      <c r="H366" s="2"/>
      <c r="I366" s="2"/>
      <c r="J366" s="2"/>
      <c r="K366" s="2"/>
      <c r="L366" s="2"/>
      <c r="M366" s="2"/>
      <c r="N366" s="2"/>
      <c r="O366" s="2"/>
      <c r="P366" s="2"/>
      <c r="Q366" s="2"/>
      <c r="R366" s="2"/>
      <c r="S366" s="2"/>
    </row>
    <row r="367" spans="1:19" x14ac:dyDescent="0.25">
      <c r="A367" s="3"/>
      <c r="B367" s="2"/>
      <c r="C367" s="2"/>
      <c r="D367" s="4"/>
      <c r="E367" s="2"/>
      <c r="F367" s="2"/>
      <c r="G367" s="2"/>
      <c r="H367" s="2"/>
      <c r="I367" s="2"/>
      <c r="J367" s="2"/>
      <c r="K367" s="2"/>
      <c r="L367" s="2"/>
      <c r="M367" s="2"/>
      <c r="N367" s="2"/>
      <c r="O367" s="2"/>
      <c r="P367" s="2"/>
      <c r="Q367" s="2"/>
      <c r="R367" s="2"/>
      <c r="S367" s="2"/>
    </row>
    <row r="368" spans="1:19" x14ac:dyDescent="0.25">
      <c r="A368" s="3"/>
      <c r="B368" s="2"/>
      <c r="C368" s="2"/>
      <c r="D368" s="4"/>
      <c r="E368" s="2"/>
      <c r="F368" s="2"/>
      <c r="G368" s="2"/>
      <c r="H368" s="2"/>
      <c r="I368" s="2"/>
      <c r="J368" s="2"/>
      <c r="K368" s="2"/>
      <c r="L368" s="2"/>
      <c r="M368" s="2"/>
      <c r="N368" s="2"/>
      <c r="O368" s="2"/>
      <c r="P368" s="2"/>
      <c r="Q368" s="2"/>
      <c r="R368" s="2"/>
      <c r="S368" s="2"/>
    </row>
    <row r="369" spans="1:19" x14ac:dyDescent="0.25">
      <c r="A369" s="3"/>
      <c r="B369" s="2"/>
      <c r="C369" s="2"/>
      <c r="D369" s="4"/>
      <c r="E369" s="2"/>
      <c r="F369" s="2"/>
      <c r="G369" s="2"/>
      <c r="H369" s="2"/>
      <c r="I369" s="2"/>
      <c r="J369" s="2"/>
      <c r="K369" s="2"/>
      <c r="L369" s="2"/>
      <c r="M369" s="2"/>
      <c r="N369" s="2"/>
      <c r="O369" s="2"/>
      <c r="P369" s="2"/>
      <c r="Q369" s="2"/>
      <c r="R369" s="2"/>
      <c r="S369" s="2"/>
    </row>
    <row r="370" spans="1:19" x14ac:dyDescent="0.25">
      <c r="A370" s="3"/>
      <c r="B370" s="2"/>
      <c r="C370" s="2"/>
      <c r="D370" s="4"/>
      <c r="E370" s="2"/>
      <c r="F370" s="2"/>
      <c r="G370" s="2"/>
      <c r="H370" s="2"/>
      <c r="I370" s="2"/>
      <c r="J370" s="2"/>
      <c r="K370" s="2"/>
      <c r="L370" s="2"/>
      <c r="M370" s="2"/>
      <c r="N370" s="2"/>
      <c r="O370" s="2"/>
      <c r="P370" s="2"/>
      <c r="Q370" s="2"/>
      <c r="R370" s="2"/>
      <c r="S370" s="2"/>
    </row>
    <row r="371" spans="1:19" x14ac:dyDescent="0.25">
      <c r="A371" s="5"/>
      <c r="B371" s="2"/>
      <c r="C371" s="2"/>
      <c r="D371" s="4"/>
      <c r="E371" s="2"/>
      <c r="F371" s="2"/>
      <c r="G371" s="2"/>
      <c r="H371" s="2"/>
      <c r="I371" s="2"/>
      <c r="J371" s="2"/>
      <c r="K371" s="2"/>
      <c r="L371" s="2"/>
      <c r="M371" s="2"/>
      <c r="N371" s="2"/>
      <c r="O371" s="2"/>
      <c r="P371" s="2"/>
      <c r="Q371" s="2"/>
      <c r="R371" s="2"/>
      <c r="S371" s="2"/>
    </row>
    <row r="372" spans="1:19" x14ac:dyDescent="0.25">
      <c r="A372" s="2"/>
      <c r="B372" s="2"/>
      <c r="C372" s="2"/>
      <c r="D372" s="4"/>
      <c r="E372" s="2"/>
      <c r="F372" s="2"/>
      <c r="G372" s="2"/>
      <c r="H372" s="2"/>
      <c r="I372" s="2"/>
      <c r="J372" s="2"/>
      <c r="K372" s="2"/>
      <c r="L372" s="2"/>
      <c r="M372" s="2"/>
      <c r="N372" s="2"/>
      <c r="O372" s="2"/>
      <c r="P372" s="2"/>
      <c r="Q372" s="2"/>
      <c r="R372" s="2"/>
      <c r="S372" s="2"/>
    </row>
    <row r="373" spans="1:19" x14ac:dyDescent="0.25">
      <c r="A373" s="2"/>
      <c r="B373" s="2"/>
      <c r="C373" s="2"/>
      <c r="D373" s="4"/>
      <c r="E373" s="2"/>
      <c r="F373" s="2"/>
      <c r="G373" s="2"/>
      <c r="H373" s="2"/>
      <c r="I373" s="2"/>
      <c r="J373" s="2"/>
      <c r="K373" s="2"/>
      <c r="L373" s="2"/>
      <c r="M373" s="2"/>
      <c r="N373" s="2"/>
      <c r="O373" s="2"/>
      <c r="P373" s="2"/>
      <c r="Q373" s="2"/>
      <c r="R373" s="2"/>
      <c r="S373" s="2"/>
    </row>
    <row r="374" spans="1:19" x14ac:dyDescent="0.25">
      <c r="A374" s="2"/>
      <c r="B374" s="2"/>
      <c r="C374" s="2"/>
      <c r="D374" s="4"/>
      <c r="E374" s="2"/>
      <c r="F374" s="2"/>
      <c r="G374" s="2"/>
      <c r="H374" s="2"/>
      <c r="I374" s="2"/>
      <c r="J374" s="2"/>
      <c r="K374" s="2"/>
      <c r="L374" s="2"/>
      <c r="M374" s="2"/>
      <c r="N374" s="2"/>
      <c r="O374" s="2"/>
      <c r="P374" s="2"/>
      <c r="Q374" s="2"/>
      <c r="R374" s="2"/>
      <c r="S374" s="2"/>
    </row>
    <row r="375" spans="1:19" x14ac:dyDescent="0.25">
      <c r="A375" s="2"/>
      <c r="B375" s="2"/>
      <c r="C375" s="2"/>
      <c r="D375" s="4"/>
      <c r="E375" s="2"/>
      <c r="F375" s="2"/>
      <c r="G375" s="2"/>
      <c r="H375" s="2"/>
      <c r="I375" s="2"/>
      <c r="J375" s="2"/>
      <c r="K375" s="2"/>
      <c r="L375" s="2"/>
      <c r="M375" s="2"/>
      <c r="N375" s="2"/>
      <c r="O375" s="2"/>
      <c r="P375" s="2"/>
      <c r="Q375" s="2"/>
      <c r="R375" s="2"/>
      <c r="S375" s="2"/>
    </row>
    <row r="376" spans="1:19" x14ac:dyDescent="0.25">
      <c r="A376" s="2"/>
      <c r="B376" s="2"/>
      <c r="C376" s="2"/>
      <c r="D376" s="4"/>
      <c r="E376" s="2"/>
      <c r="F376" s="2"/>
      <c r="G376" s="2"/>
      <c r="H376" s="2"/>
      <c r="I376" s="2"/>
      <c r="J376" s="2"/>
      <c r="K376" s="2"/>
      <c r="L376" s="2"/>
      <c r="M376" s="2"/>
      <c r="N376" s="2"/>
      <c r="O376" s="2"/>
      <c r="P376" s="2"/>
      <c r="Q376" s="2"/>
      <c r="R376" s="2"/>
      <c r="S376" s="2"/>
    </row>
    <row r="377" spans="1:19" x14ac:dyDescent="0.25">
      <c r="A377" s="2"/>
      <c r="B377" s="2"/>
      <c r="C377" s="2"/>
      <c r="D377" s="4"/>
      <c r="E377" s="2"/>
      <c r="F377" s="2"/>
      <c r="G377" s="2"/>
      <c r="H377" s="2"/>
      <c r="I377" s="2"/>
      <c r="J377" s="2"/>
      <c r="K377" s="2"/>
      <c r="L377" s="2"/>
      <c r="M377" s="2"/>
      <c r="N377" s="2"/>
      <c r="O377" s="2"/>
      <c r="P377" s="2"/>
      <c r="Q377" s="2"/>
      <c r="R377" s="2"/>
      <c r="S377" s="2"/>
    </row>
    <row r="378" spans="1:19" x14ac:dyDescent="0.25">
      <c r="A378" s="2"/>
      <c r="B378" s="2"/>
      <c r="C378" s="2"/>
      <c r="D378" s="4"/>
      <c r="E378" s="2"/>
      <c r="F378" s="2"/>
      <c r="G378" s="2"/>
      <c r="H378" s="2"/>
      <c r="I378" s="2"/>
      <c r="J378" s="2"/>
      <c r="K378" s="2"/>
      <c r="L378" s="2"/>
      <c r="M378" s="2"/>
      <c r="N378" s="2"/>
      <c r="O378" s="2"/>
      <c r="P378" s="2"/>
      <c r="Q378" s="2"/>
      <c r="R378" s="2"/>
      <c r="S378" s="2"/>
    </row>
    <row r="379" spans="1:19" x14ac:dyDescent="0.25">
      <c r="A379" s="2"/>
      <c r="B379" s="2"/>
      <c r="C379" s="2"/>
      <c r="D379" s="4"/>
      <c r="E379" s="2"/>
      <c r="F379" s="2"/>
      <c r="G379" s="2"/>
      <c r="H379" s="2"/>
      <c r="I379" s="2"/>
      <c r="J379" s="2"/>
      <c r="K379" s="2"/>
      <c r="L379" s="2"/>
      <c r="M379" s="2"/>
      <c r="N379" s="2"/>
      <c r="O379" s="2"/>
      <c r="P379" s="2"/>
      <c r="Q379" s="2"/>
      <c r="R379" s="2"/>
      <c r="S379" s="2"/>
    </row>
    <row r="380" spans="1:19" x14ac:dyDescent="0.25">
      <c r="A380" s="2"/>
      <c r="B380" s="2"/>
      <c r="C380" s="2"/>
      <c r="D380" s="4"/>
      <c r="E380" s="2"/>
      <c r="F380" s="2"/>
      <c r="G380" s="2"/>
      <c r="H380" s="2"/>
      <c r="I380" s="2"/>
      <c r="J380" s="2"/>
      <c r="K380" s="2"/>
      <c r="L380" s="2"/>
      <c r="M380" s="2"/>
      <c r="N380" s="2"/>
      <c r="O380" s="2"/>
      <c r="P380" s="2"/>
      <c r="Q380" s="2"/>
      <c r="R380" s="2"/>
      <c r="S380" s="2"/>
    </row>
    <row r="381" spans="1:19" x14ac:dyDescent="0.25">
      <c r="A381" s="2"/>
      <c r="B381" s="2"/>
      <c r="C381" s="2"/>
      <c r="D381" s="4"/>
      <c r="E381" s="2"/>
      <c r="F381" s="2"/>
      <c r="G381" s="2"/>
      <c r="H381" s="2"/>
      <c r="I381" s="2"/>
      <c r="J381" s="2"/>
      <c r="K381" s="2"/>
      <c r="L381" s="2"/>
      <c r="M381" s="2"/>
      <c r="N381" s="2"/>
      <c r="O381" s="2"/>
      <c r="P381" s="2"/>
      <c r="Q381" s="2"/>
      <c r="R381" s="2"/>
      <c r="S381" s="2"/>
    </row>
    <row r="382" spans="1:19" x14ac:dyDescent="0.25">
      <c r="A382" s="2"/>
      <c r="B382" s="2"/>
      <c r="C382" s="2"/>
      <c r="D382" s="4"/>
      <c r="E382" s="2"/>
      <c r="F382" s="2"/>
      <c r="G382" s="2"/>
      <c r="H382" s="2"/>
      <c r="I382" s="2"/>
      <c r="J382" s="2"/>
      <c r="K382" s="2"/>
      <c r="L382" s="2"/>
      <c r="M382" s="2"/>
      <c r="N382" s="2"/>
      <c r="O382" s="2"/>
      <c r="P382" s="2"/>
      <c r="Q382" s="2"/>
      <c r="R382" s="2"/>
      <c r="S382" s="2"/>
    </row>
    <row r="383" spans="1:19" x14ac:dyDescent="0.25">
      <c r="A383" s="2"/>
      <c r="B383" s="2"/>
      <c r="C383" s="2"/>
      <c r="D383" s="4"/>
      <c r="E383" s="2"/>
      <c r="F383" s="2"/>
      <c r="G383" s="2"/>
      <c r="H383" s="2"/>
      <c r="I383" s="2"/>
      <c r="J383" s="2"/>
      <c r="K383" s="2"/>
      <c r="L383" s="2"/>
      <c r="M383" s="2"/>
      <c r="N383" s="2"/>
      <c r="O383" s="2"/>
      <c r="P383" s="2"/>
      <c r="Q383" s="2"/>
      <c r="R383" s="2"/>
      <c r="S383" s="2"/>
    </row>
    <row r="384" spans="1:19" x14ac:dyDescent="0.25">
      <c r="A384" s="2"/>
      <c r="B384" s="2"/>
      <c r="C384" s="2"/>
      <c r="D384" s="4"/>
      <c r="E384" s="2"/>
      <c r="F384" s="2"/>
      <c r="G384" s="2"/>
      <c r="H384" s="2"/>
      <c r="I384" s="2"/>
      <c r="J384" s="2"/>
      <c r="K384" s="2"/>
      <c r="L384" s="2"/>
      <c r="M384" s="2"/>
      <c r="N384" s="2"/>
      <c r="O384" s="2"/>
      <c r="P384" s="2"/>
      <c r="Q384" s="2"/>
      <c r="R384" s="2"/>
      <c r="S384" s="2"/>
    </row>
    <row r="385" spans="1:19" x14ac:dyDescent="0.25">
      <c r="A385" s="2"/>
      <c r="B385" s="2"/>
      <c r="C385" s="2"/>
      <c r="D385" s="4"/>
      <c r="E385" s="2"/>
      <c r="F385" s="2"/>
      <c r="G385" s="2"/>
      <c r="H385" s="2"/>
      <c r="I385" s="2"/>
      <c r="J385" s="2"/>
      <c r="K385" s="2"/>
      <c r="L385" s="2"/>
      <c r="M385" s="2"/>
      <c r="N385" s="2"/>
      <c r="O385" s="2"/>
      <c r="P385" s="2"/>
      <c r="Q385" s="2"/>
      <c r="R385" s="2"/>
      <c r="S385" s="2"/>
    </row>
    <row r="386" spans="1:19" x14ac:dyDescent="0.25">
      <c r="A386" s="2"/>
      <c r="B386" s="2"/>
      <c r="C386" s="2"/>
      <c r="D386" s="4"/>
      <c r="E386" s="2"/>
      <c r="F386" s="2"/>
      <c r="G386" s="2"/>
      <c r="H386" s="2"/>
      <c r="I386" s="2"/>
      <c r="J386" s="2"/>
      <c r="K386" s="2"/>
      <c r="L386" s="2"/>
      <c r="M386" s="2"/>
      <c r="N386" s="2"/>
      <c r="O386" s="2"/>
      <c r="P386" s="2"/>
      <c r="Q386" s="2"/>
      <c r="R386" s="2"/>
      <c r="S386" s="2"/>
    </row>
    <row r="387" spans="1:19" x14ac:dyDescent="0.25">
      <c r="A387" s="2"/>
      <c r="B387" s="2"/>
      <c r="C387" s="2"/>
      <c r="D387" s="4"/>
      <c r="E387" s="2"/>
      <c r="F387" s="2"/>
      <c r="G387" s="2"/>
      <c r="H387" s="2"/>
      <c r="I387" s="2"/>
      <c r="J387" s="2"/>
      <c r="K387" s="2"/>
      <c r="L387" s="2"/>
      <c r="M387" s="2"/>
      <c r="N387" s="2"/>
      <c r="O387" s="2"/>
      <c r="P387" s="2"/>
      <c r="Q387" s="2"/>
      <c r="R387" s="2"/>
      <c r="S387" s="2"/>
    </row>
    <row r="388" spans="1:19" x14ac:dyDescent="0.25">
      <c r="A388" s="2"/>
      <c r="B388" s="2"/>
      <c r="C388" s="2"/>
      <c r="D388" s="4"/>
      <c r="E388" s="2"/>
      <c r="F388" s="2"/>
      <c r="G388" s="2"/>
      <c r="H388" s="2"/>
      <c r="I388" s="2"/>
      <c r="J388" s="2"/>
      <c r="K388" s="2"/>
      <c r="L388" s="2"/>
      <c r="M388" s="2"/>
      <c r="N388" s="2"/>
      <c r="O388" s="2"/>
      <c r="P388" s="2"/>
      <c r="Q388" s="2"/>
      <c r="R388" s="2"/>
      <c r="S388" s="2"/>
    </row>
    <row r="389" spans="1:19" x14ac:dyDescent="0.25">
      <c r="A389" s="2"/>
      <c r="B389" s="2"/>
      <c r="C389" s="2"/>
      <c r="D389" s="4"/>
      <c r="E389" s="2"/>
      <c r="F389" s="2"/>
      <c r="G389" s="2"/>
      <c r="H389" s="2"/>
      <c r="I389" s="2"/>
      <c r="J389" s="2"/>
      <c r="K389" s="2"/>
      <c r="L389" s="2"/>
      <c r="M389" s="2"/>
      <c r="N389" s="2"/>
      <c r="O389" s="2"/>
      <c r="P389" s="2"/>
      <c r="Q389" s="2"/>
      <c r="R389" s="2"/>
      <c r="S389" s="2"/>
    </row>
    <row r="390" spans="1:19" x14ac:dyDescent="0.25">
      <c r="A390" s="2"/>
      <c r="B390" s="2"/>
      <c r="C390" s="2"/>
      <c r="D390" s="4"/>
      <c r="E390" s="2"/>
      <c r="F390" s="2"/>
      <c r="G390" s="2"/>
      <c r="H390" s="2"/>
      <c r="I390" s="2"/>
      <c r="J390" s="2"/>
      <c r="K390" s="2"/>
      <c r="L390" s="2"/>
      <c r="M390" s="2"/>
      <c r="N390" s="2"/>
      <c r="O390" s="2"/>
      <c r="P390" s="2"/>
      <c r="Q390" s="2"/>
      <c r="R390" s="2"/>
      <c r="S390" s="2"/>
    </row>
    <row r="391" spans="1:19" x14ac:dyDescent="0.25">
      <c r="A391" s="2"/>
      <c r="B391" s="2"/>
      <c r="C391" s="2"/>
      <c r="D391" s="4"/>
      <c r="E391" s="2"/>
      <c r="F391" s="2"/>
      <c r="G391" s="2"/>
      <c r="H391" s="2"/>
      <c r="I391" s="2"/>
      <c r="J391" s="2"/>
      <c r="K391" s="2"/>
      <c r="L391" s="2"/>
      <c r="M391" s="2"/>
      <c r="N391" s="2"/>
      <c r="O391" s="2"/>
      <c r="P391" s="2"/>
      <c r="Q391" s="2"/>
      <c r="R391" s="2"/>
      <c r="S391" s="2"/>
    </row>
    <row r="392" spans="1:19" x14ac:dyDescent="0.25">
      <c r="A392" s="2"/>
      <c r="B392" s="2"/>
      <c r="C392" s="2"/>
      <c r="D392" s="4"/>
      <c r="E392" s="2"/>
      <c r="F392" s="2"/>
      <c r="G392" s="2"/>
      <c r="H392" s="2"/>
      <c r="I392" s="2"/>
      <c r="J392" s="2"/>
      <c r="K392" s="2"/>
      <c r="L392" s="2"/>
      <c r="M392" s="2"/>
      <c r="N392" s="2"/>
      <c r="O392" s="2"/>
      <c r="P392" s="2"/>
      <c r="Q392" s="2"/>
      <c r="R392" s="2"/>
      <c r="S392" s="2"/>
    </row>
    <row r="393" spans="1:19" x14ac:dyDescent="0.25">
      <c r="A393" s="2"/>
      <c r="B393" s="2"/>
      <c r="C393" s="2"/>
      <c r="D393" s="4"/>
      <c r="E393" s="2"/>
      <c r="F393" s="2"/>
      <c r="G393" s="2"/>
      <c r="H393" s="2"/>
      <c r="I393" s="2"/>
      <c r="J393" s="2"/>
      <c r="K393" s="2"/>
      <c r="L393" s="2"/>
      <c r="M393" s="2"/>
      <c r="N393" s="2"/>
      <c r="O393" s="2"/>
      <c r="P393" s="2"/>
      <c r="Q393" s="2"/>
      <c r="R393" s="2"/>
      <c r="S393" s="2"/>
    </row>
    <row r="394" spans="1:19" x14ac:dyDescent="0.25">
      <c r="A394" s="2"/>
      <c r="B394" s="2"/>
      <c r="C394" s="2"/>
      <c r="D394" s="4"/>
      <c r="E394" s="2"/>
      <c r="F394" s="2"/>
      <c r="G394" s="2"/>
      <c r="H394" s="2"/>
      <c r="I394" s="2"/>
      <c r="J394" s="2"/>
      <c r="K394" s="2"/>
      <c r="L394" s="2"/>
      <c r="M394" s="2"/>
      <c r="N394" s="2"/>
      <c r="O394" s="2"/>
      <c r="P394" s="2"/>
      <c r="Q394" s="2"/>
      <c r="R394" s="2"/>
      <c r="S394" s="2"/>
    </row>
    <row r="395" spans="1:19" x14ac:dyDescent="0.25">
      <c r="A395" s="2"/>
      <c r="B395" s="2"/>
      <c r="C395" s="2"/>
      <c r="D395" s="4"/>
      <c r="E395" s="2"/>
      <c r="F395" s="2"/>
      <c r="G395" s="2"/>
      <c r="H395" s="2"/>
      <c r="I395" s="2"/>
      <c r="J395" s="2"/>
      <c r="K395" s="2"/>
      <c r="L395" s="2"/>
      <c r="M395" s="2"/>
      <c r="N395" s="2"/>
      <c r="O395" s="2"/>
      <c r="P395" s="2"/>
      <c r="Q395" s="2"/>
      <c r="R395" s="2"/>
      <c r="S395" s="2"/>
    </row>
    <row r="396" spans="1:19" x14ac:dyDescent="0.25">
      <c r="A396" s="2"/>
      <c r="B396" s="2"/>
      <c r="C396" s="2"/>
      <c r="D396" s="4"/>
      <c r="E396" s="2"/>
      <c r="F396" s="2"/>
      <c r="G396" s="2"/>
      <c r="H396" s="2"/>
      <c r="I396" s="2"/>
      <c r="J396" s="2"/>
      <c r="K396" s="2"/>
      <c r="L396" s="2"/>
      <c r="M396" s="2"/>
      <c r="N396" s="2"/>
      <c r="O396" s="2"/>
      <c r="P396" s="2"/>
      <c r="Q396" s="2"/>
      <c r="R396" s="2"/>
      <c r="S396" s="2"/>
    </row>
    <row r="397" spans="1:19" x14ac:dyDescent="0.25">
      <c r="A397" s="2"/>
      <c r="B397" s="2"/>
      <c r="C397" s="2"/>
      <c r="D397" s="4"/>
      <c r="E397" s="2"/>
      <c r="F397" s="2"/>
      <c r="G397" s="2"/>
      <c r="H397" s="2"/>
      <c r="I397" s="2"/>
      <c r="J397" s="2"/>
      <c r="K397" s="2"/>
      <c r="L397" s="2"/>
      <c r="M397" s="2"/>
      <c r="N397" s="2"/>
      <c r="O397" s="2"/>
      <c r="P397" s="2"/>
      <c r="Q397" s="2"/>
      <c r="R397" s="2"/>
      <c r="S397" s="2"/>
    </row>
    <row r="398" spans="1:19" x14ac:dyDescent="0.25">
      <c r="A398" s="2"/>
      <c r="B398" s="2"/>
      <c r="C398" s="2"/>
      <c r="D398" s="4"/>
      <c r="E398" s="2"/>
      <c r="F398" s="2"/>
      <c r="G398" s="2"/>
      <c r="H398" s="2"/>
      <c r="I398" s="2"/>
      <c r="J398" s="2"/>
      <c r="K398" s="2"/>
      <c r="L398" s="2"/>
      <c r="M398" s="2"/>
      <c r="N398" s="2"/>
      <c r="O398" s="2"/>
      <c r="P398" s="2"/>
      <c r="Q398" s="2"/>
      <c r="R398" s="2"/>
      <c r="S398" s="2"/>
    </row>
    <row r="399" spans="1:19" x14ac:dyDescent="0.25">
      <c r="A399" s="2"/>
      <c r="B399" s="2"/>
      <c r="C399" s="2"/>
      <c r="D399" s="4"/>
      <c r="E399" s="2"/>
      <c r="F399" s="2"/>
      <c r="G399" s="2"/>
      <c r="H399" s="2"/>
      <c r="I399" s="2"/>
      <c r="J399" s="2"/>
      <c r="K399" s="2"/>
      <c r="L399" s="2"/>
      <c r="M399" s="2"/>
      <c r="N399" s="2"/>
      <c r="O399" s="2"/>
      <c r="P399" s="2"/>
      <c r="Q399" s="2"/>
      <c r="R399" s="2"/>
      <c r="S399" s="2"/>
    </row>
    <row r="400" spans="1:19" x14ac:dyDescent="0.25">
      <c r="A400" s="2"/>
      <c r="B400" s="2"/>
      <c r="C400" s="2"/>
      <c r="D400" s="4"/>
      <c r="E400" s="2"/>
      <c r="F400" s="2"/>
      <c r="G400" s="2"/>
      <c r="H400" s="2"/>
      <c r="I400" s="2"/>
      <c r="J400" s="2"/>
      <c r="K400" s="2"/>
      <c r="L400" s="2"/>
      <c r="M400" s="2"/>
      <c r="N400" s="2"/>
      <c r="O400" s="2"/>
      <c r="P400" s="2"/>
      <c r="Q400" s="2"/>
      <c r="R400" s="2"/>
      <c r="S400" s="2"/>
    </row>
    <row r="401" spans="1:19" x14ac:dyDescent="0.25">
      <c r="A401" s="2"/>
      <c r="B401" s="2"/>
      <c r="C401" s="2"/>
      <c r="D401" s="4"/>
      <c r="E401" s="2"/>
      <c r="F401" s="2"/>
      <c r="G401" s="2"/>
      <c r="H401" s="2"/>
      <c r="I401" s="2"/>
      <c r="J401" s="2"/>
      <c r="K401" s="2"/>
      <c r="L401" s="2"/>
      <c r="M401" s="2"/>
      <c r="N401" s="2"/>
      <c r="O401" s="2"/>
      <c r="P401" s="2"/>
      <c r="Q401" s="2"/>
      <c r="R401" s="2"/>
      <c r="S401" s="2"/>
    </row>
    <row r="402" spans="1:19" x14ac:dyDescent="0.25">
      <c r="A402" s="2"/>
      <c r="B402" s="2"/>
      <c r="C402" s="2"/>
      <c r="D402" s="4"/>
      <c r="E402" s="2"/>
      <c r="F402" s="2"/>
      <c r="G402" s="2"/>
      <c r="H402" s="2"/>
      <c r="I402" s="2"/>
      <c r="J402" s="2"/>
      <c r="K402" s="2"/>
      <c r="L402" s="2"/>
      <c r="M402" s="2"/>
      <c r="N402" s="2"/>
      <c r="O402" s="2"/>
      <c r="P402" s="2"/>
      <c r="Q402" s="2"/>
      <c r="R402" s="2"/>
      <c r="S402" s="2"/>
    </row>
    <row r="403" spans="1:19" x14ac:dyDescent="0.25">
      <c r="A403" s="2"/>
      <c r="B403" s="2"/>
      <c r="C403" s="2"/>
      <c r="D403" s="4"/>
      <c r="E403" s="2"/>
      <c r="F403" s="2"/>
      <c r="G403" s="2"/>
      <c r="H403" s="2"/>
      <c r="I403" s="2"/>
      <c r="J403" s="2"/>
      <c r="K403" s="2"/>
      <c r="L403" s="2"/>
      <c r="M403" s="2"/>
      <c r="N403" s="2"/>
      <c r="O403" s="2"/>
      <c r="P403" s="2"/>
      <c r="Q403" s="2"/>
      <c r="R403" s="2"/>
      <c r="S403" s="2"/>
    </row>
    <row r="404" spans="1:19" x14ac:dyDescent="0.25">
      <c r="A404" s="2"/>
      <c r="B404" s="2"/>
      <c r="C404" s="2"/>
      <c r="D404" s="4"/>
      <c r="E404" s="2"/>
      <c r="F404" s="2"/>
      <c r="G404" s="2"/>
      <c r="H404" s="2"/>
      <c r="I404" s="2"/>
      <c r="J404" s="2"/>
      <c r="K404" s="2"/>
      <c r="L404" s="2"/>
      <c r="M404" s="2"/>
      <c r="N404" s="2"/>
      <c r="O404" s="2"/>
      <c r="P404" s="2"/>
      <c r="Q404" s="2"/>
      <c r="R404" s="2"/>
      <c r="S404" s="2"/>
    </row>
    <row r="405" spans="1:19" x14ac:dyDescent="0.25">
      <c r="A405" s="2"/>
      <c r="B405" s="2"/>
      <c r="C405" s="2"/>
      <c r="D405" s="4"/>
      <c r="E405" s="2"/>
      <c r="F405" s="2"/>
      <c r="G405" s="2"/>
      <c r="H405" s="2"/>
      <c r="I405" s="2"/>
      <c r="J405" s="2"/>
      <c r="K405" s="2"/>
      <c r="L405" s="2"/>
      <c r="M405" s="2"/>
      <c r="N405" s="2"/>
      <c r="O405" s="2"/>
      <c r="P405" s="2"/>
      <c r="Q405" s="2"/>
      <c r="R405" s="2"/>
      <c r="S405" s="2"/>
    </row>
    <row r="406" spans="1:19" x14ac:dyDescent="0.25">
      <c r="A406" s="2"/>
      <c r="B406" s="2"/>
      <c r="C406" s="2"/>
      <c r="D406" s="4"/>
      <c r="E406" s="2"/>
      <c r="F406" s="2"/>
      <c r="G406" s="2"/>
      <c r="H406" s="2"/>
      <c r="I406" s="2"/>
      <c r="J406" s="2"/>
      <c r="K406" s="2"/>
      <c r="L406" s="2"/>
      <c r="M406" s="2"/>
      <c r="N406" s="2"/>
      <c r="O406" s="2"/>
      <c r="P406" s="2"/>
      <c r="Q406" s="2"/>
      <c r="R406" s="2"/>
      <c r="S406" s="2"/>
    </row>
    <row r="407" spans="1:19" x14ac:dyDescent="0.25">
      <c r="A407" s="2"/>
      <c r="B407" s="2"/>
      <c r="C407" s="2"/>
      <c r="D407" s="4"/>
      <c r="E407" s="2"/>
      <c r="F407" s="2"/>
      <c r="G407" s="2"/>
      <c r="H407" s="2"/>
      <c r="I407" s="2"/>
      <c r="J407" s="2"/>
      <c r="K407" s="2"/>
      <c r="L407" s="2"/>
      <c r="M407" s="2"/>
      <c r="N407" s="2"/>
      <c r="O407" s="2"/>
      <c r="P407" s="2"/>
      <c r="Q407" s="2"/>
      <c r="R407" s="2"/>
      <c r="S407" s="2"/>
    </row>
    <row r="408" spans="1:19" x14ac:dyDescent="0.25">
      <c r="A408" s="2"/>
      <c r="B408" s="2"/>
      <c r="C408" s="2"/>
      <c r="D408" s="4"/>
      <c r="E408" s="2"/>
      <c r="F408" s="2"/>
      <c r="G408" s="2"/>
      <c r="H408" s="2"/>
      <c r="I408" s="2"/>
      <c r="J408" s="2"/>
      <c r="K408" s="2"/>
      <c r="L408" s="2"/>
      <c r="M408" s="2"/>
      <c r="N408" s="2"/>
      <c r="O408" s="2"/>
      <c r="P408" s="2"/>
      <c r="Q408" s="2"/>
      <c r="R408" s="2"/>
      <c r="S408" s="2"/>
    </row>
    <row r="409" spans="1:19" x14ac:dyDescent="0.25">
      <c r="A409" s="2"/>
      <c r="B409" s="2"/>
      <c r="C409" s="2"/>
      <c r="D409" s="4"/>
      <c r="E409" s="2"/>
      <c r="F409" s="2"/>
      <c r="G409" s="2"/>
      <c r="H409" s="2"/>
      <c r="I409" s="2"/>
      <c r="J409" s="2"/>
      <c r="K409" s="2"/>
      <c r="L409" s="2"/>
      <c r="M409" s="2"/>
      <c r="N409" s="2"/>
      <c r="O409" s="2"/>
      <c r="P409" s="2"/>
      <c r="Q409" s="2"/>
      <c r="R409" s="2"/>
      <c r="S409" s="2"/>
    </row>
    <row r="410" spans="1:19" x14ac:dyDescent="0.25">
      <c r="A410" s="2"/>
      <c r="B410" s="2"/>
      <c r="C410" s="2"/>
      <c r="D410" s="4"/>
      <c r="E410" s="2"/>
      <c r="F410" s="2"/>
      <c r="G410" s="2"/>
      <c r="H410" s="2"/>
      <c r="I410" s="2"/>
      <c r="J410" s="2"/>
      <c r="K410" s="2"/>
      <c r="L410" s="2"/>
      <c r="M410" s="2"/>
      <c r="N410" s="2"/>
      <c r="O410" s="2"/>
      <c r="P410" s="2"/>
      <c r="Q410" s="2"/>
      <c r="R410" s="2"/>
      <c r="S410" s="2"/>
    </row>
    <row r="411" spans="1:19" x14ac:dyDescent="0.25">
      <c r="A411" s="2"/>
      <c r="B411" s="2"/>
      <c r="C411" s="2"/>
      <c r="D411" s="4"/>
      <c r="E411" s="2"/>
      <c r="F411" s="2"/>
      <c r="G411" s="2"/>
      <c r="H411" s="2"/>
      <c r="I411" s="2"/>
      <c r="J411" s="2"/>
      <c r="K411" s="2"/>
      <c r="L411" s="2"/>
      <c r="M411" s="2"/>
      <c r="N411" s="2"/>
      <c r="O411" s="2"/>
      <c r="P411" s="2"/>
      <c r="Q411" s="2"/>
      <c r="R411" s="2"/>
      <c r="S411" s="2"/>
    </row>
    <row r="412" spans="1:19" x14ac:dyDescent="0.25">
      <c r="A412" s="2"/>
      <c r="B412" s="2"/>
      <c r="C412" s="2"/>
      <c r="D412" s="4"/>
      <c r="E412" s="2"/>
      <c r="F412" s="2"/>
      <c r="G412" s="2"/>
      <c r="H412" s="2"/>
      <c r="I412" s="2"/>
      <c r="J412" s="2"/>
      <c r="K412" s="2"/>
      <c r="L412" s="2"/>
      <c r="M412" s="2"/>
      <c r="N412" s="2"/>
      <c r="O412" s="2"/>
      <c r="P412" s="2"/>
      <c r="Q412" s="2"/>
      <c r="R412" s="2"/>
      <c r="S412" s="2"/>
    </row>
    <row r="413" spans="1:19" x14ac:dyDescent="0.25">
      <c r="A413" s="2"/>
      <c r="B413" s="2"/>
      <c r="C413" s="2"/>
      <c r="D413" s="4"/>
      <c r="E413" s="2"/>
      <c r="F413" s="2"/>
      <c r="G413" s="2"/>
      <c r="H413" s="2"/>
      <c r="I413" s="2"/>
      <c r="J413" s="2"/>
      <c r="K413" s="2"/>
      <c r="L413" s="2"/>
      <c r="M413" s="2"/>
      <c r="N413" s="2"/>
      <c r="O413" s="2"/>
      <c r="P413" s="2"/>
      <c r="Q413" s="2"/>
      <c r="R413" s="2"/>
      <c r="S413" s="2"/>
    </row>
    <row r="414" spans="1:19" x14ac:dyDescent="0.25">
      <c r="A414" s="2"/>
      <c r="B414" s="2"/>
      <c r="C414" s="2"/>
      <c r="D414" s="4"/>
      <c r="E414" s="2"/>
      <c r="F414" s="2"/>
      <c r="G414" s="2"/>
      <c r="H414" s="2"/>
      <c r="I414" s="2"/>
      <c r="J414" s="2"/>
      <c r="K414" s="2"/>
      <c r="L414" s="2"/>
      <c r="M414" s="2"/>
      <c r="N414" s="2"/>
      <c r="O414" s="2"/>
      <c r="P414" s="2"/>
      <c r="Q414" s="2"/>
      <c r="R414" s="2"/>
      <c r="S414" s="2"/>
    </row>
    <row r="415" spans="1:19" x14ac:dyDescent="0.25">
      <c r="A415" s="2"/>
      <c r="B415" s="2"/>
      <c r="C415" s="2"/>
      <c r="D415" s="4"/>
      <c r="E415" s="2"/>
      <c r="F415" s="2"/>
      <c r="G415" s="2"/>
      <c r="H415" s="2"/>
      <c r="I415" s="2"/>
      <c r="J415" s="2"/>
      <c r="K415" s="2"/>
      <c r="L415" s="2"/>
      <c r="M415" s="2"/>
      <c r="N415" s="2"/>
      <c r="O415" s="2"/>
      <c r="P415" s="2"/>
      <c r="Q415" s="2"/>
      <c r="R415" s="2"/>
      <c r="S415" s="2"/>
    </row>
    <row r="416" spans="1:19" x14ac:dyDescent="0.25">
      <c r="A416" s="2"/>
      <c r="B416" s="2"/>
      <c r="C416" s="2"/>
      <c r="D416" s="4"/>
      <c r="E416" s="2"/>
      <c r="F416" s="2"/>
      <c r="G416" s="2"/>
      <c r="H416" s="2"/>
      <c r="I416" s="2"/>
      <c r="J416" s="2"/>
      <c r="K416" s="2"/>
      <c r="L416" s="2"/>
      <c r="M416" s="2"/>
      <c r="N416" s="2"/>
      <c r="O416" s="2"/>
      <c r="P416" s="2"/>
      <c r="Q416" s="2"/>
      <c r="R416" s="2"/>
      <c r="S416" s="2"/>
    </row>
    <row r="417" spans="1:19" x14ac:dyDescent="0.25">
      <c r="A417" s="2"/>
      <c r="B417" s="2"/>
      <c r="C417" s="2"/>
      <c r="D417" s="4"/>
      <c r="E417" s="2"/>
      <c r="F417" s="2"/>
      <c r="G417" s="2"/>
      <c r="H417" s="2"/>
      <c r="I417" s="2"/>
      <c r="J417" s="2"/>
      <c r="K417" s="2"/>
      <c r="L417" s="2"/>
      <c r="M417" s="2"/>
      <c r="N417" s="2"/>
      <c r="O417" s="2"/>
      <c r="P417" s="2"/>
      <c r="Q417" s="2"/>
      <c r="R417" s="2"/>
      <c r="S417" s="2"/>
    </row>
    <row r="418" spans="1:19" x14ac:dyDescent="0.25">
      <c r="A418" s="2"/>
      <c r="B418" s="2"/>
      <c r="C418" s="2"/>
      <c r="D418" s="4"/>
      <c r="E418" s="2"/>
      <c r="F418" s="2"/>
      <c r="G418" s="2"/>
      <c r="H418" s="2"/>
      <c r="I418" s="2"/>
      <c r="J418" s="2"/>
      <c r="K418" s="2"/>
      <c r="L418" s="2"/>
      <c r="M418" s="2"/>
      <c r="N418" s="2"/>
      <c r="O418" s="2"/>
      <c r="P418" s="2"/>
      <c r="Q418" s="2"/>
      <c r="R418" s="2"/>
      <c r="S418" s="2"/>
    </row>
    <row r="419" spans="1:19" x14ac:dyDescent="0.25">
      <c r="A419" s="2"/>
      <c r="B419" s="2"/>
      <c r="C419" s="2"/>
      <c r="D419" s="4"/>
      <c r="E419" s="2"/>
      <c r="F419" s="2"/>
      <c r="G419" s="2"/>
      <c r="H419" s="2"/>
      <c r="I419" s="2"/>
      <c r="J419" s="2"/>
      <c r="K419" s="2"/>
      <c r="L419" s="2"/>
      <c r="M419" s="2"/>
      <c r="N419" s="2"/>
      <c r="O419" s="2"/>
      <c r="P419" s="2"/>
      <c r="Q419" s="2"/>
      <c r="R419" s="2"/>
      <c r="S419" s="2"/>
    </row>
    <row r="420" spans="1:19" x14ac:dyDescent="0.25">
      <c r="A420" s="2"/>
      <c r="B420" s="2"/>
      <c r="C420" s="2"/>
      <c r="D420" s="4"/>
      <c r="E420" s="2"/>
      <c r="F420" s="2"/>
      <c r="G420" s="2"/>
      <c r="H420" s="2"/>
      <c r="I420" s="2"/>
      <c r="J420" s="2"/>
      <c r="K420" s="2"/>
      <c r="L420" s="2"/>
      <c r="M420" s="2"/>
      <c r="N420" s="2"/>
      <c r="O420" s="2"/>
      <c r="P420" s="2"/>
      <c r="Q420" s="2"/>
      <c r="R420" s="2"/>
      <c r="S420" s="2"/>
    </row>
    <row r="421" spans="1:19" x14ac:dyDescent="0.25">
      <c r="A421" s="2"/>
      <c r="B421" s="2"/>
      <c r="C421" s="2"/>
      <c r="D421" s="4"/>
      <c r="E421" s="2"/>
      <c r="F421" s="2"/>
      <c r="G421" s="2"/>
      <c r="H421" s="2"/>
      <c r="I421" s="2"/>
      <c r="J421" s="2"/>
      <c r="K421" s="2"/>
      <c r="L421" s="2"/>
      <c r="M421" s="2"/>
      <c r="N421" s="2"/>
      <c r="O421" s="2"/>
      <c r="P421" s="2"/>
      <c r="Q421" s="2"/>
      <c r="R421" s="2"/>
      <c r="S421" s="2"/>
    </row>
    <row r="422" spans="1:19" x14ac:dyDescent="0.25">
      <c r="A422" s="2"/>
      <c r="B422" s="2"/>
      <c r="C422" s="2"/>
      <c r="D422" s="4"/>
      <c r="E422" s="2"/>
      <c r="F422" s="2"/>
      <c r="G422" s="2"/>
      <c r="H422" s="2"/>
      <c r="I422" s="2"/>
      <c r="J422" s="2"/>
      <c r="K422" s="2"/>
      <c r="L422" s="2"/>
      <c r="M422" s="2"/>
      <c r="N422" s="2"/>
      <c r="O422" s="2"/>
      <c r="P422" s="2"/>
      <c r="Q422" s="2"/>
      <c r="R422" s="2"/>
      <c r="S422" s="2"/>
    </row>
    <row r="423" spans="1:19" x14ac:dyDescent="0.25">
      <c r="A423" s="2"/>
      <c r="B423" s="2"/>
      <c r="C423" s="2"/>
      <c r="D423" s="4"/>
      <c r="E423" s="2"/>
      <c r="F423" s="2"/>
      <c r="G423" s="2"/>
      <c r="H423" s="2"/>
      <c r="I423" s="2"/>
      <c r="J423" s="2"/>
      <c r="K423" s="2"/>
      <c r="L423" s="2"/>
      <c r="M423" s="2"/>
      <c r="N423" s="2"/>
      <c r="O423" s="2"/>
      <c r="P423" s="2"/>
      <c r="Q423" s="2"/>
      <c r="R423" s="2"/>
      <c r="S423" s="2"/>
    </row>
    <row r="424" spans="1:19" x14ac:dyDescent="0.25">
      <c r="A424" s="2"/>
      <c r="B424" s="2"/>
      <c r="C424" s="2"/>
      <c r="D424" s="4"/>
      <c r="E424" s="2"/>
      <c r="F424" s="2"/>
      <c r="G424" s="2"/>
      <c r="H424" s="2"/>
      <c r="I424" s="2"/>
      <c r="J424" s="2"/>
      <c r="K424" s="2"/>
      <c r="L424" s="2"/>
      <c r="M424" s="2"/>
      <c r="N424" s="2"/>
      <c r="O424" s="2"/>
      <c r="P424" s="2"/>
      <c r="Q424" s="2"/>
      <c r="R424" s="2"/>
      <c r="S424" s="2"/>
    </row>
    <row r="425" spans="1:19" x14ac:dyDescent="0.25">
      <c r="A425" s="2"/>
      <c r="B425" s="2"/>
      <c r="C425" s="2"/>
      <c r="D425" s="4"/>
      <c r="E425" s="2"/>
      <c r="F425" s="2"/>
      <c r="G425" s="2"/>
      <c r="H425" s="2"/>
      <c r="I425" s="2"/>
      <c r="J425" s="2"/>
      <c r="K425" s="2"/>
      <c r="L425" s="2"/>
      <c r="M425" s="2"/>
      <c r="N425" s="2"/>
      <c r="O425" s="2"/>
      <c r="P425" s="2"/>
      <c r="Q425" s="2"/>
      <c r="R425" s="2"/>
      <c r="S425" s="2"/>
    </row>
    <row r="426" spans="1:19" x14ac:dyDescent="0.25">
      <c r="A426" s="2"/>
      <c r="B426" s="2"/>
      <c r="C426" s="2"/>
      <c r="D426" s="4"/>
      <c r="E426" s="2"/>
      <c r="F426" s="2"/>
      <c r="G426" s="2"/>
      <c r="H426" s="2"/>
      <c r="I426" s="2"/>
      <c r="J426" s="2"/>
      <c r="K426" s="2"/>
      <c r="L426" s="2"/>
      <c r="M426" s="2"/>
      <c r="N426" s="2"/>
      <c r="O426" s="2"/>
      <c r="P426" s="2"/>
      <c r="Q426" s="2"/>
      <c r="R426" s="2"/>
      <c r="S426" s="2"/>
    </row>
    <row r="427" spans="1:19" x14ac:dyDescent="0.25">
      <c r="A427" s="2"/>
      <c r="B427" s="2"/>
      <c r="C427" s="2"/>
      <c r="D427" s="4"/>
      <c r="E427" s="2"/>
      <c r="F427" s="2"/>
      <c r="G427" s="2"/>
      <c r="H427" s="2"/>
      <c r="I427" s="2"/>
      <c r="J427" s="2"/>
      <c r="K427" s="2"/>
      <c r="L427" s="2"/>
      <c r="M427" s="2"/>
      <c r="N427" s="2"/>
      <c r="O427" s="2"/>
      <c r="P427" s="2"/>
      <c r="Q427" s="2"/>
      <c r="R427" s="2"/>
      <c r="S427" s="2"/>
    </row>
    <row r="428" spans="1:19" x14ac:dyDescent="0.25">
      <c r="A428" s="2"/>
      <c r="B428" s="2"/>
      <c r="C428" s="2"/>
      <c r="D428" s="4"/>
      <c r="E428" s="2"/>
      <c r="F428" s="2"/>
      <c r="G428" s="2"/>
      <c r="H428" s="2"/>
      <c r="I428" s="2"/>
      <c r="J428" s="2"/>
      <c r="K428" s="2"/>
      <c r="L428" s="2"/>
      <c r="M428" s="2"/>
      <c r="N428" s="2"/>
      <c r="O428" s="2"/>
      <c r="P428" s="2"/>
      <c r="Q428" s="2"/>
      <c r="R428" s="2"/>
      <c r="S428" s="2"/>
    </row>
    <row r="429" spans="1:19" x14ac:dyDescent="0.25">
      <c r="A429" s="2"/>
      <c r="B429" s="2"/>
      <c r="C429" s="2"/>
      <c r="D429" s="4"/>
      <c r="E429" s="2"/>
      <c r="F429" s="2"/>
      <c r="G429" s="2"/>
      <c r="H429" s="2"/>
      <c r="I429" s="2"/>
      <c r="J429" s="2"/>
      <c r="K429" s="2"/>
      <c r="L429" s="2"/>
      <c r="M429" s="2"/>
      <c r="N429" s="2"/>
      <c r="O429" s="2"/>
      <c r="P429" s="2"/>
      <c r="Q429" s="2"/>
      <c r="R429" s="2"/>
      <c r="S429" s="2"/>
    </row>
    <row r="430" spans="1:19" x14ac:dyDescent="0.25">
      <c r="A430" s="2"/>
      <c r="B430" s="2"/>
      <c r="C430" s="2"/>
      <c r="D430" s="4"/>
      <c r="E430" s="2"/>
      <c r="F430" s="2"/>
      <c r="G430" s="2"/>
      <c r="H430" s="2"/>
      <c r="I430" s="2"/>
      <c r="J430" s="2"/>
      <c r="K430" s="2"/>
      <c r="L430" s="2"/>
      <c r="M430" s="2"/>
      <c r="N430" s="2"/>
      <c r="O430" s="2"/>
      <c r="P430" s="2"/>
      <c r="Q430" s="2"/>
      <c r="R430" s="2"/>
      <c r="S430" s="2"/>
    </row>
    <row r="431" spans="1:19" x14ac:dyDescent="0.25">
      <c r="A431" s="2"/>
      <c r="B431" s="2"/>
      <c r="C431" s="2"/>
      <c r="D431" s="4"/>
      <c r="E431" s="2"/>
      <c r="F431" s="2"/>
      <c r="G431" s="2"/>
      <c r="H431" s="2"/>
      <c r="I431" s="2"/>
      <c r="J431" s="2"/>
      <c r="K431" s="2"/>
      <c r="L431" s="2"/>
      <c r="M431" s="2"/>
      <c r="N431" s="2"/>
      <c r="O431" s="2"/>
      <c r="P431" s="2"/>
      <c r="Q431" s="2"/>
      <c r="R431" s="2"/>
      <c r="S431" s="2"/>
    </row>
    <row r="432" spans="1:19" x14ac:dyDescent="0.25">
      <c r="A432" s="2"/>
      <c r="B432" s="2"/>
      <c r="C432" s="2"/>
      <c r="D432" s="4"/>
      <c r="E432" s="2"/>
      <c r="F432" s="2"/>
      <c r="G432" s="2"/>
      <c r="H432" s="2"/>
      <c r="I432" s="2"/>
      <c r="J432" s="2"/>
      <c r="K432" s="2"/>
      <c r="L432" s="2"/>
      <c r="M432" s="2"/>
      <c r="N432" s="2"/>
      <c r="O432" s="2"/>
      <c r="P432" s="2"/>
      <c r="Q432" s="2"/>
      <c r="R432" s="2"/>
      <c r="S432" s="2"/>
    </row>
    <row r="433" spans="1:19" x14ac:dyDescent="0.25">
      <c r="A433" s="2"/>
      <c r="B433" s="2"/>
      <c r="C433" s="2"/>
      <c r="D433" s="4"/>
      <c r="E433" s="2"/>
      <c r="F433" s="2"/>
      <c r="G433" s="2"/>
      <c r="H433" s="2"/>
      <c r="I433" s="2"/>
      <c r="J433" s="2"/>
      <c r="K433" s="2"/>
      <c r="L433" s="2"/>
      <c r="M433" s="2"/>
      <c r="N433" s="2"/>
      <c r="O433" s="2"/>
      <c r="P433" s="2"/>
      <c r="Q433" s="2"/>
      <c r="R433" s="2"/>
      <c r="S433" s="2"/>
    </row>
    <row r="434" spans="1:19" x14ac:dyDescent="0.25">
      <c r="A434" s="2"/>
      <c r="B434" s="2"/>
      <c r="C434" s="2"/>
      <c r="D434" s="4"/>
      <c r="E434" s="2"/>
      <c r="F434" s="2"/>
      <c r="G434" s="2"/>
      <c r="H434" s="2"/>
      <c r="I434" s="2"/>
      <c r="J434" s="2"/>
      <c r="K434" s="2"/>
      <c r="L434" s="2"/>
      <c r="M434" s="2"/>
      <c r="N434" s="2"/>
      <c r="O434" s="2"/>
      <c r="P434" s="2"/>
      <c r="Q434" s="2"/>
      <c r="R434" s="2"/>
      <c r="S434" s="2"/>
    </row>
    <row r="435" spans="1:19" x14ac:dyDescent="0.25">
      <c r="A435" s="2"/>
      <c r="B435" s="2"/>
      <c r="C435" s="2"/>
      <c r="D435" s="4"/>
      <c r="E435" s="2"/>
      <c r="F435" s="2"/>
      <c r="G435" s="2"/>
      <c r="H435" s="2"/>
      <c r="I435" s="2"/>
      <c r="J435" s="2"/>
      <c r="K435" s="2"/>
      <c r="L435" s="2"/>
      <c r="M435" s="2"/>
      <c r="N435" s="2"/>
      <c r="O435" s="2"/>
      <c r="P435" s="2"/>
      <c r="Q435" s="2"/>
      <c r="R435" s="2"/>
      <c r="S435" s="2"/>
    </row>
    <row r="436" spans="1:19" x14ac:dyDescent="0.25">
      <c r="A436" s="2"/>
      <c r="B436" s="2"/>
      <c r="C436" s="2"/>
      <c r="D436" s="4"/>
      <c r="E436" s="2"/>
      <c r="F436" s="2"/>
      <c r="G436" s="2"/>
      <c r="H436" s="2"/>
      <c r="I436" s="2"/>
      <c r="J436" s="2"/>
      <c r="K436" s="2"/>
      <c r="L436" s="2"/>
      <c r="M436" s="2"/>
      <c r="N436" s="2"/>
      <c r="O436" s="2"/>
      <c r="P436" s="2"/>
      <c r="Q436" s="2"/>
      <c r="R436" s="2"/>
      <c r="S436" s="2"/>
    </row>
    <row r="437" spans="1:19" x14ac:dyDescent="0.25">
      <c r="A437" s="2"/>
      <c r="B437" s="2"/>
      <c r="C437" s="2"/>
      <c r="D437" s="4"/>
      <c r="E437" s="2"/>
      <c r="F437" s="2"/>
      <c r="G437" s="2"/>
      <c r="H437" s="2"/>
      <c r="I437" s="2"/>
      <c r="J437" s="2"/>
      <c r="K437" s="2"/>
      <c r="L437" s="2"/>
      <c r="M437" s="2"/>
      <c r="N437" s="2"/>
      <c r="O437" s="2"/>
      <c r="P437" s="2"/>
      <c r="Q437" s="2"/>
      <c r="R437" s="2"/>
      <c r="S437" s="2"/>
    </row>
    <row r="438" spans="1:19" x14ac:dyDescent="0.25">
      <c r="A438" s="2"/>
      <c r="B438" s="2"/>
      <c r="C438" s="2"/>
      <c r="D438" s="4"/>
      <c r="E438" s="2"/>
      <c r="F438" s="2"/>
      <c r="G438" s="2"/>
      <c r="H438" s="2"/>
      <c r="I438" s="2"/>
      <c r="J438" s="2"/>
      <c r="K438" s="2"/>
      <c r="L438" s="2"/>
      <c r="M438" s="2"/>
      <c r="N438" s="2"/>
      <c r="O438" s="2"/>
      <c r="P438" s="2"/>
      <c r="Q438" s="2"/>
      <c r="R438" s="2"/>
      <c r="S438" s="2"/>
    </row>
    <row r="439" spans="1:19" x14ac:dyDescent="0.25">
      <c r="A439" s="2"/>
      <c r="B439" s="2"/>
      <c r="C439" s="2"/>
      <c r="D439" s="4"/>
      <c r="E439" s="2"/>
      <c r="F439" s="2"/>
      <c r="G439" s="2"/>
      <c r="H439" s="2"/>
      <c r="I439" s="2"/>
      <c r="J439" s="2"/>
      <c r="K439" s="2"/>
      <c r="L439" s="2"/>
      <c r="M439" s="2"/>
      <c r="N439" s="2"/>
      <c r="O439" s="2"/>
      <c r="P439" s="2"/>
      <c r="Q439" s="2"/>
      <c r="R439" s="2"/>
      <c r="S439" s="2"/>
    </row>
    <row r="440" spans="1:19" x14ac:dyDescent="0.25">
      <c r="A440" s="2"/>
      <c r="B440" s="2"/>
      <c r="C440" s="2"/>
      <c r="D440" s="4"/>
      <c r="E440" s="2"/>
      <c r="F440" s="2"/>
      <c r="G440" s="2"/>
      <c r="H440" s="2"/>
      <c r="I440" s="2"/>
      <c r="J440" s="2"/>
      <c r="K440" s="2"/>
      <c r="L440" s="2"/>
      <c r="M440" s="2"/>
      <c r="N440" s="2"/>
      <c r="O440" s="2"/>
      <c r="P440" s="2"/>
      <c r="Q440" s="2"/>
      <c r="R440" s="2"/>
      <c r="S440" s="2"/>
    </row>
    <row r="441" spans="1:19" x14ac:dyDescent="0.25">
      <c r="A441" s="2"/>
      <c r="B441" s="2"/>
      <c r="C441" s="2"/>
      <c r="D441" s="4"/>
      <c r="E441" s="2"/>
      <c r="F441" s="2"/>
      <c r="G441" s="2"/>
      <c r="H441" s="2"/>
      <c r="I441" s="2"/>
      <c r="J441" s="2"/>
      <c r="K441" s="2"/>
      <c r="L441" s="2"/>
      <c r="M441" s="2"/>
      <c r="N441" s="2"/>
      <c r="O441" s="2"/>
      <c r="P441" s="2"/>
      <c r="Q441" s="2"/>
      <c r="R441" s="2"/>
      <c r="S441" s="2"/>
    </row>
    <row r="442" spans="1:19" x14ac:dyDescent="0.25">
      <c r="A442" s="2"/>
      <c r="B442" s="2"/>
      <c r="C442" s="2"/>
      <c r="D442" s="2"/>
      <c r="E442" s="2"/>
      <c r="F442" s="2"/>
      <c r="G442" s="2"/>
      <c r="H442" s="2"/>
      <c r="I442" s="2"/>
      <c r="J442" s="2"/>
      <c r="K442" s="2"/>
      <c r="L442" s="2"/>
      <c r="M442" s="2"/>
      <c r="N442" s="2"/>
      <c r="O442" s="2"/>
      <c r="P442" s="2"/>
      <c r="Q442" s="2"/>
      <c r="R442" s="2"/>
      <c r="S442" s="2"/>
    </row>
    <row r="443" spans="1:19" x14ac:dyDescent="0.25">
      <c r="A443" s="2"/>
      <c r="B443" s="2"/>
      <c r="C443" s="2"/>
      <c r="D443" s="2"/>
      <c r="E443" s="2"/>
      <c r="F443" s="2"/>
      <c r="G443" s="2"/>
      <c r="H443" s="2"/>
      <c r="I443" s="2"/>
      <c r="J443" s="2"/>
      <c r="K443" s="2"/>
      <c r="L443" s="2"/>
      <c r="M443" s="2"/>
      <c r="N443" s="2"/>
      <c r="O443" s="2"/>
      <c r="P443" s="2"/>
      <c r="Q443" s="2"/>
      <c r="R443" s="2"/>
      <c r="S443" s="2"/>
    </row>
    <row r="444" spans="1:19" x14ac:dyDescent="0.25">
      <c r="A444" s="2"/>
      <c r="B444" s="2"/>
      <c r="C444" s="2"/>
      <c r="D444" s="2"/>
      <c r="E444" s="2"/>
      <c r="F444" s="2"/>
      <c r="G444" s="2"/>
      <c r="H444" s="2"/>
      <c r="I444" s="2"/>
      <c r="J444" s="2"/>
      <c r="K444" s="2"/>
      <c r="L444" s="2"/>
      <c r="M444" s="2"/>
      <c r="N444" s="2"/>
      <c r="O444" s="2"/>
      <c r="P444" s="2"/>
      <c r="Q444" s="2"/>
      <c r="R444" s="2"/>
      <c r="S444" s="2"/>
    </row>
    <row r="445" spans="1:19" x14ac:dyDescent="0.25">
      <c r="A445" s="2"/>
      <c r="B445" s="2"/>
      <c r="C445" s="2"/>
      <c r="D445" s="2"/>
      <c r="E445" s="2"/>
      <c r="F445" s="2"/>
      <c r="G445" s="2"/>
      <c r="H445" s="2"/>
      <c r="I445" s="2"/>
      <c r="J445" s="2"/>
      <c r="K445" s="2"/>
      <c r="L445" s="2"/>
      <c r="M445" s="2"/>
      <c r="N445" s="2"/>
      <c r="O445" s="2"/>
      <c r="P445" s="2"/>
      <c r="Q445" s="2"/>
      <c r="R445" s="2"/>
      <c r="S445" s="2"/>
    </row>
    <row r="446" spans="1:19" x14ac:dyDescent="0.25">
      <c r="A446" s="2"/>
      <c r="B446" s="2"/>
      <c r="C446" s="2"/>
      <c r="D446" s="2"/>
      <c r="E446" s="2"/>
      <c r="F446" s="2"/>
      <c r="G446" s="2"/>
      <c r="H446" s="2"/>
      <c r="I446" s="2"/>
      <c r="J446" s="2"/>
      <c r="K446" s="2"/>
      <c r="L446" s="2"/>
      <c r="M446" s="2"/>
      <c r="N446" s="2"/>
      <c r="O446" s="2"/>
      <c r="P446" s="2"/>
      <c r="Q446" s="2"/>
      <c r="R446" s="2"/>
      <c r="S446" s="2"/>
    </row>
    <row r="447" spans="1:19" x14ac:dyDescent="0.25">
      <c r="A447" s="2"/>
      <c r="B447" s="2"/>
      <c r="C447" s="2"/>
      <c r="D447" s="2"/>
      <c r="E447" s="2"/>
      <c r="F447" s="2"/>
      <c r="G447" s="2"/>
      <c r="H447" s="2"/>
      <c r="I447" s="2"/>
      <c r="J447" s="2"/>
      <c r="K447" s="2"/>
      <c r="L447" s="2"/>
      <c r="M447" s="2"/>
      <c r="N447" s="2"/>
      <c r="O447" s="2"/>
      <c r="P447" s="2"/>
      <c r="Q447" s="2"/>
      <c r="R447" s="2"/>
      <c r="S447" s="2"/>
    </row>
    <row r="448" spans="1:19" x14ac:dyDescent="0.25">
      <c r="A448" s="2"/>
      <c r="B448" s="2"/>
      <c r="C448" s="2"/>
      <c r="D448" s="2"/>
      <c r="E448" s="2"/>
      <c r="F448" s="2"/>
      <c r="G448" s="2"/>
      <c r="H448" s="2"/>
      <c r="I448" s="2"/>
      <c r="J448" s="2"/>
      <c r="K448" s="2"/>
      <c r="L448" s="2"/>
      <c r="M448" s="2"/>
      <c r="N448" s="2"/>
      <c r="O448" s="2"/>
      <c r="P448" s="2"/>
      <c r="Q448" s="2"/>
      <c r="R448" s="2"/>
      <c r="S448" s="2"/>
    </row>
    <row r="449" spans="1:19" x14ac:dyDescent="0.25">
      <c r="A449" s="2"/>
      <c r="B449" s="2"/>
      <c r="C449" s="2"/>
      <c r="D449" s="2"/>
      <c r="E449" s="2"/>
      <c r="F449" s="2"/>
      <c r="G449" s="2"/>
      <c r="H449" s="2"/>
      <c r="I449" s="2"/>
      <c r="J449" s="2"/>
      <c r="K449" s="2"/>
      <c r="L449" s="2"/>
      <c r="M449" s="2"/>
      <c r="N449" s="2"/>
      <c r="O449" s="2"/>
      <c r="P449" s="2"/>
      <c r="Q449" s="2"/>
      <c r="R449" s="2"/>
      <c r="S449" s="2"/>
    </row>
    <row r="450" spans="1:19" x14ac:dyDescent="0.25">
      <c r="A450" s="2"/>
      <c r="B450" s="2"/>
      <c r="C450" s="2"/>
      <c r="D450" s="2"/>
      <c r="E450" s="2"/>
      <c r="F450" s="2"/>
      <c r="G450" s="2"/>
      <c r="H450" s="2"/>
      <c r="I450" s="2"/>
      <c r="J450" s="2"/>
      <c r="K450" s="2"/>
      <c r="L450" s="2"/>
      <c r="M450" s="2"/>
      <c r="N450" s="2"/>
      <c r="O450" s="2"/>
      <c r="P450" s="2"/>
      <c r="Q450" s="2"/>
      <c r="R450" s="2"/>
      <c r="S450" s="2"/>
    </row>
    <row r="451" spans="1:19" x14ac:dyDescent="0.25">
      <c r="A451" s="2"/>
      <c r="B451" s="2"/>
      <c r="C451" s="2"/>
      <c r="D451" s="2"/>
      <c r="E451" s="2"/>
      <c r="F451" s="2"/>
      <c r="G451" s="2"/>
      <c r="H451" s="2"/>
      <c r="I451" s="2"/>
      <c r="J451" s="2"/>
      <c r="K451" s="2"/>
      <c r="L451" s="2"/>
      <c r="M451" s="2"/>
      <c r="N451" s="2"/>
      <c r="O451" s="2"/>
      <c r="P451" s="2"/>
      <c r="Q451" s="2"/>
      <c r="R451" s="2"/>
      <c r="S451" s="2"/>
    </row>
    <row r="452" spans="1:19" x14ac:dyDescent="0.25">
      <c r="A452" s="2"/>
      <c r="B452" s="2"/>
      <c r="C452" s="2"/>
      <c r="D452" s="2"/>
      <c r="E452" s="2"/>
      <c r="F452" s="2"/>
      <c r="G452" s="2"/>
      <c r="H452" s="2"/>
      <c r="I452" s="2"/>
      <c r="J452" s="2"/>
      <c r="K452" s="2"/>
      <c r="L452" s="2"/>
      <c r="M452" s="2"/>
      <c r="N452" s="2"/>
      <c r="O452" s="2"/>
      <c r="P452" s="2"/>
      <c r="Q452" s="2"/>
      <c r="R452" s="2"/>
      <c r="S452" s="2"/>
    </row>
    <row r="453" spans="1:19" x14ac:dyDescent="0.25">
      <c r="A453" s="2"/>
      <c r="B453" s="2"/>
      <c r="C453" s="2"/>
      <c r="D453" s="2"/>
      <c r="E453" s="2"/>
      <c r="F453" s="2"/>
      <c r="G453" s="2"/>
      <c r="H453" s="2"/>
      <c r="I453" s="2"/>
      <c r="J453" s="2"/>
      <c r="K453" s="2"/>
      <c r="L453" s="2"/>
      <c r="M453" s="2"/>
      <c r="N453" s="2"/>
      <c r="O453" s="2"/>
      <c r="P453" s="2"/>
      <c r="Q453" s="2"/>
      <c r="R453" s="2"/>
      <c r="S453" s="2"/>
    </row>
    <row r="454" spans="1:19" x14ac:dyDescent="0.25">
      <c r="A454" s="2"/>
      <c r="B454" s="2"/>
      <c r="C454" s="2"/>
      <c r="D454" s="2"/>
      <c r="E454" s="2"/>
      <c r="F454" s="2"/>
      <c r="G454" s="2"/>
      <c r="H454" s="2"/>
      <c r="I454" s="2"/>
      <c r="J454" s="2"/>
      <c r="K454" s="2"/>
      <c r="L454" s="2"/>
      <c r="M454" s="2"/>
      <c r="N454" s="2"/>
      <c r="O454" s="2"/>
      <c r="P454" s="2"/>
      <c r="Q454" s="2"/>
      <c r="R454" s="2"/>
      <c r="S454" s="2"/>
    </row>
    <row r="455" spans="1:19" x14ac:dyDescent="0.25">
      <c r="A455" s="2"/>
      <c r="B455" s="2"/>
      <c r="C455" s="2"/>
      <c r="D455" s="2"/>
      <c r="E455" s="2"/>
      <c r="F455" s="2"/>
      <c r="G455" s="2"/>
      <c r="H455" s="2"/>
      <c r="I455" s="2"/>
      <c r="J455" s="2"/>
      <c r="K455" s="2"/>
      <c r="L455" s="2"/>
      <c r="M455" s="2"/>
      <c r="N455" s="2"/>
      <c r="O455" s="2"/>
      <c r="P455" s="2"/>
      <c r="Q455" s="2"/>
      <c r="R455" s="2"/>
      <c r="S455" s="2"/>
    </row>
    <row r="456" spans="1:19" x14ac:dyDescent="0.25">
      <c r="A456" s="2"/>
      <c r="B456" s="2"/>
      <c r="C456" s="2"/>
      <c r="D456" s="2"/>
      <c r="E456" s="2"/>
      <c r="F456" s="2"/>
      <c r="G456" s="2"/>
      <c r="H456" s="2"/>
      <c r="I456" s="2"/>
      <c r="J456" s="2"/>
      <c r="K456" s="2"/>
      <c r="L456" s="2"/>
      <c r="M456" s="2"/>
      <c r="N456" s="2"/>
      <c r="O456" s="2"/>
      <c r="P456" s="2"/>
      <c r="Q456" s="2"/>
      <c r="R456" s="2"/>
      <c r="S456" s="2"/>
    </row>
    <row r="457" spans="1:19" x14ac:dyDescent="0.25">
      <c r="A457" s="2"/>
      <c r="B457" s="2"/>
      <c r="C457" s="2"/>
      <c r="D457" s="2"/>
      <c r="E457" s="2"/>
      <c r="F457" s="2"/>
      <c r="G457" s="2"/>
      <c r="H457" s="2"/>
      <c r="I457" s="2"/>
      <c r="J457" s="2"/>
      <c r="K457" s="2"/>
      <c r="L457" s="2"/>
      <c r="M457" s="2"/>
      <c r="N457" s="2"/>
      <c r="O457" s="2"/>
      <c r="P457" s="2"/>
      <c r="Q457" s="2"/>
      <c r="R457" s="2"/>
      <c r="S457" s="2"/>
    </row>
    <row r="458" spans="1:19" x14ac:dyDescent="0.25">
      <c r="A458" s="2"/>
      <c r="B458" s="2"/>
      <c r="C458" s="2"/>
      <c r="D458" s="2"/>
      <c r="E458" s="2"/>
      <c r="F458" s="2"/>
      <c r="G458" s="2"/>
      <c r="H458" s="2"/>
      <c r="I458" s="2"/>
      <c r="J458" s="2"/>
      <c r="K458" s="2"/>
      <c r="L458" s="2"/>
      <c r="M458" s="2"/>
      <c r="N458" s="2"/>
      <c r="O458" s="2"/>
      <c r="P458" s="2"/>
      <c r="Q458" s="2"/>
      <c r="R458" s="2"/>
      <c r="S458" s="2"/>
    </row>
    <row r="459" spans="1:19" x14ac:dyDescent="0.25">
      <c r="A459" s="2"/>
      <c r="B459" s="2"/>
      <c r="C459" s="2"/>
      <c r="D459" s="2"/>
      <c r="E459" s="2"/>
      <c r="F459" s="2"/>
      <c r="G459" s="2"/>
      <c r="H459" s="2"/>
      <c r="I459" s="2"/>
      <c r="J459" s="2"/>
      <c r="K459" s="2"/>
      <c r="L459" s="2"/>
      <c r="M459" s="2"/>
      <c r="N459" s="2"/>
      <c r="O459" s="2"/>
      <c r="P459" s="2"/>
      <c r="Q459" s="2"/>
      <c r="R459" s="2"/>
      <c r="S459" s="2"/>
    </row>
    <row r="460" spans="1:19" x14ac:dyDescent="0.25">
      <c r="A460" s="2"/>
      <c r="B460" s="2"/>
      <c r="C460" s="2"/>
      <c r="D460" s="2"/>
      <c r="E460" s="2"/>
      <c r="F460" s="2"/>
      <c r="G460" s="2"/>
      <c r="H460" s="2"/>
      <c r="I460" s="2"/>
      <c r="J460" s="2"/>
      <c r="K460" s="2"/>
      <c r="L460" s="2"/>
      <c r="M460" s="2"/>
      <c r="N460" s="2"/>
      <c r="O460" s="2"/>
      <c r="P460" s="2"/>
      <c r="Q460" s="2"/>
      <c r="R460" s="2"/>
      <c r="S460" s="2"/>
    </row>
    <row r="461" spans="1:19" x14ac:dyDescent="0.25">
      <c r="A461" s="2"/>
      <c r="B461" s="2"/>
      <c r="C461" s="2"/>
      <c r="D461" s="2"/>
      <c r="E461" s="2"/>
      <c r="F461" s="2"/>
      <c r="G461" s="2"/>
      <c r="H461" s="2"/>
      <c r="I461" s="2"/>
      <c r="J461" s="2"/>
      <c r="K461" s="2"/>
      <c r="L461" s="2"/>
      <c r="M461" s="2"/>
      <c r="N461" s="2"/>
      <c r="O461" s="2"/>
      <c r="P461" s="2"/>
      <c r="Q461" s="2"/>
      <c r="R461" s="2"/>
      <c r="S461" s="2"/>
    </row>
    <row r="462" spans="1:19" x14ac:dyDescent="0.25">
      <c r="A462" s="2"/>
      <c r="B462" s="2"/>
      <c r="C462" s="2"/>
      <c r="D462" s="2"/>
      <c r="E462" s="2"/>
      <c r="F462" s="2"/>
      <c r="G462" s="2"/>
      <c r="H462" s="2"/>
      <c r="I462" s="2"/>
      <c r="J462" s="2"/>
      <c r="K462" s="2"/>
      <c r="L462" s="2"/>
      <c r="M462" s="2"/>
      <c r="N462" s="2"/>
      <c r="O462" s="2"/>
      <c r="P462" s="2"/>
      <c r="Q462" s="2"/>
      <c r="R462" s="2"/>
      <c r="S462" s="2"/>
    </row>
    <row r="463" spans="1:19" x14ac:dyDescent="0.25">
      <c r="A463" s="2"/>
      <c r="B463" s="2"/>
      <c r="C463" s="2"/>
      <c r="D463" s="2"/>
      <c r="E463" s="2"/>
      <c r="F463" s="2"/>
      <c r="G463" s="2"/>
      <c r="H463" s="2"/>
      <c r="I463" s="2"/>
      <c r="J463" s="2"/>
      <c r="K463" s="2"/>
      <c r="L463" s="2"/>
      <c r="M463" s="2"/>
      <c r="N463" s="2"/>
      <c r="O463" s="2"/>
      <c r="P463" s="2"/>
      <c r="Q463" s="2"/>
      <c r="R463" s="2"/>
      <c r="S463" s="2"/>
    </row>
    <row r="464" spans="1:19" x14ac:dyDescent="0.25">
      <c r="A464" s="2"/>
      <c r="B464" s="2"/>
      <c r="C464" s="2"/>
      <c r="D464" s="2"/>
      <c r="E464" s="2"/>
      <c r="F464" s="2"/>
      <c r="G464" s="2"/>
      <c r="H464" s="2"/>
      <c r="I464" s="2"/>
      <c r="J464" s="2"/>
      <c r="K464" s="2"/>
      <c r="L464" s="2"/>
      <c r="M464" s="2"/>
      <c r="N464" s="2"/>
      <c r="O464" s="2"/>
      <c r="P464" s="2"/>
      <c r="Q464" s="2"/>
      <c r="R464" s="2"/>
      <c r="S464" s="2"/>
    </row>
    <row r="465" spans="1:19" x14ac:dyDescent="0.25">
      <c r="A465" s="2"/>
      <c r="B465" s="2"/>
      <c r="C465" s="2"/>
      <c r="D465" s="2"/>
      <c r="E465" s="2"/>
      <c r="F465" s="2"/>
      <c r="G465" s="2"/>
      <c r="H465" s="2"/>
      <c r="I465" s="2"/>
      <c r="J465" s="2"/>
      <c r="K465" s="2"/>
      <c r="L465" s="2"/>
      <c r="M465" s="2"/>
      <c r="N465" s="2"/>
      <c r="O465" s="2"/>
      <c r="P465" s="2"/>
      <c r="Q465" s="2"/>
      <c r="R465" s="2"/>
      <c r="S465" s="2"/>
    </row>
    <row r="466" spans="1:19" x14ac:dyDescent="0.25">
      <c r="A466" s="2"/>
      <c r="B466" s="2"/>
      <c r="C466" s="2"/>
      <c r="D466" s="2"/>
      <c r="E466" s="2"/>
      <c r="F466" s="2"/>
      <c r="G466" s="2"/>
      <c r="H466" s="2"/>
      <c r="I466" s="2"/>
      <c r="J466" s="2"/>
      <c r="K466" s="2"/>
      <c r="L466" s="2"/>
      <c r="M466" s="2"/>
      <c r="N466" s="2"/>
      <c r="O466" s="2"/>
      <c r="P466" s="2"/>
      <c r="Q466" s="2"/>
      <c r="R466" s="2"/>
      <c r="S466" s="2"/>
    </row>
    <row r="467" spans="1:19" x14ac:dyDescent="0.25">
      <c r="A467" s="2"/>
      <c r="B467" s="2"/>
      <c r="C467" s="2"/>
      <c r="D467" s="2"/>
      <c r="E467" s="2"/>
      <c r="F467" s="2"/>
      <c r="G467" s="2"/>
      <c r="H467" s="2"/>
      <c r="I467" s="2"/>
      <c r="J467" s="2"/>
      <c r="K467" s="2"/>
      <c r="L467" s="2"/>
      <c r="M467" s="2"/>
      <c r="N467" s="2"/>
      <c r="O467" s="2"/>
      <c r="P467" s="2"/>
      <c r="Q467" s="2"/>
      <c r="R467" s="2"/>
      <c r="S467" s="2"/>
    </row>
    <row r="468" spans="1:19" x14ac:dyDescent="0.25">
      <c r="A468" s="2"/>
      <c r="B468" s="2"/>
      <c r="C468" s="2"/>
      <c r="D468" s="2"/>
      <c r="E468" s="2"/>
      <c r="F468" s="2"/>
      <c r="G468" s="2"/>
      <c r="H468" s="2"/>
      <c r="I468" s="2"/>
      <c r="J468" s="2"/>
      <c r="K468" s="2"/>
      <c r="L468" s="2"/>
      <c r="M468" s="2"/>
      <c r="N468" s="2"/>
      <c r="O468" s="2"/>
      <c r="P468" s="2"/>
      <c r="Q468" s="2"/>
      <c r="R468" s="2"/>
      <c r="S468" s="2"/>
    </row>
    <row r="469" spans="1:19" x14ac:dyDescent="0.25">
      <c r="A469" s="2"/>
      <c r="B469" s="2"/>
      <c r="C469" s="2"/>
      <c r="D469" s="2"/>
      <c r="E469" s="2"/>
      <c r="F469" s="2"/>
      <c r="G469" s="2"/>
      <c r="H469" s="2"/>
      <c r="I469" s="2"/>
      <c r="J469" s="2"/>
      <c r="K469" s="2"/>
      <c r="L469" s="2"/>
      <c r="M469" s="2"/>
      <c r="N469" s="2"/>
      <c r="O469" s="2"/>
      <c r="P469" s="2"/>
      <c r="Q469" s="2"/>
      <c r="R469" s="2"/>
      <c r="S469" s="2"/>
    </row>
    <row r="470" spans="1:19" x14ac:dyDescent="0.25">
      <c r="A470" s="2"/>
      <c r="B470" s="2"/>
      <c r="C470" s="2"/>
      <c r="D470" s="2"/>
      <c r="E470" s="2"/>
      <c r="F470" s="2"/>
      <c r="G470" s="2"/>
      <c r="H470" s="2"/>
      <c r="I470" s="2"/>
      <c r="J470" s="2"/>
      <c r="K470" s="2"/>
      <c r="L470" s="2"/>
      <c r="M470" s="2"/>
      <c r="N470" s="2"/>
      <c r="O470" s="2"/>
      <c r="P470" s="2"/>
      <c r="Q470" s="2"/>
      <c r="R470" s="2"/>
      <c r="S470" s="2"/>
    </row>
    <row r="471" spans="1:19" x14ac:dyDescent="0.25">
      <c r="A471" s="2"/>
      <c r="B471" s="2"/>
      <c r="C471" s="2"/>
      <c r="D471" s="2"/>
      <c r="E471" s="2"/>
      <c r="F471" s="2"/>
      <c r="G471" s="2"/>
      <c r="H471" s="2"/>
      <c r="I471" s="2"/>
      <c r="J471" s="2"/>
      <c r="K471" s="2"/>
      <c r="L471" s="2"/>
      <c r="M471" s="2"/>
      <c r="N471" s="2"/>
      <c r="O471" s="2"/>
      <c r="P471" s="2"/>
      <c r="Q471" s="2"/>
      <c r="R471" s="2"/>
      <c r="S471" s="2"/>
    </row>
    <row r="472" spans="1:19" x14ac:dyDescent="0.25">
      <c r="A472" s="2"/>
      <c r="B472" s="2"/>
      <c r="C472" s="2"/>
      <c r="D472" s="2"/>
      <c r="E472" s="2"/>
      <c r="F472" s="2"/>
      <c r="G472" s="2"/>
      <c r="H472" s="2"/>
      <c r="I472" s="2"/>
      <c r="J472" s="2"/>
      <c r="K472" s="2"/>
      <c r="L472" s="2"/>
      <c r="M472" s="2"/>
      <c r="N472" s="2"/>
      <c r="O472" s="2"/>
      <c r="P472" s="2"/>
      <c r="Q472" s="2"/>
      <c r="R472" s="2"/>
      <c r="S472" s="2"/>
    </row>
    <row r="473" spans="1:19" x14ac:dyDescent="0.25">
      <c r="A473" s="2"/>
      <c r="B473" s="2"/>
      <c r="C473" s="2"/>
      <c r="D473" s="2"/>
      <c r="E473" s="2"/>
      <c r="F473" s="2"/>
      <c r="G473" s="2"/>
      <c r="H473" s="2"/>
      <c r="I473" s="2"/>
      <c r="J473" s="2"/>
      <c r="K473" s="2"/>
      <c r="L473" s="2"/>
      <c r="M473" s="2"/>
      <c r="N473" s="2"/>
      <c r="O473" s="2"/>
      <c r="P473" s="2"/>
      <c r="Q473" s="2"/>
      <c r="R473" s="2"/>
      <c r="S473" s="2"/>
    </row>
    <row r="474" spans="1:19" x14ac:dyDescent="0.25">
      <c r="A474" s="2"/>
      <c r="B474" s="2"/>
      <c r="C474" s="2"/>
      <c r="D474" s="2"/>
      <c r="E474" s="2"/>
      <c r="F474" s="2"/>
      <c r="G474" s="2"/>
      <c r="H474" s="2"/>
      <c r="I474" s="2"/>
      <c r="J474" s="2"/>
      <c r="K474" s="2"/>
      <c r="L474" s="2"/>
      <c r="M474" s="2"/>
      <c r="N474" s="2"/>
      <c r="O474" s="2"/>
      <c r="P474" s="2"/>
      <c r="Q474" s="2"/>
      <c r="R474" s="2"/>
      <c r="S474" s="2"/>
    </row>
    <row r="475" spans="1:19" x14ac:dyDescent="0.25">
      <c r="A475" s="2"/>
      <c r="B475" s="2"/>
      <c r="C475" s="2"/>
      <c r="D475" s="2"/>
      <c r="E475" s="2"/>
      <c r="F475" s="2"/>
      <c r="G475" s="2"/>
      <c r="H475" s="2"/>
      <c r="I475" s="2"/>
      <c r="J475" s="2"/>
      <c r="K475" s="2"/>
      <c r="L475" s="2"/>
      <c r="M475" s="2"/>
      <c r="N475" s="2"/>
      <c r="O475" s="2"/>
      <c r="P475" s="2"/>
      <c r="Q475" s="2"/>
      <c r="R475" s="2"/>
      <c r="S475" s="2"/>
    </row>
    <row r="476" spans="1:19" x14ac:dyDescent="0.25">
      <c r="A476" s="2"/>
      <c r="B476" s="2"/>
      <c r="C476" s="2"/>
      <c r="D476" s="2"/>
      <c r="E476" s="2"/>
      <c r="F476" s="2"/>
      <c r="G476" s="2"/>
      <c r="H476" s="2"/>
      <c r="I476" s="2"/>
      <c r="J476" s="2"/>
      <c r="K476" s="2"/>
      <c r="L476" s="2"/>
      <c r="M476" s="2"/>
      <c r="N476" s="2"/>
      <c r="O476" s="2"/>
      <c r="P476" s="2"/>
      <c r="Q476" s="2"/>
      <c r="R476" s="2"/>
      <c r="S476" s="2"/>
    </row>
    <row r="477" spans="1:19" x14ac:dyDescent="0.25">
      <c r="A477" s="2"/>
      <c r="B477" s="2"/>
      <c r="C477" s="2"/>
      <c r="D477" s="2"/>
      <c r="E477" s="2"/>
      <c r="F477" s="2"/>
      <c r="G477" s="2"/>
      <c r="H477" s="2"/>
      <c r="I477" s="2"/>
      <c r="J477" s="2"/>
      <c r="K477" s="2"/>
      <c r="L477" s="2"/>
      <c r="M477" s="2"/>
      <c r="N477" s="2"/>
      <c r="O477" s="2"/>
      <c r="P477" s="2"/>
      <c r="Q477" s="2"/>
      <c r="R477" s="2"/>
      <c r="S477" s="2"/>
    </row>
    <row r="478" spans="1:19" x14ac:dyDescent="0.25">
      <c r="A478" s="2"/>
      <c r="B478" s="2"/>
      <c r="C478" s="2"/>
      <c r="D478" s="2"/>
      <c r="E478" s="2"/>
      <c r="F478" s="2"/>
      <c r="G478" s="2"/>
      <c r="H478" s="2"/>
      <c r="I478" s="2"/>
      <c r="J478" s="2"/>
      <c r="K478" s="2"/>
      <c r="L478" s="2"/>
      <c r="M478" s="2"/>
      <c r="N478" s="2"/>
      <c r="O478" s="2"/>
      <c r="P478" s="2"/>
      <c r="Q478" s="2"/>
      <c r="R478" s="2"/>
      <c r="S478" s="2"/>
    </row>
    <row r="479" spans="1:19" x14ac:dyDescent="0.25">
      <c r="A479" s="2"/>
      <c r="B479" s="2"/>
      <c r="C479" s="2"/>
      <c r="D479" s="2"/>
      <c r="E479" s="2"/>
      <c r="F479" s="2"/>
      <c r="G479" s="2"/>
      <c r="H479" s="2"/>
      <c r="I479" s="2"/>
      <c r="J479" s="2"/>
      <c r="K479" s="2"/>
      <c r="L479" s="2"/>
      <c r="M479" s="2"/>
      <c r="N479" s="2"/>
      <c r="O479" s="2"/>
      <c r="P479" s="2"/>
      <c r="Q479" s="2"/>
      <c r="R479" s="2"/>
      <c r="S479" s="2"/>
    </row>
    <row r="480" spans="1:19" x14ac:dyDescent="0.25">
      <c r="A480" s="2"/>
      <c r="B480" s="2"/>
      <c r="C480" s="2"/>
      <c r="D480" s="2"/>
      <c r="E480" s="2"/>
      <c r="F480" s="2"/>
      <c r="G480" s="2"/>
      <c r="H480" s="2"/>
      <c r="I480" s="2"/>
      <c r="J480" s="2"/>
      <c r="K480" s="2"/>
      <c r="L480" s="2"/>
      <c r="M480" s="2"/>
      <c r="N480" s="2"/>
      <c r="O480" s="2"/>
      <c r="P480" s="2"/>
      <c r="Q480" s="2"/>
      <c r="R480" s="2"/>
      <c r="S480" s="2"/>
    </row>
    <row r="481" spans="1:19" x14ac:dyDescent="0.25">
      <c r="A481" s="2"/>
      <c r="B481" s="2"/>
      <c r="C481" s="2"/>
      <c r="D481" s="2"/>
      <c r="E481" s="2"/>
      <c r="F481" s="2"/>
      <c r="G481" s="2"/>
      <c r="H481" s="2"/>
      <c r="I481" s="2"/>
      <c r="J481" s="2"/>
      <c r="K481" s="2"/>
      <c r="L481" s="2"/>
      <c r="M481" s="2"/>
      <c r="N481" s="2"/>
      <c r="O481" s="2"/>
      <c r="P481" s="2"/>
      <c r="Q481" s="2"/>
      <c r="R481" s="2"/>
      <c r="S481" s="2"/>
    </row>
    <row r="482" spans="1:19" x14ac:dyDescent="0.25">
      <c r="A482" s="2"/>
      <c r="B482" s="2"/>
      <c r="C482" s="2"/>
      <c r="D482" s="2"/>
      <c r="E482" s="2"/>
      <c r="F482" s="2"/>
      <c r="G482" s="2"/>
      <c r="H482" s="2"/>
      <c r="I482" s="2"/>
      <c r="J482" s="2"/>
      <c r="K482" s="2"/>
      <c r="L482" s="2"/>
      <c r="M482" s="2"/>
      <c r="N482" s="2"/>
      <c r="O482" s="2"/>
      <c r="P482" s="2"/>
      <c r="Q482" s="2"/>
      <c r="R482" s="2"/>
      <c r="S482" s="2"/>
    </row>
    <row r="483" spans="1:19" x14ac:dyDescent="0.25">
      <c r="A483" s="2"/>
      <c r="B483" s="2"/>
      <c r="C483" s="2"/>
      <c r="D483" s="2"/>
      <c r="E483" s="2"/>
      <c r="F483" s="2"/>
      <c r="G483" s="2"/>
      <c r="H483" s="2"/>
      <c r="I483" s="2"/>
      <c r="J483" s="2"/>
      <c r="K483" s="2"/>
      <c r="L483" s="2"/>
      <c r="M483" s="2"/>
      <c r="N483" s="2"/>
      <c r="O483" s="2"/>
      <c r="P483" s="2"/>
      <c r="Q483" s="2"/>
      <c r="R483" s="2"/>
      <c r="S483" s="2"/>
    </row>
    <row r="484" spans="1:19" x14ac:dyDescent="0.25">
      <c r="A484" s="2"/>
      <c r="B484" s="2"/>
      <c r="C484" s="2"/>
      <c r="D484" s="2"/>
      <c r="E484" s="2"/>
      <c r="F484" s="2"/>
      <c r="G484" s="2"/>
      <c r="H484" s="2"/>
      <c r="I484" s="2"/>
      <c r="J484" s="2"/>
      <c r="K484" s="2"/>
      <c r="L484" s="2"/>
      <c r="M484" s="2"/>
      <c r="N484" s="2"/>
      <c r="O484" s="2"/>
      <c r="P484" s="2"/>
      <c r="Q484" s="2"/>
      <c r="R484" s="2"/>
      <c r="S484" s="2"/>
    </row>
    <row r="485" spans="1:19" x14ac:dyDescent="0.25">
      <c r="A485" s="2"/>
      <c r="B485" s="2"/>
      <c r="C485" s="2"/>
      <c r="D485" s="2"/>
      <c r="E485" s="2"/>
      <c r="F485" s="2"/>
      <c r="G485" s="2"/>
      <c r="H485" s="2"/>
      <c r="I485" s="2"/>
      <c r="J485" s="2"/>
      <c r="K485" s="2"/>
      <c r="L485" s="2"/>
      <c r="M485" s="2"/>
      <c r="N485" s="2"/>
      <c r="O485" s="2"/>
      <c r="P485" s="2"/>
      <c r="Q485" s="2"/>
      <c r="R485" s="2"/>
      <c r="S485" s="2"/>
    </row>
    <row r="486" spans="1:19" x14ac:dyDescent="0.25">
      <c r="A486" s="2"/>
      <c r="B486" s="2"/>
      <c r="C486" s="2"/>
      <c r="D486" s="2"/>
      <c r="E486" s="2"/>
      <c r="F486" s="2"/>
      <c r="G486" s="2"/>
      <c r="H486" s="2"/>
      <c r="I486" s="2"/>
      <c r="J486" s="2"/>
      <c r="K486" s="2"/>
      <c r="L486" s="2"/>
      <c r="M486" s="2"/>
      <c r="N486" s="2"/>
      <c r="O486" s="2"/>
      <c r="P486" s="2"/>
      <c r="Q486" s="2"/>
      <c r="R486" s="2"/>
      <c r="S486" s="2"/>
    </row>
    <row r="487" spans="1:19" x14ac:dyDescent="0.25">
      <c r="A487" s="2"/>
      <c r="B487" s="2"/>
      <c r="C487" s="2"/>
      <c r="D487" s="2"/>
      <c r="E487" s="2"/>
      <c r="F487" s="2"/>
      <c r="G487" s="2"/>
      <c r="H487" s="2"/>
      <c r="I487" s="2"/>
      <c r="J487" s="2"/>
      <c r="K487" s="2"/>
      <c r="L487" s="2"/>
      <c r="M487" s="2"/>
      <c r="N487" s="2"/>
      <c r="O487" s="2"/>
      <c r="P487" s="2"/>
      <c r="Q487" s="2"/>
      <c r="R487" s="2"/>
      <c r="S487" s="2"/>
    </row>
    <row r="488" spans="1:19" x14ac:dyDescent="0.25">
      <c r="A488" s="2"/>
      <c r="B488" s="2"/>
      <c r="C488" s="2"/>
      <c r="D488" s="2"/>
      <c r="E488" s="2"/>
      <c r="F488" s="2"/>
      <c r="G488" s="2"/>
      <c r="H488" s="2"/>
      <c r="I488" s="2"/>
      <c r="J488" s="2"/>
      <c r="K488" s="2"/>
      <c r="L488" s="2"/>
      <c r="M488" s="2"/>
      <c r="N488" s="2"/>
      <c r="O488" s="2"/>
      <c r="P488" s="2"/>
      <c r="Q488" s="2"/>
      <c r="R488" s="2"/>
      <c r="S488" s="2"/>
    </row>
    <row r="489" spans="1:19" x14ac:dyDescent="0.25">
      <c r="A489" s="2"/>
      <c r="B489" s="2"/>
      <c r="C489" s="2"/>
      <c r="D489" s="2"/>
      <c r="E489" s="2"/>
      <c r="F489" s="2"/>
      <c r="G489" s="2"/>
      <c r="H489" s="2"/>
      <c r="I489" s="2"/>
      <c r="J489" s="2"/>
      <c r="K489" s="2"/>
      <c r="L489" s="2"/>
      <c r="M489" s="2"/>
      <c r="N489" s="2"/>
      <c r="O489" s="2"/>
      <c r="P489" s="2"/>
      <c r="Q489" s="2"/>
      <c r="R489" s="2"/>
      <c r="S489" s="2"/>
    </row>
    <row r="490" spans="1:19" x14ac:dyDescent="0.25">
      <c r="A490" s="2"/>
      <c r="B490" s="2"/>
      <c r="C490" s="2"/>
      <c r="D490" s="2"/>
      <c r="E490" s="2"/>
      <c r="F490" s="2"/>
      <c r="G490" s="2"/>
      <c r="H490" s="2"/>
      <c r="I490" s="2"/>
      <c r="J490" s="2"/>
      <c r="K490" s="2"/>
      <c r="L490" s="2"/>
      <c r="M490" s="2"/>
      <c r="N490" s="2"/>
      <c r="O490" s="2"/>
      <c r="P490" s="2"/>
      <c r="Q490" s="2"/>
      <c r="R490" s="2"/>
      <c r="S490" s="2"/>
    </row>
    <row r="491" spans="1:19" x14ac:dyDescent="0.25">
      <c r="A491" s="2"/>
      <c r="B491" s="2"/>
      <c r="C491" s="2"/>
      <c r="D491" s="2"/>
      <c r="E491" s="2"/>
      <c r="F491" s="2"/>
      <c r="G491" s="2"/>
      <c r="H491" s="2"/>
      <c r="I491" s="2"/>
      <c r="J491" s="2"/>
      <c r="K491" s="2"/>
      <c r="L491" s="2"/>
      <c r="M491" s="2"/>
      <c r="N491" s="2"/>
      <c r="O491" s="2"/>
      <c r="P491" s="2"/>
      <c r="Q491" s="2"/>
      <c r="R491" s="2"/>
      <c r="S491" s="2"/>
    </row>
    <row r="492" spans="1:19" x14ac:dyDescent="0.25">
      <c r="A492" s="2"/>
      <c r="B492" s="2"/>
      <c r="C492" s="2"/>
      <c r="D492" s="2"/>
      <c r="E492" s="2"/>
      <c r="F492" s="2"/>
      <c r="G492" s="2"/>
      <c r="H492" s="2"/>
      <c r="I492" s="2"/>
      <c r="J492" s="2"/>
      <c r="K492" s="2"/>
      <c r="L492" s="2"/>
      <c r="M492" s="2"/>
      <c r="N492" s="2"/>
      <c r="O492" s="2"/>
      <c r="P492" s="2"/>
      <c r="Q492" s="2"/>
      <c r="R492" s="2"/>
      <c r="S492" s="2"/>
    </row>
    <row r="493" spans="1:19" x14ac:dyDescent="0.25">
      <c r="A493" s="2"/>
      <c r="B493" s="2"/>
      <c r="C493" s="2"/>
      <c r="D493" s="2"/>
      <c r="E493" s="2"/>
      <c r="F493" s="2"/>
      <c r="G493" s="2"/>
      <c r="H493" s="2"/>
      <c r="I493" s="2"/>
      <c r="J493" s="2"/>
      <c r="K493" s="2"/>
      <c r="L493" s="2"/>
      <c r="M493" s="2"/>
      <c r="N493" s="2"/>
      <c r="O493" s="2"/>
      <c r="P493" s="2"/>
      <c r="Q493" s="2"/>
      <c r="R493" s="2"/>
      <c r="S493" s="2"/>
    </row>
    <row r="494" spans="1:19" x14ac:dyDescent="0.25">
      <c r="A494" s="2"/>
      <c r="B494" s="2"/>
      <c r="C494" s="2"/>
      <c r="D494" s="2"/>
      <c r="E494" s="2"/>
      <c r="F494" s="2"/>
      <c r="G494" s="2"/>
      <c r="H494" s="2"/>
      <c r="I494" s="2"/>
      <c r="J494" s="2"/>
      <c r="K494" s="2"/>
      <c r="L494" s="2"/>
      <c r="M494" s="2"/>
      <c r="N494" s="2"/>
      <c r="O494" s="2"/>
      <c r="P494" s="2"/>
      <c r="Q494" s="2"/>
      <c r="R494" s="2"/>
      <c r="S494" s="2"/>
    </row>
    <row r="495" spans="1:19" x14ac:dyDescent="0.25">
      <c r="A495" s="2"/>
      <c r="B495" s="2"/>
      <c r="C495" s="2"/>
      <c r="D495" s="2"/>
      <c r="E495" s="2"/>
      <c r="F495" s="2"/>
      <c r="G495" s="2"/>
      <c r="H495" s="2"/>
      <c r="I495" s="2"/>
      <c r="J495" s="2"/>
      <c r="K495" s="2"/>
      <c r="L495" s="2"/>
      <c r="M495" s="2"/>
      <c r="N495" s="2"/>
      <c r="O495" s="2"/>
      <c r="P495" s="2"/>
      <c r="Q495" s="2"/>
      <c r="R495" s="2"/>
      <c r="S495" s="2"/>
    </row>
    <row r="496" spans="1:19" x14ac:dyDescent="0.25">
      <c r="A496" s="2"/>
      <c r="B496" s="2"/>
      <c r="C496" s="2"/>
      <c r="D496" s="2"/>
      <c r="E496" s="2"/>
      <c r="F496" s="2"/>
      <c r="G496" s="2"/>
      <c r="H496" s="2"/>
      <c r="I496" s="2"/>
      <c r="J496" s="2"/>
      <c r="K496" s="2"/>
      <c r="L496" s="2"/>
      <c r="M496" s="2"/>
      <c r="N496" s="2"/>
      <c r="O496" s="2"/>
      <c r="P496" s="2"/>
      <c r="Q496" s="2"/>
      <c r="R496" s="2"/>
      <c r="S496" s="2"/>
    </row>
    <row r="497" spans="1:19" x14ac:dyDescent="0.25">
      <c r="A497" s="2"/>
      <c r="B497" s="2"/>
      <c r="C497" s="2"/>
      <c r="D497" s="2"/>
      <c r="E497" s="2"/>
      <c r="F497" s="2"/>
      <c r="G497" s="2"/>
      <c r="H497" s="2"/>
      <c r="I497" s="2"/>
      <c r="J497" s="2"/>
      <c r="K497" s="2"/>
      <c r="L497" s="2"/>
      <c r="M497" s="2"/>
      <c r="N497" s="2"/>
      <c r="O497" s="2"/>
      <c r="P497" s="2"/>
      <c r="Q497" s="2"/>
      <c r="R497" s="2"/>
      <c r="S497" s="2"/>
    </row>
    <row r="498" spans="1:19" x14ac:dyDescent="0.25">
      <c r="A498" s="2"/>
      <c r="B498" s="2"/>
      <c r="C498" s="2"/>
      <c r="D498" s="2"/>
      <c r="E498" s="2"/>
      <c r="F498" s="2"/>
      <c r="G498" s="2"/>
      <c r="H498" s="2"/>
      <c r="I498" s="2"/>
      <c r="J498" s="2"/>
      <c r="K498" s="2"/>
      <c r="L498" s="2"/>
      <c r="M498" s="2"/>
      <c r="N498" s="2"/>
      <c r="O498" s="2"/>
      <c r="P498" s="2"/>
      <c r="Q498" s="2"/>
      <c r="R498" s="2"/>
      <c r="S498" s="2"/>
    </row>
    <row r="499" spans="1:19" x14ac:dyDescent="0.25">
      <c r="A499" s="2"/>
      <c r="B499" s="2"/>
      <c r="C499" s="2"/>
      <c r="D499" s="2"/>
      <c r="E499" s="2"/>
      <c r="F499" s="2"/>
      <c r="G499" s="2"/>
      <c r="H499" s="2"/>
      <c r="I499" s="2"/>
      <c r="J499" s="2"/>
      <c r="K499" s="2"/>
      <c r="L499" s="2"/>
      <c r="M499" s="2"/>
      <c r="N499" s="2"/>
      <c r="O499" s="2"/>
      <c r="P499" s="2"/>
      <c r="Q499" s="2"/>
      <c r="R499" s="2"/>
      <c r="S499" s="2"/>
    </row>
    <row r="500" spans="1:19" x14ac:dyDescent="0.25">
      <c r="A500" s="2"/>
      <c r="B500" s="2"/>
      <c r="C500" s="2"/>
      <c r="D500" s="2"/>
      <c r="E500" s="2"/>
      <c r="F500" s="2"/>
      <c r="G500" s="2"/>
      <c r="H500" s="2"/>
      <c r="I500" s="2"/>
      <c r="J500" s="2"/>
      <c r="K500" s="2"/>
      <c r="L500" s="2"/>
      <c r="M500" s="2"/>
      <c r="N500" s="2"/>
      <c r="O500" s="2"/>
      <c r="P500" s="2"/>
      <c r="Q500" s="2"/>
      <c r="R500" s="2"/>
      <c r="S500" s="2"/>
    </row>
    <row r="501" spans="1:19" x14ac:dyDescent="0.25">
      <c r="A501" s="2"/>
      <c r="B501" s="2"/>
      <c r="C501" s="2"/>
      <c r="D501" s="2"/>
      <c r="E501" s="2"/>
      <c r="F501" s="2"/>
      <c r="G501" s="2"/>
      <c r="H501" s="2"/>
      <c r="I501" s="2"/>
      <c r="J501" s="2"/>
      <c r="K501" s="2"/>
      <c r="L501" s="2"/>
      <c r="M501" s="2"/>
      <c r="N501" s="2"/>
      <c r="O501" s="2"/>
      <c r="P501" s="2"/>
      <c r="Q501" s="2"/>
      <c r="R501" s="2"/>
      <c r="S501" s="2"/>
    </row>
    <row r="502" spans="1:19" x14ac:dyDescent="0.25">
      <c r="A502" s="2"/>
      <c r="B502" s="2"/>
      <c r="C502" s="2"/>
      <c r="D502" s="2"/>
      <c r="E502" s="2"/>
      <c r="F502" s="2"/>
      <c r="G502" s="2"/>
      <c r="H502" s="2"/>
      <c r="I502" s="2"/>
      <c r="J502" s="2"/>
      <c r="K502" s="2"/>
      <c r="L502" s="2"/>
      <c r="M502" s="2"/>
      <c r="N502" s="2"/>
      <c r="O502" s="2"/>
      <c r="P502" s="2"/>
      <c r="Q502" s="2"/>
      <c r="R502" s="2"/>
      <c r="S502" s="2"/>
    </row>
    <row r="503" spans="1:19" x14ac:dyDescent="0.25">
      <c r="A503" s="2"/>
      <c r="B503" s="2"/>
      <c r="C503" s="2"/>
      <c r="D503" s="2"/>
      <c r="E503" s="2"/>
      <c r="F503" s="2"/>
      <c r="G503" s="2"/>
      <c r="H503" s="2"/>
      <c r="I503" s="2"/>
      <c r="J503" s="2"/>
      <c r="K503" s="2"/>
      <c r="L503" s="2"/>
      <c r="M503" s="2"/>
      <c r="N503" s="2"/>
      <c r="O503" s="2"/>
      <c r="P503" s="2"/>
      <c r="Q503" s="2"/>
      <c r="R503" s="2"/>
      <c r="S503" s="2"/>
    </row>
    <row r="504" spans="1:19" x14ac:dyDescent="0.25">
      <c r="A504" s="2"/>
      <c r="B504" s="2"/>
      <c r="C504" s="2"/>
      <c r="D504" s="2"/>
      <c r="E504" s="2"/>
      <c r="F504" s="2"/>
      <c r="G504" s="2"/>
      <c r="H504" s="2"/>
      <c r="I504" s="2"/>
      <c r="J504" s="2"/>
      <c r="K504" s="2"/>
      <c r="L504" s="2"/>
      <c r="M504" s="2"/>
      <c r="N504" s="2"/>
      <c r="O504" s="2"/>
      <c r="P504" s="2"/>
      <c r="Q504" s="2"/>
      <c r="R504" s="2"/>
      <c r="S504" s="2"/>
    </row>
    <row r="505" spans="1:19" x14ac:dyDescent="0.25">
      <c r="A505" s="2"/>
      <c r="B505" s="2"/>
      <c r="C505" s="2"/>
      <c r="D505" s="2"/>
      <c r="E505" s="2"/>
      <c r="F505" s="2"/>
      <c r="G505" s="2"/>
      <c r="H505" s="2"/>
      <c r="I505" s="2"/>
      <c r="J505" s="2"/>
      <c r="K505" s="2"/>
      <c r="L505" s="2"/>
      <c r="M505" s="2"/>
      <c r="N505" s="2"/>
      <c r="O505" s="2"/>
      <c r="P505" s="2"/>
      <c r="Q505" s="2"/>
      <c r="R505" s="2"/>
      <c r="S505" s="2"/>
    </row>
    <row r="506" spans="1:19" x14ac:dyDescent="0.25">
      <c r="A506" s="2"/>
      <c r="B506" s="2"/>
      <c r="C506" s="2"/>
      <c r="D506" s="2"/>
      <c r="E506" s="2"/>
      <c r="F506" s="2"/>
      <c r="G506" s="2"/>
      <c r="H506" s="2"/>
      <c r="I506" s="2"/>
      <c r="J506" s="2"/>
      <c r="K506" s="2"/>
      <c r="L506" s="2"/>
      <c r="M506" s="2"/>
      <c r="N506" s="2"/>
      <c r="O506" s="2"/>
      <c r="P506" s="2"/>
      <c r="Q506" s="2"/>
      <c r="R506" s="2"/>
      <c r="S506" s="2"/>
    </row>
    <row r="507" spans="1:19" x14ac:dyDescent="0.25">
      <c r="A507" s="2"/>
      <c r="B507" s="2"/>
      <c r="C507" s="2"/>
      <c r="D507" s="2"/>
      <c r="E507" s="2"/>
      <c r="F507" s="2"/>
      <c r="G507" s="2"/>
      <c r="H507" s="2"/>
      <c r="I507" s="2"/>
      <c r="J507" s="2"/>
      <c r="K507" s="2"/>
      <c r="L507" s="2"/>
      <c r="M507" s="2"/>
      <c r="N507" s="2"/>
      <c r="O507" s="2"/>
      <c r="P507" s="2"/>
      <c r="Q507" s="2"/>
      <c r="R507" s="2"/>
      <c r="S507" s="2"/>
    </row>
    <row r="508" spans="1:19" x14ac:dyDescent="0.25">
      <c r="A508" s="2"/>
      <c r="B508" s="2"/>
      <c r="C508" s="2"/>
      <c r="D508" s="2"/>
      <c r="E508" s="2"/>
      <c r="F508" s="2"/>
      <c r="G508" s="2"/>
      <c r="H508" s="2"/>
      <c r="I508" s="2"/>
      <c r="J508" s="2"/>
      <c r="K508" s="2"/>
      <c r="L508" s="2"/>
      <c r="M508" s="2"/>
      <c r="N508" s="2"/>
      <c r="O508" s="2"/>
      <c r="P508" s="2"/>
      <c r="Q508" s="2"/>
      <c r="R508" s="2"/>
      <c r="S508" s="2"/>
    </row>
    <row r="509" spans="1:19" x14ac:dyDescent="0.25">
      <c r="A509" s="2"/>
      <c r="B509" s="2"/>
      <c r="C509" s="2"/>
      <c r="D509" s="2"/>
      <c r="E509" s="2"/>
      <c r="F509" s="2"/>
      <c r="G509" s="2"/>
      <c r="H509" s="2"/>
      <c r="I509" s="2"/>
      <c r="J509" s="2"/>
      <c r="K509" s="2"/>
      <c r="L509" s="2"/>
      <c r="M509" s="2"/>
      <c r="N509" s="2"/>
      <c r="O509" s="2"/>
      <c r="P509" s="2"/>
      <c r="Q509" s="2"/>
      <c r="R509" s="2"/>
      <c r="S509" s="2"/>
    </row>
    <row r="510" spans="1:19" x14ac:dyDescent="0.25">
      <c r="A510" s="2"/>
      <c r="B510" s="2"/>
      <c r="C510" s="2"/>
      <c r="D510" s="2"/>
      <c r="E510" s="2"/>
      <c r="F510" s="2"/>
      <c r="G510" s="2"/>
      <c r="H510" s="2"/>
      <c r="I510" s="2"/>
      <c r="J510" s="2"/>
      <c r="K510" s="2"/>
      <c r="L510" s="2"/>
      <c r="M510" s="2"/>
      <c r="N510" s="2"/>
      <c r="O510" s="2"/>
      <c r="P510" s="2"/>
      <c r="Q510" s="2"/>
      <c r="R510" s="2"/>
      <c r="S510" s="2"/>
    </row>
    <row r="511" spans="1:19" x14ac:dyDescent="0.25">
      <c r="A511" s="2"/>
      <c r="B511" s="2"/>
      <c r="C511" s="2"/>
      <c r="D511" s="2"/>
      <c r="E511" s="2"/>
      <c r="F511" s="2"/>
      <c r="G511" s="2"/>
      <c r="H511" s="2"/>
      <c r="I511" s="2"/>
      <c r="J511" s="2"/>
      <c r="K511" s="2"/>
      <c r="L511" s="2"/>
      <c r="M511" s="2"/>
      <c r="N511" s="2"/>
      <c r="O511" s="2"/>
      <c r="P511" s="2"/>
      <c r="Q511" s="2"/>
      <c r="R511" s="2"/>
      <c r="S511" s="2"/>
    </row>
    <row r="512" spans="1:19" x14ac:dyDescent="0.25">
      <c r="A512" s="2"/>
      <c r="B512" s="2"/>
      <c r="C512" s="2"/>
      <c r="D512" s="2"/>
      <c r="E512" s="2"/>
      <c r="F512" s="2"/>
      <c r="G512" s="2"/>
      <c r="H512" s="2"/>
      <c r="I512" s="2"/>
      <c r="J512" s="2"/>
      <c r="K512" s="2"/>
      <c r="L512" s="2"/>
      <c r="M512" s="2"/>
      <c r="N512" s="2"/>
      <c r="O512" s="2"/>
      <c r="P512" s="2"/>
      <c r="Q512" s="2"/>
      <c r="R512" s="2"/>
      <c r="S512" s="2"/>
    </row>
    <row r="513" spans="1:19" x14ac:dyDescent="0.25">
      <c r="A513" s="2"/>
      <c r="B513" s="2"/>
      <c r="C513" s="2"/>
      <c r="D513" s="2"/>
      <c r="E513" s="2"/>
      <c r="F513" s="2"/>
      <c r="G513" s="2"/>
      <c r="H513" s="2"/>
      <c r="I513" s="2"/>
      <c r="J513" s="2"/>
      <c r="K513" s="2"/>
      <c r="L513" s="2"/>
      <c r="M513" s="2"/>
      <c r="N513" s="2"/>
      <c r="O513" s="2"/>
      <c r="P513" s="2"/>
      <c r="Q513" s="2"/>
      <c r="R513" s="2"/>
      <c r="S513" s="2"/>
    </row>
    <row r="514" spans="1:19" x14ac:dyDescent="0.25">
      <c r="A514" s="2"/>
      <c r="B514" s="2"/>
      <c r="C514" s="2"/>
      <c r="D514" s="2"/>
      <c r="E514" s="2"/>
      <c r="F514" s="2"/>
      <c r="G514" s="2"/>
      <c r="H514" s="2"/>
      <c r="I514" s="2"/>
      <c r="J514" s="2"/>
      <c r="K514" s="2"/>
      <c r="L514" s="2"/>
      <c r="M514" s="2"/>
      <c r="N514" s="2"/>
      <c r="O514" s="2"/>
      <c r="P514" s="2"/>
      <c r="Q514" s="2"/>
      <c r="R514" s="2"/>
      <c r="S514" s="2"/>
    </row>
    <row r="515" spans="1:19" x14ac:dyDescent="0.25">
      <c r="A515" s="2"/>
      <c r="B515" s="2"/>
      <c r="C515" s="2"/>
      <c r="D515" s="2"/>
      <c r="E515" s="2"/>
      <c r="F515" s="2"/>
      <c r="G515" s="2"/>
      <c r="H515" s="2"/>
      <c r="I515" s="2"/>
      <c r="J515" s="2"/>
      <c r="K515" s="2"/>
      <c r="L515" s="2"/>
      <c r="M515" s="2"/>
      <c r="N515" s="2"/>
      <c r="O515" s="2"/>
      <c r="P515" s="2"/>
      <c r="Q515" s="2"/>
      <c r="R515" s="2"/>
      <c r="S515" s="2"/>
    </row>
    <row r="516" spans="1:19" x14ac:dyDescent="0.25">
      <c r="A516" s="2"/>
      <c r="B516" s="2"/>
      <c r="C516" s="2"/>
      <c r="D516" s="2"/>
      <c r="E516" s="2"/>
      <c r="F516" s="2"/>
      <c r="G516" s="2"/>
      <c r="H516" s="2"/>
      <c r="I516" s="2"/>
      <c r="J516" s="2"/>
      <c r="K516" s="2"/>
      <c r="L516" s="2"/>
      <c r="M516" s="2"/>
      <c r="N516" s="2"/>
      <c r="O516" s="2"/>
      <c r="P516" s="2"/>
      <c r="Q516" s="2"/>
      <c r="R516" s="2"/>
      <c r="S516" s="2"/>
    </row>
    <row r="517" spans="1:19" x14ac:dyDescent="0.25">
      <c r="A517" s="2"/>
      <c r="B517" s="2"/>
      <c r="C517" s="2"/>
      <c r="D517" s="2"/>
      <c r="E517" s="2"/>
      <c r="F517" s="2"/>
      <c r="G517" s="2"/>
      <c r="H517" s="2"/>
      <c r="I517" s="2"/>
      <c r="J517" s="2"/>
      <c r="K517" s="2"/>
      <c r="L517" s="2"/>
      <c r="M517" s="2"/>
      <c r="N517" s="2"/>
      <c r="O517" s="2"/>
      <c r="P517" s="2"/>
      <c r="Q517" s="2"/>
      <c r="R517" s="2"/>
      <c r="S517" s="2"/>
    </row>
    <row r="518" spans="1:19" x14ac:dyDescent="0.25">
      <c r="A518" s="2"/>
      <c r="B518" s="2"/>
      <c r="C518" s="2"/>
      <c r="D518" s="2"/>
      <c r="E518" s="2"/>
      <c r="F518" s="2"/>
      <c r="G518" s="2"/>
      <c r="H518" s="2"/>
      <c r="I518" s="2"/>
      <c r="J518" s="2"/>
      <c r="K518" s="2"/>
      <c r="L518" s="2"/>
      <c r="M518" s="2"/>
      <c r="N518" s="2"/>
      <c r="O518" s="2"/>
      <c r="P518" s="2"/>
      <c r="Q518" s="2"/>
      <c r="R518" s="2"/>
      <c r="S518" s="2"/>
    </row>
    <row r="519" spans="1:19" x14ac:dyDescent="0.25">
      <c r="A519" s="2"/>
      <c r="B519" s="2"/>
      <c r="C519" s="2"/>
      <c r="D519" s="2"/>
      <c r="E519" s="2"/>
      <c r="F519" s="2"/>
      <c r="G519" s="2"/>
      <c r="H519" s="2"/>
      <c r="I519" s="2"/>
      <c r="J519" s="2"/>
      <c r="K519" s="2"/>
      <c r="L519" s="2"/>
      <c r="M519" s="2"/>
      <c r="N519" s="2"/>
      <c r="O519" s="2"/>
      <c r="P519" s="2"/>
      <c r="Q519" s="2"/>
      <c r="R519" s="2"/>
      <c r="S519" s="2"/>
    </row>
    <row r="520" spans="1:19" x14ac:dyDescent="0.25">
      <c r="A520" s="2"/>
      <c r="B520" s="2"/>
      <c r="C520" s="2"/>
      <c r="D520" s="2"/>
      <c r="E520" s="2"/>
      <c r="F520" s="2"/>
      <c r="G520" s="2"/>
      <c r="H520" s="2"/>
      <c r="I520" s="2"/>
      <c r="J520" s="2"/>
      <c r="K520" s="2"/>
      <c r="L520" s="2"/>
      <c r="M520" s="2"/>
      <c r="N520" s="2"/>
      <c r="O520" s="2"/>
      <c r="P520" s="2"/>
      <c r="Q520" s="2"/>
      <c r="R520" s="2"/>
      <c r="S520" s="2"/>
    </row>
    <row r="521" spans="1:19" x14ac:dyDescent="0.25">
      <c r="A521" s="2"/>
      <c r="B521" s="2"/>
      <c r="C521" s="2"/>
      <c r="D521" s="2"/>
      <c r="E521" s="2"/>
      <c r="F521" s="2"/>
      <c r="G521" s="2"/>
      <c r="H521" s="2"/>
      <c r="I521" s="2"/>
      <c r="J521" s="2"/>
      <c r="K521" s="2"/>
      <c r="L521" s="2"/>
      <c r="M521" s="2"/>
      <c r="N521" s="2"/>
      <c r="O521" s="2"/>
      <c r="P521" s="2"/>
      <c r="Q521" s="2"/>
      <c r="R521" s="2"/>
      <c r="S521" s="2"/>
    </row>
    <row r="522" spans="1:19" x14ac:dyDescent="0.25">
      <c r="A522" s="2"/>
      <c r="B522" s="2"/>
      <c r="C522" s="2"/>
      <c r="D522" s="2"/>
      <c r="E522" s="2"/>
      <c r="F522" s="2"/>
      <c r="G522" s="2"/>
      <c r="H522" s="2"/>
      <c r="I522" s="2"/>
      <c r="J522" s="2"/>
      <c r="K522" s="2"/>
      <c r="L522" s="2"/>
      <c r="M522" s="2"/>
      <c r="N522" s="2"/>
      <c r="O522" s="2"/>
      <c r="P522" s="2"/>
      <c r="Q522" s="2"/>
      <c r="R522" s="2"/>
      <c r="S522" s="2"/>
    </row>
    <row r="523" spans="1:19" x14ac:dyDescent="0.25">
      <c r="A523" s="2"/>
      <c r="B523" s="2"/>
      <c r="C523" s="2"/>
      <c r="D523" s="2"/>
      <c r="E523" s="2"/>
      <c r="F523" s="2"/>
      <c r="G523" s="2"/>
      <c r="H523" s="2"/>
      <c r="I523" s="2"/>
      <c r="J523" s="2"/>
      <c r="K523" s="2"/>
      <c r="L523" s="2"/>
      <c r="M523" s="2"/>
      <c r="N523" s="2"/>
      <c r="O523" s="2"/>
      <c r="P523" s="2"/>
      <c r="Q523" s="2"/>
      <c r="R523" s="2"/>
      <c r="S523" s="2"/>
    </row>
    <row r="524" spans="1:19" x14ac:dyDescent="0.25">
      <c r="A524" s="2"/>
      <c r="B524" s="2"/>
      <c r="C524" s="2"/>
      <c r="D524" s="2"/>
      <c r="E524" s="2"/>
      <c r="F524" s="2"/>
      <c r="G524" s="2"/>
      <c r="H524" s="2"/>
      <c r="I524" s="2"/>
      <c r="J524" s="2"/>
      <c r="K524" s="2"/>
      <c r="L524" s="2"/>
      <c r="M524" s="2"/>
      <c r="N524" s="2"/>
      <c r="O524" s="2"/>
      <c r="P524" s="2"/>
      <c r="Q524" s="2"/>
      <c r="R524" s="2"/>
      <c r="S524" s="2"/>
    </row>
    <row r="525" spans="1:19" x14ac:dyDescent="0.25">
      <c r="A525" s="2"/>
      <c r="B525" s="2"/>
      <c r="C525" s="2"/>
      <c r="D525" s="2"/>
      <c r="E525" s="2"/>
      <c r="F525" s="2"/>
      <c r="G525" s="2"/>
      <c r="H525" s="2"/>
      <c r="I525" s="2"/>
      <c r="J525" s="2"/>
      <c r="K525" s="2"/>
      <c r="L525" s="2"/>
      <c r="M525" s="2"/>
      <c r="N525" s="2"/>
      <c r="O525" s="2"/>
      <c r="P525" s="2"/>
      <c r="Q525" s="2"/>
      <c r="R525" s="2"/>
      <c r="S525" s="2"/>
    </row>
    <row r="526" spans="1:19" x14ac:dyDescent="0.25">
      <c r="A526" s="2"/>
      <c r="B526" s="2"/>
      <c r="C526" s="2"/>
      <c r="D526" s="2"/>
      <c r="E526" s="2"/>
      <c r="F526" s="2"/>
      <c r="G526" s="2"/>
      <c r="H526" s="2"/>
      <c r="I526" s="2"/>
      <c r="J526" s="2"/>
      <c r="K526" s="2"/>
      <c r="L526" s="2"/>
      <c r="M526" s="2"/>
      <c r="N526" s="2"/>
      <c r="O526" s="2"/>
      <c r="P526" s="2"/>
      <c r="Q526" s="2"/>
      <c r="R526" s="2"/>
      <c r="S526" s="2"/>
    </row>
    <row r="527" spans="1:19" x14ac:dyDescent="0.25">
      <c r="A527" s="2"/>
      <c r="B527" s="2"/>
      <c r="C527" s="2"/>
      <c r="D527" s="2"/>
      <c r="E527" s="2"/>
      <c r="F527" s="2"/>
      <c r="G527" s="2"/>
      <c r="H527" s="2"/>
      <c r="I527" s="2"/>
      <c r="J527" s="2"/>
      <c r="K527" s="2"/>
      <c r="L527" s="2"/>
      <c r="M527" s="2"/>
      <c r="N527" s="2"/>
      <c r="O527" s="2"/>
      <c r="P527" s="2"/>
      <c r="Q527" s="2"/>
      <c r="R527" s="2"/>
      <c r="S527" s="2"/>
    </row>
    <row r="528" spans="1:19" x14ac:dyDescent="0.25">
      <c r="A528" s="2"/>
      <c r="B528" s="2"/>
      <c r="C528" s="2"/>
      <c r="D528" s="2"/>
      <c r="E528" s="2"/>
      <c r="F528" s="2"/>
      <c r="G528" s="2"/>
      <c r="H528" s="2"/>
      <c r="I528" s="2"/>
      <c r="J528" s="2"/>
      <c r="K528" s="2"/>
      <c r="L528" s="2"/>
      <c r="M528" s="2"/>
      <c r="N528" s="2"/>
      <c r="O528" s="2"/>
      <c r="P528" s="2"/>
      <c r="Q528" s="2"/>
      <c r="R528" s="2"/>
      <c r="S528" s="2"/>
    </row>
    <row r="529" spans="1:19" x14ac:dyDescent="0.25">
      <c r="A529" s="2"/>
      <c r="B529" s="2"/>
      <c r="C529" s="2"/>
      <c r="D529" s="2"/>
      <c r="E529" s="2"/>
      <c r="F529" s="2"/>
      <c r="G529" s="2"/>
      <c r="H529" s="2"/>
      <c r="I529" s="2"/>
      <c r="J529" s="2"/>
      <c r="K529" s="2"/>
      <c r="L529" s="2"/>
      <c r="M529" s="2"/>
      <c r="N529" s="2"/>
      <c r="O529" s="2"/>
      <c r="P529" s="2"/>
      <c r="Q529" s="2"/>
      <c r="R529" s="2"/>
      <c r="S529" s="2"/>
    </row>
    <row r="530" spans="1:19" x14ac:dyDescent="0.25">
      <c r="A530" s="2"/>
      <c r="B530" s="2"/>
      <c r="C530" s="2"/>
      <c r="D530" s="2"/>
      <c r="E530" s="2"/>
      <c r="F530" s="2"/>
      <c r="G530" s="2"/>
      <c r="H530" s="2"/>
      <c r="I530" s="2"/>
      <c r="J530" s="2"/>
      <c r="K530" s="2"/>
      <c r="L530" s="2"/>
      <c r="M530" s="2"/>
      <c r="N530" s="2"/>
      <c r="O530" s="2"/>
      <c r="P530" s="2"/>
      <c r="Q530" s="2"/>
      <c r="R530" s="2"/>
      <c r="S530" s="2"/>
    </row>
    <row r="531" spans="1:19" x14ac:dyDescent="0.25">
      <c r="A531" s="2"/>
      <c r="B531" s="2"/>
      <c r="C531" s="2"/>
      <c r="D531" s="2"/>
      <c r="E531" s="2"/>
      <c r="F531" s="2"/>
      <c r="G531" s="2"/>
      <c r="H531" s="2"/>
      <c r="I531" s="2"/>
      <c r="J531" s="2"/>
      <c r="K531" s="2"/>
      <c r="L531" s="2"/>
      <c r="M531" s="2"/>
      <c r="N531" s="2"/>
      <c r="O531" s="2"/>
      <c r="P531" s="2"/>
      <c r="Q531" s="2"/>
      <c r="R531" s="2"/>
      <c r="S531" s="2"/>
    </row>
    <row r="532" spans="1:19" x14ac:dyDescent="0.25">
      <c r="A532" s="2"/>
      <c r="B532" s="2"/>
      <c r="C532" s="2"/>
      <c r="D532" s="2"/>
      <c r="E532" s="2"/>
      <c r="F532" s="2"/>
      <c r="G532" s="2"/>
      <c r="H532" s="2"/>
      <c r="I532" s="2"/>
      <c r="J532" s="2"/>
      <c r="K532" s="2"/>
      <c r="L532" s="2"/>
      <c r="M532" s="2"/>
      <c r="N532" s="2"/>
      <c r="O532" s="2"/>
      <c r="P532" s="2"/>
      <c r="Q532" s="2"/>
      <c r="R532" s="2"/>
      <c r="S532" s="2"/>
    </row>
    <row r="533" spans="1:19" x14ac:dyDescent="0.25">
      <c r="A533" s="2"/>
      <c r="B533" s="2"/>
      <c r="C533" s="2"/>
      <c r="D533" s="2"/>
      <c r="E533" s="2"/>
      <c r="F533" s="2"/>
      <c r="G533" s="2"/>
      <c r="H533" s="2"/>
      <c r="I533" s="2"/>
      <c r="J533" s="2"/>
      <c r="K533" s="2"/>
      <c r="L533" s="2"/>
      <c r="M533" s="2"/>
      <c r="N533" s="2"/>
      <c r="O533" s="2"/>
      <c r="P533" s="2"/>
      <c r="Q533" s="2"/>
      <c r="R533" s="2"/>
      <c r="S533" s="2"/>
    </row>
    <row r="534" spans="1:19" x14ac:dyDescent="0.25">
      <c r="A534" s="2"/>
      <c r="B534" s="2"/>
      <c r="C534" s="2"/>
      <c r="D534" s="2"/>
      <c r="E534" s="2"/>
      <c r="F534" s="2"/>
      <c r="G534" s="2"/>
      <c r="H534" s="2"/>
      <c r="I534" s="2"/>
      <c r="J534" s="2"/>
      <c r="K534" s="2"/>
      <c r="L534" s="2"/>
      <c r="M534" s="2"/>
      <c r="N534" s="2"/>
      <c r="O534" s="2"/>
      <c r="P534" s="2"/>
      <c r="Q534" s="2"/>
      <c r="R534" s="2"/>
      <c r="S534" s="2"/>
    </row>
    <row r="535" spans="1:19" x14ac:dyDescent="0.25">
      <c r="A535" s="2"/>
      <c r="B535" s="2"/>
      <c r="C535" s="2"/>
      <c r="D535" s="2"/>
      <c r="E535" s="2"/>
      <c r="F535" s="2"/>
      <c r="G535" s="2"/>
      <c r="H535" s="2"/>
      <c r="I535" s="2"/>
      <c r="J535" s="2"/>
      <c r="K535" s="2"/>
      <c r="L535" s="2"/>
      <c r="M535" s="2"/>
      <c r="N535" s="2"/>
      <c r="O535" s="2"/>
      <c r="P535" s="2"/>
      <c r="Q535" s="2"/>
      <c r="R535" s="2"/>
      <c r="S535" s="2"/>
    </row>
    <row r="536" spans="1:19" x14ac:dyDescent="0.25">
      <c r="A536" s="2"/>
      <c r="B536" s="2"/>
      <c r="C536" s="2"/>
      <c r="D536" s="2"/>
      <c r="E536" s="2"/>
      <c r="F536" s="2"/>
      <c r="G536" s="2"/>
      <c r="H536" s="2"/>
      <c r="I536" s="2"/>
      <c r="J536" s="2"/>
      <c r="K536" s="2"/>
      <c r="L536" s="2"/>
      <c r="M536" s="2"/>
      <c r="N536" s="2"/>
      <c r="O536" s="2"/>
      <c r="P536" s="2"/>
      <c r="Q536" s="2"/>
      <c r="R536" s="2"/>
      <c r="S536" s="2"/>
    </row>
    <row r="537" spans="1:19" x14ac:dyDescent="0.25">
      <c r="A537" s="2"/>
      <c r="B537" s="2"/>
      <c r="C537" s="2"/>
      <c r="D537" s="2"/>
      <c r="E537" s="2"/>
      <c r="F537" s="2"/>
      <c r="G537" s="2"/>
      <c r="H537" s="2"/>
      <c r="I537" s="2"/>
      <c r="J537" s="2"/>
      <c r="K537" s="2"/>
      <c r="L537" s="2"/>
      <c r="M537" s="2"/>
      <c r="N537" s="2"/>
      <c r="O537" s="2"/>
      <c r="P537" s="2"/>
      <c r="Q537" s="2"/>
      <c r="R537" s="2"/>
      <c r="S537" s="2"/>
    </row>
    <row r="538" spans="1:19" x14ac:dyDescent="0.25">
      <c r="A538" s="2"/>
      <c r="B538" s="2"/>
      <c r="C538" s="2"/>
      <c r="D538" s="2"/>
      <c r="E538" s="2"/>
      <c r="F538" s="2"/>
      <c r="G538" s="2"/>
      <c r="H538" s="2"/>
      <c r="I538" s="2"/>
      <c r="J538" s="2"/>
      <c r="K538" s="2"/>
      <c r="L538" s="2"/>
      <c r="M538" s="2"/>
      <c r="N538" s="2"/>
      <c r="O538" s="2"/>
      <c r="P538" s="2"/>
      <c r="Q538" s="2"/>
      <c r="R538" s="2"/>
      <c r="S538" s="2"/>
    </row>
    <row r="539" spans="1:19" x14ac:dyDescent="0.25">
      <c r="A539" s="2"/>
      <c r="B539" s="2"/>
      <c r="C539" s="2"/>
      <c r="D539" s="2"/>
      <c r="E539" s="2"/>
      <c r="F539" s="2"/>
      <c r="G539" s="2"/>
      <c r="H539" s="2"/>
      <c r="I539" s="2"/>
      <c r="J539" s="2"/>
      <c r="K539" s="2"/>
      <c r="L539" s="2"/>
      <c r="M539" s="2"/>
      <c r="N539" s="2"/>
      <c r="O539" s="2"/>
      <c r="P539" s="2"/>
      <c r="Q539" s="2"/>
      <c r="R539" s="2"/>
      <c r="S539" s="2"/>
    </row>
    <row r="540" spans="1:19" x14ac:dyDescent="0.25">
      <c r="A540" s="2"/>
      <c r="B540" s="2"/>
      <c r="C540" s="2"/>
      <c r="D540" s="2"/>
      <c r="E540" s="2"/>
      <c r="F540" s="2"/>
      <c r="G540" s="2"/>
      <c r="H540" s="2"/>
      <c r="I540" s="2"/>
      <c r="J540" s="2"/>
      <c r="K540" s="2"/>
      <c r="L540" s="2"/>
      <c r="M540" s="2"/>
      <c r="N540" s="2"/>
      <c r="O540" s="2"/>
      <c r="P540" s="2"/>
      <c r="Q540" s="2"/>
      <c r="R540" s="2"/>
      <c r="S540" s="2"/>
    </row>
    <row r="541" spans="1:19" x14ac:dyDescent="0.25">
      <c r="A541" s="2"/>
      <c r="B541" s="2"/>
      <c r="C541" s="2"/>
      <c r="D541" s="2"/>
      <c r="E541" s="2"/>
      <c r="F541" s="2"/>
      <c r="G541" s="2"/>
      <c r="H541" s="2"/>
      <c r="I541" s="2"/>
      <c r="J541" s="2"/>
      <c r="K541" s="2"/>
      <c r="L541" s="2"/>
      <c r="M541" s="2"/>
      <c r="N541" s="2"/>
      <c r="O541" s="2"/>
      <c r="P541" s="2"/>
      <c r="Q541" s="2"/>
      <c r="R541" s="2"/>
      <c r="S541" s="2"/>
    </row>
    <row r="542" spans="1:19" x14ac:dyDescent="0.25">
      <c r="A542" s="2"/>
      <c r="B542" s="2"/>
      <c r="C542" s="2"/>
      <c r="D542" s="2"/>
      <c r="E542" s="2"/>
      <c r="F542" s="2"/>
      <c r="G542" s="2"/>
      <c r="H542" s="2"/>
      <c r="I542" s="2"/>
      <c r="J542" s="2"/>
      <c r="K542" s="2"/>
      <c r="L542" s="2"/>
      <c r="M542" s="2"/>
      <c r="N542" s="2"/>
      <c r="O542" s="2"/>
      <c r="P542" s="2"/>
      <c r="Q542" s="2"/>
      <c r="R542" s="2"/>
      <c r="S542" s="2"/>
    </row>
    <row r="543" spans="1:19" x14ac:dyDescent="0.25">
      <c r="A543" s="2"/>
      <c r="B543" s="2"/>
      <c r="C543" s="2"/>
      <c r="D543" s="2"/>
      <c r="E543" s="2"/>
      <c r="F543" s="2"/>
      <c r="G543" s="2"/>
      <c r="H543" s="2"/>
      <c r="I543" s="2"/>
      <c r="J543" s="2"/>
      <c r="K543" s="2"/>
      <c r="L543" s="2"/>
      <c r="M543" s="2"/>
      <c r="N543" s="2"/>
      <c r="O543" s="2"/>
      <c r="P543" s="2"/>
      <c r="Q543" s="2"/>
      <c r="R543" s="2"/>
      <c r="S543" s="2"/>
    </row>
    <row r="544" spans="1:19" x14ac:dyDescent="0.25">
      <c r="A544" s="2"/>
      <c r="B544" s="2"/>
      <c r="C544" s="2"/>
      <c r="D544" s="2"/>
      <c r="E544" s="2"/>
      <c r="F544" s="2"/>
      <c r="G544" s="2"/>
      <c r="H544" s="2"/>
      <c r="I544" s="2"/>
      <c r="J544" s="2"/>
      <c r="K544" s="2"/>
      <c r="L544" s="2"/>
      <c r="M544" s="2"/>
      <c r="N544" s="2"/>
      <c r="O544" s="2"/>
      <c r="P544" s="2"/>
      <c r="Q544" s="2"/>
      <c r="R544" s="2"/>
      <c r="S544" s="2"/>
    </row>
    <row r="545" spans="1:19" x14ac:dyDescent="0.25">
      <c r="A545" s="2"/>
      <c r="B545" s="2"/>
      <c r="C545" s="2"/>
      <c r="D545" s="2"/>
      <c r="E545" s="2"/>
      <c r="F545" s="2"/>
      <c r="G545" s="2"/>
      <c r="H545" s="2"/>
      <c r="I545" s="2"/>
      <c r="J545" s="2"/>
      <c r="K545" s="2"/>
      <c r="L545" s="2"/>
      <c r="M545" s="2"/>
      <c r="N545" s="2"/>
      <c r="O545" s="2"/>
      <c r="P545" s="2"/>
      <c r="Q545" s="2"/>
      <c r="R545" s="2"/>
      <c r="S545" s="2"/>
    </row>
    <row r="546" spans="1:19" x14ac:dyDescent="0.25">
      <c r="A546" s="2"/>
      <c r="B546" s="2"/>
      <c r="C546" s="2"/>
      <c r="D546" s="2"/>
      <c r="E546" s="2"/>
      <c r="F546" s="2"/>
      <c r="G546" s="2"/>
      <c r="H546" s="2"/>
      <c r="I546" s="2"/>
      <c r="J546" s="2"/>
      <c r="K546" s="2"/>
      <c r="L546" s="2"/>
      <c r="M546" s="2"/>
      <c r="N546" s="2"/>
      <c r="O546" s="2"/>
      <c r="P546" s="2"/>
      <c r="Q546" s="2"/>
      <c r="R546" s="2"/>
      <c r="S546" s="2"/>
    </row>
    <row r="547" spans="1:19" x14ac:dyDescent="0.25">
      <c r="A547" s="2"/>
      <c r="B547" s="2"/>
      <c r="C547" s="2"/>
      <c r="D547" s="2"/>
      <c r="E547" s="2"/>
      <c r="F547" s="2"/>
      <c r="G547" s="2"/>
      <c r="H547" s="2"/>
      <c r="I547" s="2"/>
      <c r="J547" s="2"/>
      <c r="K547" s="2"/>
      <c r="L547" s="2"/>
      <c r="M547" s="2"/>
      <c r="N547" s="2"/>
      <c r="O547" s="2"/>
      <c r="P547" s="2"/>
      <c r="Q547" s="2"/>
      <c r="R547" s="2"/>
      <c r="S547" s="2"/>
    </row>
    <row r="548" spans="1:19" x14ac:dyDescent="0.25">
      <c r="A548" s="2"/>
      <c r="B548" s="2"/>
      <c r="C548" s="2"/>
      <c r="D548" s="2"/>
      <c r="E548" s="2"/>
      <c r="F548" s="2"/>
      <c r="G548" s="2"/>
      <c r="H548" s="2"/>
      <c r="I548" s="2"/>
      <c r="J548" s="2"/>
      <c r="K548" s="2"/>
      <c r="L548" s="2"/>
      <c r="M548" s="2"/>
      <c r="N548" s="2"/>
      <c r="O548" s="2"/>
      <c r="P548" s="2"/>
      <c r="Q548" s="2"/>
      <c r="R548" s="2"/>
      <c r="S548" s="2"/>
    </row>
    <row r="549" spans="1:19" x14ac:dyDescent="0.25">
      <c r="A549" s="2"/>
      <c r="B549" s="2"/>
      <c r="C549" s="2"/>
      <c r="D549" s="2"/>
      <c r="E549" s="2"/>
      <c r="F549" s="2"/>
      <c r="G549" s="2"/>
      <c r="H549" s="2"/>
      <c r="I549" s="2"/>
      <c r="J549" s="2"/>
      <c r="K549" s="2"/>
      <c r="L549" s="2"/>
      <c r="M549" s="2"/>
      <c r="N549" s="2"/>
      <c r="O549" s="2"/>
      <c r="P549" s="2"/>
      <c r="Q549" s="2"/>
      <c r="R549" s="2"/>
      <c r="S549" s="2"/>
    </row>
    <row r="550" spans="1:19" x14ac:dyDescent="0.25">
      <c r="A550" s="2"/>
      <c r="B550" s="2"/>
      <c r="C550" s="2"/>
      <c r="D550" s="2"/>
      <c r="E550" s="2"/>
      <c r="F550" s="2"/>
      <c r="G550" s="2"/>
      <c r="H550" s="2"/>
      <c r="I550" s="2"/>
      <c r="J550" s="2"/>
      <c r="K550" s="2"/>
      <c r="L550" s="2"/>
      <c r="M550" s="2"/>
      <c r="N550" s="2"/>
      <c r="O550" s="2"/>
      <c r="P550" s="2"/>
      <c r="Q550" s="2"/>
      <c r="R550" s="2"/>
      <c r="S550" s="2"/>
    </row>
    <row r="551" spans="1:19" x14ac:dyDescent="0.25">
      <c r="A551" s="2"/>
      <c r="B551" s="2"/>
      <c r="C551" s="2"/>
      <c r="D551" s="2"/>
      <c r="E551" s="2"/>
      <c r="F551" s="2"/>
      <c r="G551" s="2"/>
      <c r="H551" s="2"/>
      <c r="I551" s="2"/>
      <c r="J551" s="2"/>
      <c r="K551" s="2"/>
      <c r="L551" s="2"/>
      <c r="M551" s="2"/>
      <c r="N551" s="2"/>
      <c r="O551" s="2"/>
      <c r="P551" s="2"/>
      <c r="Q551" s="2"/>
      <c r="R551" s="2"/>
      <c r="S551" s="2"/>
    </row>
    <row r="552" spans="1:19" x14ac:dyDescent="0.25">
      <c r="A552" s="2"/>
      <c r="B552" s="2"/>
      <c r="C552" s="2"/>
      <c r="D552" s="2"/>
      <c r="E552" s="2"/>
      <c r="F552" s="2"/>
      <c r="G552" s="2"/>
      <c r="H552" s="2"/>
      <c r="I552" s="2"/>
      <c r="J552" s="2"/>
      <c r="K552" s="2"/>
      <c r="L552" s="2"/>
      <c r="M552" s="2"/>
      <c r="N552" s="2"/>
      <c r="O552" s="2"/>
      <c r="P552" s="2"/>
      <c r="Q552" s="2"/>
      <c r="R552" s="2"/>
      <c r="S552" s="2"/>
    </row>
    <row r="553" spans="1:19" x14ac:dyDescent="0.25">
      <c r="A553" s="2"/>
      <c r="B553" s="2"/>
      <c r="C553" s="2"/>
      <c r="D553" s="2"/>
      <c r="E553" s="2"/>
      <c r="F553" s="2"/>
      <c r="G553" s="2"/>
      <c r="H553" s="2"/>
      <c r="I553" s="2"/>
      <c r="J553" s="2"/>
      <c r="K553" s="2"/>
      <c r="L553" s="2"/>
      <c r="M553" s="2"/>
      <c r="N553" s="2"/>
      <c r="O553" s="2"/>
      <c r="P553" s="2"/>
      <c r="Q553" s="2"/>
      <c r="R553" s="2"/>
      <c r="S553" s="2"/>
    </row>
    <row r="554" spans="1:19" x14ac:dyDescent="0.25">
      <c r="A554" s="2"/>
      <c r="B554" s="2"/>
      <c r="C554" s="2"/>
      <c r="D554" s="2"/>
      <c r="E554" s="2"/>
      <c r="F554" s="2"/>
      <c r="G554" s="2"/>
      <c r="H554" s="2"/>
      <c r="I554" s="2"/>
      <c r="J554" s="2"/>
      <c r="K554" s="2"/>
      <c r="L554" s="2"/>
      <c r="M554" s="2"/>
      <c r="N554" s="2"/>
      <c r="O554" s="2"/>
      <c r="P554" s="2"/>
      <c r="Q554" s="2"/>
      <c r="R554" s="2"/>
      <c r="S554" s="2"/>
    </row>
    <row r="555" spans="1:19" x14ac:dyDescent="0.25">
      <c r="A555" s="2"/>
      <c r="B555" s="2"/>
      <c r="C555" s="2"/>
      <c r="D555" s="2"/>
      <c r="E555" s="2"/>
      <c r="F555" s="2"/>
      <c r="G555" s="2"/>
      <c r="H555" s="2"/>
      <c r="I555" s="2"/>
      <c r="J555" s="2"/>
      <c r="K555" s="2"/>
      <c r="L555" s="2"/>
      <c r="M555" s="2"/>
      <c r="N555" s="2"/>
      <c r="O555" s="2"/>
      <c r="P555" s="2"/>
      <c r="Q555" s="2"/>
      <c r="R555" s="2"/>
      <c r="S555" s="2"/>
    </row>
    <row r="556" spans="1:19" x14ac:dyDescent="0.25">
      <c r="A556" s="2"/>
      <c r="B556" s="2"/>
      <c r="C556" s="2"/>
      <c r="D556" s="2"/>
      <c r="E556" s="2"/>
      <c r="F556" s="2"/>
      <c r="G556" s="2"/>
      <c r="H556" s="2"/>
      <c r="I556" s="2"/>
      <c r="J556" s="2"/>
      <c r="K556" s="2"/>
      <c r="L556" s="2"/>
      <c r="M556" s="2"/>
      <c r="N556" s="2"/>
      <c r="O556" s="2"/>
      <c r="P556" s="2"/>
      <c r="Q556" s="2"/>
      <c r="R556" s="2"/>
      <c r="S556" s="2"/>
    </row>
    <row r="557" spans="1:19" x14ac:dyDescent="0.25">
      <c r="A557" s="2"/>
      <c r="B557" s="2"/>
      <c r="C557" s="2"/>
      <c r="D557" s="2"/>
      <c r="E557" s="2"/>
      <c r="F557" s="2"/>
      <c r="G557" s="2"/>
      <c r="H557" s="2"/>
      <c r="I557" s="2"/>
      <c r="J557" s="2"/>
      <c r="K557" s="2"/>
      <c r="L557" s="2"/>
      <c r="M557" s="2"/>
      <c r="N557" s="2"/>
      <c r="O557" s="2"/>
      <c r="P557" s="2"/>
      <c r="Q557" s="2"/>
      <c r="R557" s="2"/>
      <c r="S557" s="2"/>
    </row>
    <row r="558" spans="1:19" x14ac:dyDescent="0.25">
      <c r="A558" s="2"/>
      <c r="B558" s="2"/>
      <c r="C558" s="2"/>
      <c r="D558" s="2"/>
      <c r="E558" s="2"/>
      <c r="F558" s="2"/>
      <c r="G558" s="2"/>
      <c r="H558" s="2"/>
      <c r="I558" s="2"/>
      <c r="J558" s="2"/>
      <c r="K558" s="2"/>
      <c r="L558" s="2"/>
      <c r="M558" s="2"/>
      <c r="N558" s="2"/>
      <c r="O558" s="2"/>
      <c r="P558" s="2"/>
      <c r="Q558" s="2"/>
      <c r="R558" s="2"/>
      <c r="S558" s="2"/>
    </row>
    <row r="559" spans="1:19" x14ac:dyDescent="0.25">
      <c r="A559" s="2"/>
      <c r="B559" s="2"/>
      <c r="C559" s="2"/>
      <c r="D559" s="2"/>
      <c r="E559" s="2"/>
      <c r="F559" s="2"/>
      <c r="G559" s="2"/>
      <c r="H559" s="2"/>
      <c r="I559" s="2"/>
      <c r="J559" s="2"/>
      <c r="K559" s="2"/>
      <c r="L559" s="2"/>
      <c r="M559" s="2"/>
      <c r="N559" s="2"/>
      <c r="O559" s="2"/>
      <c r="P559" s="2"/>
      <c r="Q559" s="2"/>
      <c r="R559" s="2"/>
      <c r="S559" s="2"/>
    </row>
    <row r="560" spans="1:19" x14ac:dyDescent="0.25">
      <c r="A560" s="2"/>
      <c r="B560" s="2"/>
      <c r="C560" s="2"/>
      <c r="D560" s="2"/>
      <c r="E560" s="2"/>
      <c r="F560" s="2"/>
      <c r="G560" s="2"/>
      <c r="H560" s="2"/>
      <c r="I560" s="2"/>
      <c r="J560" s="2"/>
      <c r="K560" s="2"/>
      <c r="L560" s="2"/>
      <c r="M560" s="2"/>
      <c r="N560" s="2"/>
      <c r="O560" s="2"/>
      <c r="P560" s="2"/>
      <c r="Q560" s="2"/>
      <c r="R560" s="2"/>
      <c r="S560" s="2"/>
    </row>
    <row r="561" spans="1:19" x14ac:dyDescent="0.25">
      <c r="A561" s="2"/>
      <c r="B561" s="2"/>
      <c r="C561" s="2"/>
      <c r="D561" s="2"/>
      <c r="E561" s="2"/>
      <c r="F561" s="2"/>
      <c r="G561" s="2"/>
      <c r="H561" s="2"/>
      <c r="I561" s="2"/>
      <c r="J561" s="2"/>
      <c r="K561" s="2"/>
      <c r="L561" s="2"/>
      <c r="M561" s="2"/>
      <c r="N561" s="2"/>
      <c r="O561" s="2"/>
      <c r="P561" s="2"/>
      <c r="Q561" s="2"/>
      <c r="R561" s="2"/>
      <c r="S561" s="2"/>
    </row>
    <row r="562" spans="1:19" x14ac:dyDescent="0.25">
      <c r="A562" s="2"/>
      <c r="B562" s="2"/>
      <c r="C562" s="2"/>
      <c r="D562" s="2"/>
      <c r="E562" s="2"/>
      <c r="F562" s="2"/>
      <c r="G562" s="2"/>
      <c r="H562" s="2"/>
      <c r="I562" s="2"/>
      <c r="J562" s="2"/>
      <c r="K562" s="2"/>
      <c r="L562" s="2"/>
      <c r="M562" s="2"/>
      <c r="N562" s="2"/>
      <c r="O562" s="2"/>
      <c r="P562" s="2"/>
      <c r="Q562" s="2"/>
      <c r="R562" s="2"/>
      <c r="S562" s="2"/>
    </row>
    <row r="563" spans="1:19" x14ac:dyDescent="0.25">
      <c r="A563" s="2"/>
      <c r="B563" s="2"/>
      <c r="C563" s="2"/>
      <c r="D563" s="2"/>
      <c r="E563" s="2"/>
      <c r="F563" s="2"/>
      <c r="G563" s="2"/>
      <c r="H563" s="2"/>
      <c r="I563" s="2"/>
      <c r="J563" s="2"/>
      <c r="K563" s="2"/>
      <c r="L563" s="2"/>
      <c r="M563" s="2"/>
      <c r="N563" s="2"/>
      <c r="O563" s="2"/>
      <c r="P563" s="2"/>
      <c r="Q563" s="2"/>
      <c r="R563" s="2"/>
      <c r="S563" s="2"/>
    </row>
    <row r="564" spans="1:19" x14ac:dyDescent="0.25">
      <c r="A564" s="2"/>
      <c r="B564" s="2"/>
      <c r="C564" s="2"/>
      <c r="D564" s="2"/>
      <c r="E564" s="2"/>
      <c r="F564" s="2"/>
      <c r="G564" s="2"/>
      <c r="H564" s="2"/>
      <c r="I564" s="2"/>
      <c r="J564" s="2"/>
      <c r="K564" s="2"/>
      <c r="L564" s="2"/>
      <c r="M564" s="2"/>
      <c r="N564" s="2"/>
      <c r="O564" s="2"/>
      <c r="P564" s="2"/>
      <c r="Q564" s="2"/>
      <c r="R564" s="2"/>
      <c r="S564" s="2"/>
    </row>
    <row r="565" spans="1:19" x14ac:dyDescent="0.25">
      <c r="A565" s="2"/>
      <c r="B565" s="2"/>
      <c r="C565" s="2"/>
      <c r="D565" s="2"/>
      <c r="E565" s="2"/>
      <c r="F565" s="2"/>
      <c r="G565" s="2"/>
      <c r="H565" s="2"/>
      <c r="I565" s="2"/>
      <c r="J565" s="2"/>
      <c r="K565" s="2"/>
      <c r="L565" s="2"/>
      <c r="M565" s="2"/>
      <c r="N565" s="2"/>
      <c r="O565" s="2"/>
      <c r="P565" s="2"/>
      <c r="Q565" s="2"/>
      <c r="R565" s="2"/>
      <c r="S565" s="2"/>
    </row>
    <row r="566" spans="1:19" x14ac:dyDescent="0.25">
      <c r="A566" s="2"/>
      <c r="B566" s="2"/>
      <c r="C566" s="2"/>
      <c r="D566" s="2"/>
      <c r="E566" s="2"/>
      <c r="F566" s="2"/>
      <c r="G566" s="2"/>
      <c r="H566" s="2"/>
      <c r="I566" s="2"/>
      <c r="J566" s="2"/>
      <c r="K566" s="2"/>
      <c r="L566" s="2"/>
      <c r="M566" s="2"/>
      <c r="N566" s="2"/>
      <c r="O566" s="2"/>
      <c r="P566" s="2"/>
      <c r="Q566" s="2"/>
      <c r="R566" s="2"/>
      <c r="S566" s="2"/>
    </row>
    <row r="567" spans="1:19" x14ac:dyDescent="0.25">
      <c r="A567" s="2"/>
      <c r="B567" s="2"/>
      <c r="C567" s="2"/>
      <c r="D567" s="2"/>
      <c r="E567" s="2"/>
      <c r="F567" s="2"/>
      <c r="G567" s="2"/>
      <c r="H567" s="2"/>
      <c r="I567" s="2"/>
      <c r="J567" s="2"/>
      <c r="K567" s="2"/>
      <c r="L567" s="2"/>
      <c r="M567" s="2"/>
      <c r="N567" s="2"/>
      <c r="O567" s="2"/>
      <c r="P567" s="2"/>
      <c r="Q567" s="2"/>
      <c r="R567" s="2"/>
      <c r="S567" s="2"/>
    </row>
    <row r="568" spans="1:19" x14ac:dyDescent="0.25">
      <c r="A568" s="2"/>
      <c r="B568" s="2"/>
      <c r="C568" s="2"/>
      <c r="D568" s="2"/>
      <c r="E568" s="2"/>
      <c r="F568" s="2"/>
      <c r="G568" s="2"/>
      <c r="H568" s="2"/>
      <c r="I568" s="2"/>
      <c r="J568" s="2"/>
      <c r="K568" s="2"/>
      <c r="L568" s="2"/>
      <c r="M568" s="2"/>
      <c r="N568" s="2"/>
      <c r="O568" s="2"/>
      <c r="P568" s="2"/>
      <c r="Q568" s="2"/>
      <c r="R568" s="2"/>
      <c r="S568" s="2"/>
    </row>
    <row r="569" spans="1:19" x14ac:dyDescent="0.25">
      <c r="A569" s="2"/>
      <c r="B569" s="2"/>
      <c r="C569" s="2"/>
      <c r="D569" s="2"/>
      <c r="E569" s="2"/>
      <c r="F569" s="2"/>
      <c r="G569" s="2"/>
      <c r="H569" s="2"/>
      <c r="I569" s="2"/>
      <c r="J569" s="2"/>
      <c r="K569" s="2"/>
      <c r="L569" s="2"/>
      <c r="M569" s="2"/>
      <c r="N569" s="2"/>
      <c r="O569" s="2"/>
      <c r="P569" s="2"/>
      <c r="Q569" s="2"/>
      <c r="R569" s="2"/>
      <c r="S569" s="2"/>
    </row>
    <row r="570" spans="1:19" x14ac:dyDescent="0.25">
      <c r="A570" s="2"/>
      <c r="B570" s="2"/>
      <c r="C570" s="2"/>
      <c r="D570" s="2"/>
      <c r="E570" s="2"/>
      <c r="F570" s="2"/>
      <c r="G570" s="2"/>
      <c r="H570" s="2"/>
      <c r="I570" s="2"/>
      <c r="J570" s="2"/>
      <c r="K570" s="2"/>
      <c r="L570" s="2"/>
      <c r="M570" s="2"/>
      <c r="N570" s="2"/>
      <c r="O570" s="2"/>
      <c r="P570" s="2"/>
      <c r="Q570" s="2"/>
      <c r="R570" s="2"/>
      <c r="S570" s="2"/>
    </row>
    <row r="571" spans="1:19" x14ac:dyDescent="0.25">
      <c r="A571" s="2"/>
      <c r="B571" s="2"/>
      <c r="C571" s="2"/>
      <c r="D571" s="2"/>
      <c r="E571" s="2"/>
      <c r="F571" s="2"/>
      <c r="G571" s="2"/>
      <c r="H571" s="2"/>
      <c r="I571" s="2"/>
      <c r="J571" s="2"/>
      <c r="K571" s="2"/>
      <c r="L571" s="2"/>
      <c r="M571" s="2"/>
      <c r="N571" s="2"/>
      <c r="O571" s="2"/>
      <c r="P571" s="2"/>
      <c r="Q571" s="2"/>
      <c r="R571" s="2"/>
      <c r="S571" s="2"/>
    </row>
    <row r="572" spans="1:19" x14ac:dyDescent="0.25">
      <c r="A572" s="2"/>
      <c r="B572" s="2"/>
      <c r="C572" s="2"/>
      <c r="D572" s="2"/>
      <c r="E572" s="2"/>
      <c r="F572" s="2"/>
      <c r="G572" s="2"/>
      <c r="H572" s="2"/>
      <c r="I572" s="2"/>
      <c r="J572" s="2"/>
      <c r="K572" s="2"/>
      <c r="L572" s="2"/>
      <c r="M572" s="2"/>
      <c r="N572" s="2"/>
      <c r="O572" s="2"/>
      <c r="P572" s="2"/>
      <c r="Q572" s="2"/>
      <c r="R572" s="2"/>
      <c r="S572" s="2"/>
    </row>
    <row r="573" spans="1:19" x14ac:dyDescent="0.25">
      <c r="A573" s="2"/>
      <c r="B573" s="2"/>
      <c r="C573" s="2"/>
      <c r="D573" s="2"/>
      <c r="E573" s="2"/>
      <c r="F573" s="2"/>
      <c r="G573" s="2"/>
      <c r="H573" s="2"/>
      <c r="I573" s="2"/>
      <c r="J573" s="2"/>
      <c r="K573" s="2"/>
      <c r="L573" s="2"/>
      <c r="M573" s="2"/>
      <c r="N573" s="2"/>
      <c r="O573" s="2"/>
      <c r="P573" s="2"/>
      <c r="Q573" s="2"/>
      <c r="R573" s="2"/>
      <c r="S573" s="2"/>
    </row>
    <row r="574" spans="1:19" x14ac:dyDescent="0.25">
      <c r="A574" s="2"/>
      <c r="B574" s="2"/>
      <c r="C574" s="2"/>
      <c r="D574" s="2"/>
      <c r="E574" s="2"/>
      <c r="F574" s="2"/>
      <c r="G574" s="2"/>
      <c r="H574" s="2"/>
      <c r="I574" s="2"/>
      <c r="J574" s="2"/>
      <c r="K574" s="2"/>
      <c r="L574" s="2"/>
      <c r="M574" s="2"/>
      <c r="N574" s="2"/>
      <c r="O574" s="2"/>
      <c r="P574" s="2"/>
      <c r="Q574" s="2"/>
      <c r="R574" s="2"/>
      <c r="S574" s="2"/>
    </row>
    <row r="575" spans="1:19" x14ac:dyDescent="0.25">
      <c r="A575" s="2"/>
      <c r="B575" s="2"/>
      <c r="C575" s="2"/>
      <c r="D575" s="2"/>
      <c r="E575" s="2"/>
      <c r="F575" s="2"/>
      <c r="G575" s="2"/>
      <c r="H575" s="2"/>
      <c r="I575" s="2"/>
      <c r="J575" s="2"/>
      <c r="K575" s="2"/>
      <c r="L575" s="2"/>
      <c r="M575" s="2"/>
      <c r="N575" s="2"/>
      <c r="O575" s="2"/>
      <c r="P575" s="2"/>
      <c r="Q575" s="2"/>
      <c r="R575" s="2"/>
      <c r="S575" s="2"/>
    </row>
    <row r="576" spans="1:19" x14ac:dyDescent="0.25">
      <c r="A576" s="2"/>
      <c r="B576" s="2"/>
      <c r="C576" s="2"/>
      <c r="D576" s="2"/>
      <c r="E576" s="2"/>
      <c r="F576" s="2"/>
      <c r="G576" s="2"/>
      <c r="H576" s="2"/>
      <c r="I576" s="2"/>
      <c r="J576" s="2"/>
      <c r="K576" s="2"/>
      <c r="L576" s="2"/>
      <c r="M576" s="2"/>
      <c r="N576" s="2"/>
      <c r="O576" s="2"/>
      <c r="P576" s="2"/>
      <c r="Q576" s="2"/>
      <c r="R576" s="2"/>
      <c r="S576" s="2"/>
    </row>
    <row r="577" spans="1:7" x14ac:dyDescent="0.25">
      <c r="A577" s="2"/>
      <c r="B577" s="2"/>
      <c r="C577" s="2"/>
      <c r="D577" s="2"/>
      <c r="E577" s="2"/>
      <c r="F577" s="2"/>
      <c r="G577" s="2"/>
    </row>
    <row r="578" spans="1:7" x14ac:dyDescent="0.25">
      <c r="A578" s="2"/>
      <c r="B578" s="2"/>
      <c r="C578" s="2"/>
      <c r="D578" s="2"/>
      <c r="E578" s="2"/>
      <c r="F578" s="2"/>
      <c r="G578" s="2"/>
    </row>
    <row r="579" spans="1:7" x14ac:dyDescent="0.25">
      <c r="A579" s="2"/>
      <c r="B579" s="2"/>
      <c r="C579" s="2"/>
      <c r="D579" s="2"/>
      <c r="E579" s="2"/>
      <c r="F579" s="2"/>
    </row>
    <row r="580" spans="1:7" x14ac:dyDescent="0.25">
      <c r="A580" s="2"/>
      <c r="B580" s="2"/>
      <c r="C580" s="2"/>
      <c r="D580" s="2"/>
      <c r="E580" s="2"/>
      <c r="F580" s="2"/>
    </row>
    <row r="581" spans="1:7" x14ac:dyDescent="0.25">
      <c r="A581" s="2"/>
      <c r="B581" s="2"/>
      <c r="C581" s="2"/>
      <c r="D581" s="2"/>
      <c r="E581" s="2"/>
      <c r="F581" s="2"/>
    </row>
    <row r="582" spans="1:7" x14ac:dyDescent="0.25">
      <c r="A582" s="2"/>
      <c r="B582" s="2"/>
      <c r="C582" s="2"/>
      <c r="D582" s="2"/>
      <c r="E582" s="2"/>
      <c r="F582" s="2"/>
    </row>
    <row r="583" spans="1:7" x14ac:dyDescent="0.25">
      <c r="A583" s="2"/>
      <c r="B583" s="2"/>
      <c r="C583" s="2"/>
      <c r="D583" s="2"/>
      <c r="E583" s="2"/>
      <c r="F583" s="2"/>
    </row>
    <row r="584" spans="1:7" x14ac:dyDescent="0.25">
      <c r="A584" s="2"/>
      <c r="B584" s="2"/>
      <c r="C584" s="2"/>
      <c r="D584" s="2"/>
      <c r="E584" s="2"/>
      <c r="F584" s="2"/>
    </row>
    <row r="585" spans="1:7" x14ac:dyDescent="0.25">
      <c r="A585" s="2"/>
      <c r="B585" s="2"/>
      <c r="C585" s="2"/>
      <c r="D585" s="2"/>
      <c r="E585" s="2"/>
      <c r="F585" s="2"/>
    </row>
    <row r="586" spans="1:7" x14ac:dyDescent="0.25">
      <c r="A586" s="2"/>
      <c r="B586" s="2"/>
      <c r="C586" s="2"/>
      <c r="D586" s="2"/>
      <c r="E586" s="2"/>
      <c r="F586" s="2"/>
    </row>
    <row r="587" spans="1:7" x14ac:dyDescent="0.25">
      <c r="A587" s="2"/>
      <c r="B587" s="2"/>
      <c r="C587" s="2"/>
      <c r="D587" s="2"/>
      <c r="E587" s="2"/>
      <c r="F587" s="2"/>
    </row>
    <row r="588" spans="1:7" x14ac:dyDescent="0.25">
      <c r="A588" s="2"/>
      <c r="B588" s="2"/>
      <c r="C588" s="2"/>
      <c r="D588" s="2"/>
      <c r="E588" s="2"/>
      <c r="F588" s="2"/>
    </row>
    <row r="589" spans="1:7" x14ac:dyDescent="0.25">
      <c r="A589" s="2"/>
      <c r="B589" s="2"/>
      <c r="C589" s="2"/>
      <c r="D589" s="2"/>
      <c r="E589" s="2"/>
      <c r="F589" s="2"/>
    </row>
    <row r="590" spans="1:7" x14ac:dyDescent="0.25">
      <c r="A590" s="2"/>
      <c r="B590" s="2"/>
      <c r="C590" s="2"/>
      <c r="D590" s="2"/>
      <c r="E590" s="2"/>
      <c r="F590" s="2"/>
    </row>
  </sheetData>
  <sortState ref="D4:D439">
    <sortCondition ref="D3:D439"/>
  </sortState>
  <mergeCells count="1">
    <mergeCell ref="A1:S1"/>
  </mergeCell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2:AA426"/>
  <sheetViews>
    <sheetView topLeftCell="A345" workbookViewId="0">
      <selection activeCell="Q195" sqref="Q195"/>
    </sheetView>
    <sheetView workbookViewId="1">
      <selection activeCell="B103" sqref="B103"/>
    </sheetView>
    <sheetView tabSelected="1" topLeftCell="A236" workbookViewId="2">
      <selection activeCell="B343" sqref="B343"/>
    </sheetView>
  </sheetViews>
  <sheetFormatPr baseColWidth="10" defaultRowHeight="15" x14ac:dyDescent="0.25"/>
  <cols>
    <col min="1" max="1" width="13.140625" customWidth="1"/>
    <col min="2" max="2" width="12.42578125" customWidth="1"/>
    <col min="5" max="5" width="12.42578125" customWidth="1"/>
    <col min="8" max="8" width="12.42578125" customWidth="1"/>
    <col min="9" max="9" width="13.5703125" customWidth="1"/>
    <col min="10" max="10" width="12.28515625" customWidth="1"/>
    <col min="11" max="11" width="12.42578125" customWidth="1"/>
    <col min="13" max="13" width="11.5703125" customWidth="1"/>
    <col min="14" max="14" width="12.42578125" customWidth="1"/>
    <col min="21" max="21" width="11.42578125" style="1"/>
    <col min="22" max="22" width="12" customWidth="1"/>
    <col min="25" max="25" width="21.42578125" customWidth="1"/>
  </cols>
  <sheetData>
    <row r="2" spans="1:27" x14ac:dyDescent="0.25">
      <c r="A2" t="s">
        <v>630</v>
      </c>
      <c r="B2" t="s">
        <v>631</v>
      </c>
      <c r="C2" t="s">
        <v>1476</v>
      </c>
      <c r="E2" t="s">
        <v>1</v>
      </c>
      <c r="F2" t="s">
        <v>631</v>
      </c>
      <c r="G2" t="s">
        <v>1476</v>
      </c>
      <c r="I2" t="s">
        <v>0</v>
      </c>
      <c r="J2" t="s">
        <v>631</v>
      </c>
      <c r="K2" t="s">
        <v>1477</v>
      </c>
      <c r="M2" t="s">
        <v>2</v>
      </c>
      <c r="N2" t="s">
        <v>631</v>
      </c>
      <c r="O2" t="s">
        <v>1476</v>
      </c>
      <c r="Q2" t="s">
        <v>3</v>
      </c>
      <c r="R2" t="s">
        <v>631</v>
      </c>
      <c r="S2" s="1" t="s">
        <v>1476</v>
      </c>
      <c r="X2" s="8"/>
      <c r="Y2" s="8"/>
      <c r="Z2" s="8"/>
      <c r="AA2" s="8"/>
    </row>
    <row r="3" spans="1:27" x14ac:dyDescent="0.25">
      <c r="A3" t="s">
        <v>87</v>
      </c>
      <c r="B3" s="14">
        <f>COUNTIF(DATA11[DATA-FOTO],TODO_FOTO[[#This Row],[FOTOGRAFIAS ]])</f>
        <v>10</v>
      </c>
      <c r="C3" t="s">
        <v>1478</v>
      </c>
      <c r="E3" t="s">
        <v>494</v>
      </c>
      <c r="F3">
        <f>COUNTIF(DATA11[DATA-POST],TODO_POST[[#This Row],[POST]])</f>
        <v>70</v>
      </c>
      <c r="G3" t="s">
        <v>1478</v>
      </c>
      <c r="I3" t="s">
        <v>153</v>
      </c>
      <c r="J3">
        <f>COUNTIF(DATA11[DATA-VIDEO],TODO_VIDEOS[[#This Row],[VIDEOS]])</f>
        <v>3</v>
      </c>
      <c r="K3" t="s">
        <v>1478</v>
      </c>
      <c r="M3" t="s">
        <v>636</v>
      </c>
      <c r="N3">
        <f>COUNTIF(DATA11[DATA-MENSAJE],TODO_MENSAJE[[#This Row],[MENSAJES]])</f>
        <v>29</v>
      </c>
      <c r="O3" t="s">
        <v>1478</v>
      </c>
      <c r="Q3" t="s">
        <v>1157</v>
      </c>
      <c r="R3">
        <f>COUNTIF(DATA11[DATA-NOTICIA],TODO_NOTICIA[[#This Row],[NOTICIAS]])</f>
        <v>2</v>
      </c>
      <c r="S3" s="1" t="s">
        <v>1478</v>
      </c>
      <c r="X3" s="8"/>
      <c r="Y3" s="12"/>
      <c r="Z3" s="8"/>
      <c r="AA3" s="8"/>
    </row>
    <row r="4" spans="1:27" x14ac:dyDescent="0.25">
      <c r="A4" t="s">
        <v>42</v>
      </c>
      <c r="B4" s="14">
        <f>COUNTIF(DATA11[DATA-FOTO],TODO_FOTO[[#This Row],[FOTOGRAFIAS ]])</f>
        <v>5</v>
      </c>
      <c r="C4" t="s">
        <v>1478</v>
      </c>
      <c r="E4" t="s">
        <v>636</v>
      </c>
      <c r="F4">
        <f>COUNTIF(DATA11[DATA-POST],TODO_POST[[#This Row],[POST]])</f>
        <v>69</v>
      </c>
      <c r="G4" t="s">
        <v>1478</v>
      </c>
      <c r="I4" t="s">
        <v>735</v>
      </c>
      <c r="J4">
        <f>COUNTIF(DATA11[DATA-VIDEO],TODO_VIDEOS[[#This Row],[VIDEOS]])</f>
        <v>3</v>
      </c>
      <c r="K4" t="s">
        <v>1478</v>
      </c>
      <c r="M4" t="s">
        <v>1134</v>
      </c>
      <c r="N4">
        <f>COUNTIF(DATA11[DATA-MENSAJE],TODO_MENSAJE[[#This Row],[MENSAJES]])</f>
        <v>26</v>
      </c>
      <c r="Q4" t="s">
        <v>1300</v>
      </c>
      <c r="R4">
        <f>COUNTIF(DATA11[DATA-NOTICIA],TODO_NOTICIA[[#This Row],[NOTICIAS]])</f>
        <v>2</v>
      </c>
      <c r="S4" s="1" t="s">
        <v>1478</v>
      </c>
      <c r="X4" s="8"/>
      <c r="Y4" s="12"/>
      <c r="Z4" s="8"/>
      <c r="AA4" s="8"/>
    </row>
    <row r="5" spans="1:27" x14ac:dyDescent="0.25">
      <c r="A5" t="s">
        <v>153</v>
      </c>
      <c r="B5" s="14">
        <f>COUNTIF(DATA11[DATA-FOTO],TODO_FOTO[[#This Row],[FOTOGRAFIAS ]])</f>
        <v>3</v>
      </c>
      <c r="C5" t="s">
        <v>1478</v>
      </c>
      <c r="E5" t="s">
        <v>640</v>
      </c>
      <c r="F5">
        <f>COUNTIF(DATA11[DATA-POST],TODO_POST[[#This Row],[POST]])</f>
        <v>11</v>
      </c>
      <c r="G5" t="s">
        <v>1478</v>
      </c>
      <c r="I5" t="s">
        <v>658</v>
      </c>
      <c r="J5">
        <f>COUNTIF(DATA11[DATA-VIDEO],TODO_VIDEOS[[#This Row],[VIDEOS]])</f>
        <v>2</v>
      </c>
      <c r="K5" t="s">
        <v>1478</v>
      </c>
      <c r="M5" t="s">
        <v>822</v>
      </c>
      <c r="N5">
        <f>COUNTIF(DATA11[DATA-MENSAJE],TODO_MENSAJE[[#This Row],[MENSAJES]])</f>
        <v>20</v>
      </c>
      <c r="Q5" t="s">
        <v>1297</v>
      </c>
      <c r="R5">
        <f>COUNTIF(DATA11[DATA-NOTICIA],TODO_NOTICIA[[#This Row],[NOTICIAS]])</f>
        <v>2</v>
      </c>
      <c r="S5" s="1"/>
      <c r="X5" s="8"/>
      <c r="Y5" s="12"/>
      <c r="Z5" s="8"/>
      <c r="AA5" s="8"/>
    </row>
    <row r="6" spans="1:27" x14ac:dyDescent="0.25">
      <c r="A6" t="s">
        <v>632</v>
      </c>
      <c r="B6" s="14">
        <f>COUNTIF(DATA11[DATA-FOTO],TODO_FOTO[[#This Row],[FOTOGRAFIAS ]])</f>
        <v>3</v>
      </c>
      <c r="C6" t="s">
        <v>1478</v>
      </c>
      <c r="E6" t="s">
        <v>639</v>
      </c>
      <c r="F6">
        <f>COUNTIF(DATA11[DATA-POST],TODO_POST[[#This Row],[POST]])</f>
        <v>11</v>
      </c>
      <c r="G6" t="s">
        <v>1478</v>
      </c>
      <c r="I6" t="s">
        <v>494</v>
      </c>
      <c r="J6">
        <f>COUNTIF(DATA11[DATA-VIDEO],TODO_VIDEOS[[#This Row],[VIDEOS]])</f>
        <v>2</v>
      </c>
      <c r="K6" t="s">
        <v>1478</v>
      </c>
      <c r="M6" t="s">
        <v>1121</v>
      </c>
      <c r="N6">
        <f>COUNTIF(DATA11[DATA-MENSAJE],TODO_MENSAJE[[#This Row],[MENSAJES]])</f>
        <v>19</v>
      </c>
      <c r="Q6" t="s">
        <v>1412</v>
      </c>
      <c r="R6">
        <f>COUNTIF(DATA11[DATA-NOTICIA],TODO_NOTICIA[[#This Row],[NOTICIAS]])</f>
        <v>2</v>
      </c>
      <c r="S6" s="1" t="s">
        <v>1478</v>
      </c>
      <c r="X6" s="5"/>
      <c r="Y6" s="12"/>
      <c r="Z6" s="8"/>
      <c r="AA6" s="8"/>
    </row>
    <row r="7" spans="1:27" hidden="1" x14ac:dyDescent="0.25">
      <c r="A7" t="s">
        <v>85</v>
      </c>
      <c r="B7">
        <f>COUNTIF(DATA11[DATA-FOTO],TODO_FOTO[[#This Row],[FOTOGRAFIAS ]])</f>
        <v>3</v>
      </c>
      <c r="E7" t="s">
        <v>643</v>
      </c>
      <c r="F7">
        <f>COUNTIF(DATA11[DATA-POST],TODO_POST[[#This Row],[POST]])</f>
        <v>10</v>
      </c>
      <c r="G7" t="s">
        <v>1478</v>
      </c>
      <c r="I7" t="s">
        <v>654</v>
      </c>
      <c r="J7">
        <f>COUNTIF(DATA11[DATA-VIDEO],TODO_VIDEOS[[#This Row],[VIDEOS]])</f>
        <v>1</v>
      </c>
      <c r="K7" t="s">
        <v>1478</v>
      </c>
      <c r="M7" t="s">
        <v>748</v>
      </c>
      <c r="N7">
        <f>COUNTIF(DATA11[DATA-MENSAJE],TODO_MENSAJE[[#This Row],[MENSAJES]])</f>
        <v>18</v>
      </c>
      <c r="O7" t="s">
        <v>1478</v>
      </c>
      <c r="Q7" t="s">
        <v>1172</v>
      </c>
      <c r="R7">
        <f>COUNTIF(DATA11[DATA-NOTICIA],TODO_NOTICIA[[#This Row],[NOTICIAS]])</f>
        <v>2</v>
      </c>
      <c r="S7" s="1" t="s">
        <v>1478</v>
      </c>
      <c r="X7" s="8"/>
      <c r="Y7" s="12"/>
      <c r="Z7" s="8"/>
      <c r="AA7" s="8"/>
    </row>
    <row r="8" spans="1:27" x14ac:dyDescent="0.25">
      <c r="A8" t="s">
        <v>1475</v>
      </c>
      <c r="B8" s="14">
        <f>COUNTIF(DATA11[DATA-FOTO],TODO_FOTO[[#This Row],[FOTOGRAFIAS ]])</f>
        <v>3</v>
      </c>
      <c r="C8" t="s">
        <v>1478</v>
      </c>
      <c r="E8" t="s">
        <v>642</v>
      </c>
      <c r="F8">
        <f>COUNTIF(DATA11[DATA-POST],TODO_POST[[#This Row],[POST]])</f>
        <v>9</v>
      </c>
      <c r="G8" t="s">
        <v>1478</v>
      </c>
      <c r="I8" t="s">
        <v>695</v>
      </c>
      <c r="J8">
        <f>COUNTIF(DATA11[DATA-VIDEO],TODO_VIDEOS[[#This Row],[VIDEOS]])</f>
        <v>1</v>
      </c>
      <c r="K8" t="s">
        <v>1478</v>
      </c>
      <c r="M8" t="s">
        <v>1142</v>
      </c>
      <c r="N8">
        <f>COUNTIF(DATA11[DATA-MENSAJE],TODO_MENSAJE[[#This Row],[MENSAJES]])</f>
        <v>18</v>
      </c>
      <c r="Q8" t="s">
        <v>1244</v>
      </c>
      <c r="R8">
        <f>COUNTIF(DATA11[DATA-NOTICIA],TODO_NOTICIA[[#This Row],[NOTICIAS]])</f>
        <v>1</v>
      </c>
      <c r="S8" s="1" t="s">
        <v>1478</v>
      </c>
      <c r="X8" s="8"/>
      <c r="Y8" s="12"/>
      <c r="Z8" s="8"/>
      <c r="AA8" s="8"/>
    </row>
    <row r="9" spans="1:27" hidden="1" x14ac:dyDescent="0.25">
      <c r="A9" t="s">
        <v>327</v>
      </c>
      <c r="B9">
        <f>COUNTIF(DATA11[DATA-FOTO],TODO_FOTO[[#This Row],[FOTOGRAFIAS ]])</f>
        <v>3</v>
      </c>
      <c r="E9" t="s">
        <v>638</v>
      </c>
      <c r="F9">
        <f>COUNTIF(DATA11[DATA-POST],TODO_POST[[#This Row],[POST]])</f>
        <v>9</v>
      </c>
      <c r="G9" t="s">
        <v>1478</v>
      </c>
      <c r="I9" t="s">
        <v>701</v>
      </c>
      <c r="J9">
        <f>COUNTIF(DATA11[DATA-VIDEO],TODO_VIDEOS[[#This Row],[VIDEOS]])</f>
        <v>1</v>
      </c>
      <c r="K9" t="s">
        <v>1478</v>
      </c>
      <c r="M9" t="s">
        <v>981</v>
      </c>
      <c r="N9">
        <f>COUNTIF(DATA11[DATA-MENSAJE],TODO_MENSAJE[[#This Row],[MENSAJES]])</f>
        <v>18</v>
      </c>
      <c r="Q9" t="s">
        <v>1322</v>
      </c>
      <c r="R9">
        <f>COUNTIF(DATA11[DATA-NOTICIA],TODO_NOTICIA[[#This Row],[NOTICIAS]])</f>
        <v>1</v>
      </c>
      <c r="S9" s="1"/>
      <c r="X9" s="8"/>
      <c r="Y9" s="12"/>
      <c r="Z9" s="8"/>
      <c r="AA9" s="8"/>
    </row>
    <row r="10" spans="1:27" x14ac:dyDescent="0.25">
      <c r="A10" t="s">
        <v>88</v>
      </c>
      <c r="B10" s="14">
        <f>COUNTIF(DATA11[DATA-FOTO],TODO_FOTO[[#This Row],[FOTOGRAFIAS ]])</f>
        <v>3</v>
      </c>
      <c r="C10" t="s">
        <v>1478</v>
      </c>
      <c r="E10" t="s">
        <v>485</v>
      </c>
      <c r="F10">
        <f>COUNTIF(DATA11[DATA-POST],TODO_POST[[#This Row],[POST]])</f>
        <v>7</v>
      </c>
      <c r="G10" t="s">
        <v>1478</v>
      </c>
      <c r="I10" t="s">
        <v>705</v>
      </c>
      <c r="J10">
        <f>COUNTIF(DATA11[DATA-VIDEO],TODO_VIDEOS[[#This Row],[VIDEOS]])</f>
        <v>1</v>
      </c>
      <c r="K10" t="s">
        <v>1478</v>
      </c>
      <c r="M10" t="s">
        <v>1139</v>
      </c>
      <c r="N10">
        <f>COUNTIF(DATA11[DATA-MENSAJE],TODO_MENSAJE[[#This Row],[MENSAJES]])</f>
        <v>16</v>
      </c>
      <c r="O10" t="s">
        <v>1478</v>
      </c>
      <c r="Q10" t="s">
        <v>1205</v>
      </c>
      <c r="R10">
        <f>COUNTIF(DATA11[DATA-NOTICIA],TODO_NOTICIA[[#This Row],[NOTICIAS]])</f>
        <v>1</v>
      </c>
      <c r="S10" s="1" t="s">
        <v>1478</v>
      </c>
      <c r="X10" s="8"/>
      <c r="Y10" s="12"/>
      <c r="Z10" s="8"/>
      <c r="AA10" s="8"/>
    </row>
    <row r="11" spans="1:27" hidden="1" x14ac:dyDescent="0.25">
      <c r="A11" t="s">
        <v>139</v>
      </c>
      <c r="B11">
        <f>COUNTIF(DATA11[DATA-FOTO],TODO_FOTO[[#This Row],[FOTOGRAFIAS ]])</f>
        <v>2</v>
      </c>
      <c r="E11" t="s">
        <v>350</v>
      </c>
      <c r="F11">
        <f>COUNTIF(DATA11[DATA-POST],TODO_POST[[#This Row],[POST]])</f>
        <v>6</v>
      </c>
      <c r="G11" t="s">
        <v>1478</v>
      </c>
      <c r="I11" t="s">
        <v>717</v>
      </c>
      <c r="J11">
        <f>COUNTIF(DATA11[DATA-VIDEO],TODO_VIDEOS[[#This Row],[VIDEOS]])</f>
        <v>1</v>
      </c>
      <c r="K11" t="s">
        <v>1478</v>
      </c>
      <c r="M11" t="s">
        <v>810</v>
      </c>
      <c r="N11">
        <f>COUNTIF(DATA11[DATA-MENSAJE],TODO_MENSAJE[[#This Row],[MENSAJES]])</f>
        <v>15</v>
      </c>
      <c r="Q11" t="s">
        <v>1162</v>
      </c>
      <c r="R11">
        <f>COUNTIF(DATA11[DATA-NOTICIA],TODO_NOTICIA[[#This Row],[NOTICIAS]])</f>
        <v>1</v>
      </c>
      <c r="S11" s="1"/>
      <c r="X11" s="8"/>
      <c r="Y11" s="12"/>
      <c r="Z11" s="8"/>
      <c r="AA11" s="8"/>
    </row>
    <row r="12" spans="1:27" x14ac:dyDescent="0.25">
      <c r="A12" t="s">
        <v>160</v>
      </c>
      <c r="B12" s="14">
        <f>COUNTIF(DATA11[DATA-FOTO],TODO_FOTO[[#This Row],[FOTOGRAFIAS ]])</f>
        <v>2</v>
      </c>
      <c r="C12" t="s">
        <v>1478</v>
      </c>
      <c r="E12" t="s">
        <v>458</v>
      </c>
      <c r="F12">
        <f>COUNTIF(DATA11[DATA-POST],TODO_POST[[#This Row],[POST]])</f>
        <v>7</v>
      </c>
      <c r="G12" t="s">
        <v>1478</v>
      </c>
      <c r="I12" t="s">
        <v>729</v>
      </c>
      <c r="J12">
        <f>COUNTIF(DATA11[DATA-VIDEO],TODO_VIDEOS[[#This Row],[VIDEOS]])</f>
        <v>1</v>
      </c>
      <c r="K12" t="s">
        <v>1478</v>
      </c>
      <c r="M12" t="s">
        <v>843</v>
      </c>
      <c r="N12">
        <f>COUNTIF(DATA11[DATA-MENSAJE],TODO_MENSAJE[[#This Row],[MENSAJES]])</f>
        <v>15</v>
      </c>
      <c r="O12" t="s">
        <v>1478</v>
      </c>
      <c r="Q12" t="s">
        <v>1304</v>
      </c>
      <c r="R12">
        <f>COUNTIF(DATA11[DATA-NOTICIA],TODO_NOTICIA[[#This Row],[NOTICIAS]])</f>
        <v>1</v>
      </c>
      <c r="S12" s="1" t="s">
        <v>1478</v>
      </c>
      <c r="X12" s="8"/>
      <c r="Y12" s="12"/>
      <c r="Z12" s="8"/>
      <c r="AA12" s="8"/>
    </row>
    <row r="13" spans="1:27" hidden="1" x14ac:dyDescent="0.25">
      <c r="A13" t="s">
        <v>58</v>
      </c>
      <c r="B13">
        <f>COUNTIF(DATA11[DATA-FOTO],TODO_FOTO[[#This Row],[FOTOGRAFIAS ]])</f>
        <v>2</v>
      </c>
      <c r="E13" t="s">
        <v>641</v>
      </c>
      <c r="F13">
        <f>COUNTIF(DATA11[DATA-POST],TODO_POST[[#This Row],[POST]])</f>
        <v>7</v>
      </c>
      <c r="G13" t="s">
        <v>1478</v>
      </c>
      <c r="I13" t="s">
        <v>666</v>
      </c>
      <c r="J13">
        <f>COUNTIF(DATA11[DATA-VIDEO],TODO_VIDEOS[[#This Row],[VIDEOS]])</f>
        <v>1</v>
      </c>
      <c r="K13" t="s">
        <v>1478</v>
      </c>
      <c r="M13" t="s">
        <v>1141</v>
      </c>
      <c r="N13">
        <f>COUNTIF(DATA11[DATA-MENSAJE],TODO_MENSAJE[[#This Row],[MENSAJES]])</f>
        <v>14</v>
      </c>
      <c r="O13" t="s">
        <v>1478</v>
      </c>
      <c r="Q13" t="s">
        <v>1443</v>
      </c>
      <c r="R13">
        <f>COUNTIF(DATA11[DATA-NOTICIA],TODO_NOTICIA[[#This Row],[NOTICIAS]])</f>
        <v>1</v>
      </c>
      <c r="S13" s="1"/>
      <c r="X13" s="8"/>
      <c r="Y13" s="12"/>
      <c r="Z13" s="8"/>
      <c r="AA13" s="8"/>
    </row>
    <row r="14" spans="1:27" hidden="1" x14ac:dyDescent="0.25">
      <c r="A14" t="s">
        <v>45</v>
      </c>
      <c r="B14">
        <f>COUNTIF(DATA11[DATA-FOTO],TODO_FOTO[[#This Row],[FOTOGRAFIAS ]])</f>
        <v>2</v>
      </c>
      <c r="E14" t="s">
        <v>464</v>
      </c>
      <c r="F14">
        <f>COUNTIF(DATA11[DATA-POST],TODO_POST[[#This Row],[POST]])</f>
        <v>7</v>
      </c>
      <c r="G14" t="s">
        <v>1478</v>
      </c>
      <c r="I14" t="s">
        <v>687</v>
      </c>
      <c r="J14">
        <f>COUNTIF(DATA11[DATA-VIDEO],TODO_VIDEOS[[#This Row],[VIDEOS]])</f>
        <v>1</v>
      </c>
      <c r="K14" t="s">
        <v>1478</v>
      </c>
      <c r="M14" t="s">
        <v>1136</v>
      </c>
      <c r="N14">
        <f>COUNTIF(DATA11[DATA-MENSAJE],TODO_MENSAJE[[#This Row],[MENSAJES]])</f>
        <v>14</v>
      </c>
      <c r="O14" t="s">
        <v>1478</v>
      </c>
      <c r="Q14" t="s">
        <v>1437</v>
      </c>
      <c r="R14">
        <f>COUNTIF(DATA11[DATA-NOTICIA],TODO_NOTICIA[[#This Row],[NOTICIAS]])</f>
        <v>1</v>
      </c>
      <c r="S14" s="1"/>
      <c r="X14" s="8"/>
      <c r="Y14" s="12"/>
      <c r="Z14" s="8"/>
      <c r="AA14" s="8"/>
    </row>
    <row r="15" spans="1:27" hidden="1" x14ac:dyDescent="0.25">
      <c r="A15" t="s">
        <v>102</v>
      </c>
      <c r="B15">
        <f>COUNTIF(DATA11[DATA-FOTO],TODO_FOTO[[#This Row],[FOTOGRAFIAS ]])</f>
        <v>2</v>
      </c>
      <c r="E15" t="s">
        <v>543</v>
      </c>
      <c r="F15">
        <f>COUNTIF(DATA11[DATA-POST],TODO_POST[[#This Row],[POST]])</f>
        <v>4</v>
      </c>
      <c r="G15" t="s">
        <v>1478</v>
      </c>
      <c r="I15" t="s">
        <v>663</v>
      </c>
      <c r="J15">
        <f>COUNTIF(DATA11[DATA-VIDEO],TODO_VIDEOS[[#This Row],[VIDEOS]])</f>
        <v>1</v>
      </c>
      <c r="K15" t="s">
        <v>1478</v>
      </c>
      <c r="M15" t="s">
        <v>1137</v>
      </c>
      <c r="N15">
        <f>COUNTIF(DATA11[DATA-MENSAJE],TODO_MENSAJE[[#This Row],[MENSAJES]])</f>
        <v>13</v>
      </c>
      <c r="O15" t="s">
        <v>1478</v>
      </c>
      <c r="Q15" t="s">
        <v>1206</v>
      </c>
      <c r="R15">
        <f>COUNTIF(DATA11[DATA-NOTICIA],TODO_NOTICIA[[#This Row],[NOTICIAS]])</f>
        <v>1</v>
      </c>
      <c r="S15" s="1"/>
      <c r="X15" s="8"/>
      <c r="Y15" s="12"/>
      <c r="Z15" s="8"/>
      <c r="AA15" s="8"/>
    </row>
    <row r="16" spans="1:27" x14ac:dyDescent="0.25">
      <c r="A16" t="s">
        <v>4</v>
      </c>
      <c r="B16" s="14">
        <f>COUNTIF(DATA11[DATA-FOTO],TODO_FOTO[[#This Row],[FOTOGRAFIAS ]])</f>
        <v>2</v>
      </c>
      <c r="C16" t="s">
        <v>1478</v>
      </c>
      <c r="E16" t="s">
        <v>455</v>
      </c>
      <c r="F16">
        <f>COUNTIF(DATA11[DATA-POST],TODO_POST[[#This Row],[POST]])</f>
        <v>4</v>
      </c>
      <c r="G16" t="s">
        <v>1478</v>
      </c>
      <c r="I16" t="s">
        <v>662</v>
      </c>
      <c r="J16">
        <f>COUNTIF(DATA11[DATA-VIDEO],TODO_VIDEOS[[#This Row],[VIDEOS]])</f>
        <v>1</v>
      </c>
      <c r="K16" t="s">
        <v>1478</v>
      </c>
      <c r="M16" t="s">
        <v>1135</v>
      </c>
      <c r="N16">
        <f>COUNTIF(DATA11[DATA-MENSAJE],TODO_MENSAJE[[#This Row],[MENSAJES]])</f>
        <v>13</v>
      </c>
      <c r="O16" t="s">
        <v>1478</v>
      </c>
      <c r="Q16" t="s">
        <v>1289</v>
      </c>
      <c r="R16">
        <f>COUNTIF(DATA11[DATA-NOTICIA],TODO_NOTICIA[[#This Row],[NOTICIAS]])</f>
        <v>1</v>
      </c>
      <c r="S16" s="1"/>
      <c r="X16" s="8"/>
      <c r="Y16" s="12"/>
      <c r="Z16" s="8"/>
      <c r="AA16" s="8"/>
    </row>
    <row r="17" spans="1:27" hidden="1" x14ac:dyDescent="0.25">
      <c r="A17" t="s">
        <v>131</v>
      </c>
      <c r="B17">
        <f>COUNTIF(DATA11[DATA-FOTO],TODO_FOTO[[#This Row],[FOTOGRAFIAS ]])</f>
        <v>2</v>
      </c>
      <c r="E17" t="s">
        <v>476</v>
      </c>
      <c r="F17">
        <f>COUNTIF(DATA11[DATA-POST],TODO_POST[[#This Row],[POST]])</f>
        <v>4</v>
      </c>
      <c r="G17" t="s">
        <v>1478</v>
      </c>
      <c r="I17" t="s">
        <v>710</v>
      </c>
      <c r="J17">
        <f>COUNTIF(DATA11[DATA-VIDEO],TODO_VIDEOS[[#This Row],[VIDEOS]])</f>
        <v>1</v>
      </c>
      <c r="K17" t="s">
        <v>1478</v>
      </c>
      <c r="M17" t="s">
        <v>1138</v>
      </c>
      <c r="N17">
        <f>COUNTIF(DATA11[DATA-MENSAJE],TODO_MENSAJE[[#This Row],[MENSAJES]])</f>
        <v>13</v>
      </c>
      <c r="O17" t="s">
        <v>1478</v>
      </c>
      <c r="Q17" t="s">
        <v>1349</v>
      </c>
      <c r="R17">
        <f>COUNTIF(DATA11[DATA-NOTICIA],TODO_NOTICIA[[#This Row],[NOTICIAS]])</f>
        <v>1</v>
      </c>
      <c r="S17" s="1"/>
      <c r="X17" s="8"/>
      <c r="Y17" s="12"/>
      <c r="Z17" s="8"/>
      <c r="AA17" s="8"/>
    </row>
    <row r="18" spans="1:27" hidden="1" x14ac:dyDescent="0.25">
      <c r="A18" t="s">
        <v>287</v>
      </c>
      <c r="B18">
        <f>COUNTIF(DATA11[DATA-FOTO],TODO_FOTO[[#This Row],[FOTOGRAFIAS ]])</f>
        <v>2</v>
      </c>
      <c r="E18" t="s">
        <v>480</v>
      </c>
      <c r="F18">
        <f>COUNTIF(DATA11[DATA-POST],TODO_POST[[#This Row],[POST]])</f>
        <v>4</v>
      </c>
      <c r="G18" t="s">
        <v>1478</v>
      </c>
      <c r="I18" t="s">
        <v>655</v>
      </c>
      <c r="J18">
        <f>COUNTIF(DATA11[DATA-VIDEO],TODO_VIDEOS[[#This Row],[VIDEOS]])</f>
        <v>1</v>
      </c>
      <c r="K18" t="s">
        <v>1478</v>
      </c>
      <c r="M18" t="s">
        <v>816</v>
      </c>
      <c r="N18">
        <f>COUNTIF(DATA11[DATA-MENSAJE],TODO_MENSAJE[[#This Row],[MENSAJES]])</f>
        <v>12</v>
      </c>
      <c r="Q18" t="s">
        <v>1218</v>
      </c>
      <c r="R18">
        <f>COUNTIF(DATA11[DATA-NOTICIA],TODO_NOTICIA[[#This Row],[NOTICIAS]])</f>
        <v>1</v>
      </c>
      <c r="S18" s="1"/>
      <c r="X18" s="8"/>
      <c r="Y18" s="12"/>
      <c r="Z18" s="8"/>
      <c r="AA18" s="8"/>
    </row>
    <row r="19" spans="1:27" x14ac:dyDescent="0.25">
      <c r="A19" t="s">
        <v>49</v>
      </c>
      <c r="B19" s="14">
        <f>COUNTIF(DATA11[DATA-FOTO],TODO_FOTO[[#This Row],[FOTOGRAFIAS ]])</f>
        <v>2</v>
      </c>
      <c r="C19" t="s">
        <v>1478</v>
      </c>
      <c r="E19" t="s">
        <v>758</v>
      </c>
      <c r="F19">
        <f>COUNTIF(DATA11[DATA-POST],TODO_POST[[#This Row],[POST]])</f>
        <v>3</v>
      </c>
      <c r="G19" t="s">
        <v>1478</v>
      </c>
      <c r="I19" t="s">
        <v>671</v>
      </c>
      <c r="J19">
        <f>COUNTIF(DATA11[DATA-VIDEO],TODO_VIDEOS[[#This Row],[VIDEOS]])</f>
        <v>1</v>
      </c>
      <c r="K19" t="s">
        <v>1478</v>
      </c>
      <c r="M19" t="s">
        <v>859</v>
      </c>
      <c r="N19">
        <f>COUNTIF(DATA11[DATA-MENSAJE],TODO_MENSAJE[[#This Row],[MENSAJES]])</f>
        <v>12</v>
      </c>
      <c r="O19" t="s">
        <v>1478</v>
      </c>
      <c r="Q19" t="s">
        <v>1156</v>
      </c>
      <c r="R19">
        <f>COUNTIF(DATA11[DATA-NOTICIA],TODO_NOTICIA[[#This Row],[NOTICIAS]])</f>
        <v>1</v>
      </c>
      <c r="S19" s="1"/>
      <c r="X19" s="8"/>
      <c r="Y19" s="12"/>
      <c r="Z19" s="8"/>
      <c r="AA19" s="8"/>
    </row>
    <row r="20" spans="1:27" x14ac:dyDescent="0.25">
      <c r="A20" t="s">
        <v>171</v>
      </c>
      <c r="B20" s="14">
        <f>COUNTIF(DATA11[DATA-FOTO],TODO_FOTO[[#This Row],[FOTOGRAFIAS ]])</f>
        <v>1</v>
      </c>
      <c r="C20" t="s">
        <v>1478</v>
      </c>
      <c r="E20" t="s">
        <v>470</v>
      </c>
      <c r="F20">
        <f>COUNTIF(DATA11[DATA-POST],TODO_POST[[#This Row],[POST]])</f>
        <v>3</v>
      </c>
      <c r="G20" t="s">
        <v>1478</v>
      </c>
      <c r="I20" t="s">
        <v>659</v>
      </c>
      <c r="J20">
        <f>COUNTIF(DATA11[DATA-VIDEO],TODO_VIDEOS[[#This Row],[VIDEOS]])</f>
        <v>1</v>
      </c>
      <c r="K20" t="s">
        <v>1478</v>
      </c>
      <c r="M20" t="s">
        <v>735</v>
      </c>
      <c r="N20">
        <f>COUNTIF(DATA11[DATA-MENSAJE],TODO_MENSAJE[[#This Row],[MENSAJES]])</f>
        <v>12</v>
      </c>
      <c r="O20" t="s">
        <v>1478</v>
      </c>
      <c r="Q20" t="s">
        <v>1357</v>
      </c>
      <c r="R20">
        <f>COUNTIF(DATA11[DATA-NOTICIA],TODO_NOTICIA[[#This Row],[NOTICIAS]])</f>
        <v>1</v>
      </c>
      <c r="S20" s="1"/>
      <c r="X20" s="8"/>
      <c r="Y20" s="12"/>
      <c r="Z20" s="8"/>
      <c r="AA20" s="8"/>
    </row>
    <row r="21" spans="1:27" x14ac:dyDescent="0.25">
      <c r="A21" t="s">
        <v>302</v>
      </c>
      <c r="B21" s="14">
        <f>COUNTIF(DATA11[DATA-FOTO],TODO_FOTO[[#This Row],[FOTOGRAFIAS ]])</f>
        <v>1</v>
      </c>
      <c r="C21" t="s">
        <v>1478</v>
      </c>
      <c r="E21" t="s">
        <v>570</v>
      </c>
      <c r="F21">
        <f>COUNTIF(DATA11[DATA-POST],TODO_POST[[#This Row],[POST]])</f>
        <v>3</v>
      </c>
      <c r="G21" t="s">
        <v>1478</v>
      </c>
      <c r="I21" t="s">
        <v>660</v>
      </c>
      <c r="J21">
        <f>COUNTIF(DATA11[DATA-VIDEO],TODO_VIDEOS[[#This Row],[VIDEOS]])</f>
        <v>1</v>
      </c>
      <c r="K21" t="s">
        <v>1478</v>
      </c>
      <c r="M21" t="s">
        <v>848</v>
      </c>
      <c r="N21">
        <f>COUNTIF(DATA11[DATA-MENSAJE],TODO_MENSAJE[[#This Row],[MENSAJES]])</f>
        <v>11</v>
      </c>
      <c r="Q21" t="s">
        <v>1464</v>
      </c>
      <c r="R21">
        <f>COUNTIF(DATA11[DATA-NOTICIA],TODO_NOTICIA[[#This Row],[NOTICIAS]])</f>
        <v>1</v>
      </c>
      <c r="S21" s="1"/>
      <c r="X21" s="8"/>
      <c r="Y21" s="12"/>
      <c r="Z21" s="8"/>
      <c r="AA21" s="8"/>
    </row>
    <row r="22" spans="1:27" hidden="1" x14ac:dyDescent="0.25">
      <c r="A22" t="s">
        <v>297</v>
      </c>
      <c r="B22">
        <f>COUNTIF(DATA11[DATA-FOTO],TODO_FOTO[[#This Row],[FOTOGRAFIAS ]])</f>
        <v>1</v>
      </c>
      <c r="E22" t="s">
        <v>406</v>
      </c>
      <c r="F22">
        <f>COUNTIF(DATA11[DATA-POST],TODO_POST[[#This Row],[POST]])</f>
        <v>3</v>
      </c>
      <c r="G22" t="s">
        <v>1478</v>
      </c>
      <c r="I22" t="s">
        <v>711</v>
      </c>
      <c r="J22">
        <f>COUNTIF(DATA11[DATA-VIDEO],TODO_VIDEOS[[#This Row],[VIDEOS]])</f>
        <v>1</v>
      </c>
      <c r="K22" t="s">
        <v>1478</v>
      </c>
      <c r="M22" t="s">
        <v>818</v>
      </c>
      <c r="N22">
        <f>COUNTIF(DATA11[DATA-MENSAJE],TODO_MENSAJE[[#This Row],[MENSAJES]])</f>
        <v>11</v>
      </c>
      <c r="O22" t="s">
        <v>1478</v>
      </c>
      <c r="Q22" t="s">
        <v>1365</v>
      </c>
      <c r="R22">
        <f>COUNTIF(DATA11[DATA-NOTICIA],TODO_NOTICIA[[#This Row],[NOTICIAS]])</f>
        <v>1</v>
      </c>
      <c r="S22" s="1"/>
      <c r="X22" s="8"/>
      <c r="Y22" s="12"/>
      <c r="Z22" s="8"/>
      <c r="AA22" s="8"/>
    </row>
    <row r="23" spans="1:27" hidden="1" x14ac:dyDescent="0.25">
      <c r="A23" t="s">
        <v>84</v>
      </c>
      <c r="B23">
        <f>COUNTIF(DATA11[DATA-FOTO],TODO_FOTO[[#This Row],[FOTOGRAFIAS ]])</f>
        <v>1</v>
      </c>
      <c r="E23" t="s">
        <v>357</v>
      </c>
      <c r="F23">
        <f>COUNTIF(DATA11[DATA-POST],TODO_POST[[#This Row],[POST]])</f>
        <v>3</v>
      </c>
      <c r="G23" t="s">
        <v>1478</v>
      </c>
      <c r="I23" t="s">
        <v>702</v>
      </c>
      <c r="J23">
        <f>COUNTIF(DATA11[DATA-VIDEO],TODO_VIDEOS[[#This Row],[VIDEOS]])</f>
        <v>1</v>
      </c>
      <c r="K23" t="s">
        <v>1478</v>
      </c>
      <c r="M23" t="s">
        <v>1133</v>
      </c>
      <c r="N23">
        <f>COUNTIF(DATA11[DATA-MENSAJE],TODO_MENSAJE[[#This Row],[MENSAJES]])</f>
        <v>10</v>
      </c>
      <c r="Q23" t="s">
        <v>1208</v>
      </c>
      <c r="R23">
        <f>COUNTIF(DATA11[DATA-NOTICIA],TODO_NOTICIA[[#This Row],[NOTICIAS]])</f>
        <v>1</v>
      </c>
      <c r="S23" s="1" t="s">
        <v>1478</v>
      </c>
      <c r="X23" s="8"/>
      <c r="Y23" s="12"/>
      <c r="Z23" s="8"/>
      <c r="AA23" s="8"/>
    </row>
    <row r="24" spans="1:27" x14ac:dyDescent="0.25">
      <c r="A24" t="s">
        <v>230</v>
      </c>
      <c r="B24" s="14">
        <f>COUNTIF(DATA11[DATA-FOTO],TODO_FOTO[[#This Row],[FOTOGRAFIAS ]])</f>
        <v>1</v>
      </c>
      <c r="C24" t="s">
        <v>1478</v>
      </c>
      <c r="E24" t="s">
        <v>497</v>
      </c>
      <c r="F24">
        <f>COUNTIF(DATA11[DATA-POST],TODO_POST[[#This Row],[POST]])</f>
        <v>3</v>
      </c>
      <c r="G24" t="s">
        <v>1478</v>
      </c>
      <c r="I24" t="s">
        <v>715</v>
      </c>
      <c r="J24">
        <f>COUNTIF(DATA11[DATA-VIDEO],TODO_VIDEOS[[#This Row],[VIDEOS]])</f>
        <v>1</v>
      </c>
      <c r="K24" t="s">
        <v>1478</v>
      </c>
      <c r="M24" t="s">
        <v>1014</v>
      </c>
      <c r="N24">
        <f>COUNTIF(DATA11[DATA-MENSAJE],TODO_MENSAJE[[#This Row],[MENSAJES]])</f>
        <v>9</v>
      </c>
      <c r="Q24" t="s">
        <v>1432</v>
      </c>
      <c r="R24">
        <f>COUNTIF(DATA11[DATA-NOTICIA],TODO_NOTICIA[[#This Row],[NOTICIAS]])</f>
        <v>1</v>
      </c>
      <c r="S24" s="1" t="s">
        <v>1478</v>
      </c>
      <c r="X24" s="8"/>
      <c r="Y24" s="12"/>
      <c r="Z24" s="8"/>
      <c r="AA24" s="8"/>
    </row>
    <row r="25" spans="1:27" hidden="1" x14ac:dyDescent="0.25">
      <c r="A25" t="s">
        <v>250</v>
      </c>
      <c r="B25">
        <f>COUNTIF(DATA11[DATA-FOTO],TODO_FOTO[[#This Row],[FOTOGRAFIAS ]])</f>
        <v>1</v>
      </c>
      <c r="E25" t="s">
        <v>492</v>
      </c>
      <c r="F25">
        <f>COUNTIF(DATA11[DATA-POST],TODO_POST[[#This Row],[POST]])</f>
        <v>3</v>
      </c>
      <c r="G25" t="s">
        <v>1478</v>
      </c>
      <c r="I25" t="s">
        <v>713</v>
      </c>
      <c r="J25">
        <f>COUNTIF(DATA11[DATA-VIDEO],TODO_VIDEOS[[#This Row],[VIDEOS]])</f>
        <v>1</v>
      </c>
      <c r="K25" t="s">
        <v>1478</v>
      </c>
      <c r="M25" t="s">
        <v>974</v>
      </c>
      <c r="N25">
        <f>COUNTIF(DATA11[DATA-MENSAJE],TODO_MENSAJE[[#This Row],[MENSAJES]])</f>
        <v>9</v>
      </c>
      <c r="O25" t="s">
        <v>1478</v>
      </c>
      <c r="Q25" t="s">
        <v>1179</v>
      </c>
      <c r="R25">
        <f>COUNTIF(DATA11[DATA-NOTICIA],TODO_NOTICIA[[#This Row],[NOTICIAS]])</f>
        <v>1</v>
      </c>
      <c r="S25" s="1"/>
      <c r="X25" s="8"/>
      <c r="Y25" s="12"/>
      <c r="Z25" s="8"/>
      <c r="AA25" s="8"/>
    </row>
    <row r="26" spans="1:27" hidden="1" x14ac:dyDescent="0.25">
      <c r="A26" t="s">
        <v>178</v>
      </c>
      <c r="B26">
        <f>COUNTIF(DATA11[DATA-FOTO],TODO_FOTO[[#This Row],[FOTOGRAFIAS ]])</f>
        <v>1</v>
      </c>
      <c r="E26" t="s">
        <v>510</v>
      </c>
      <c r="F26">
        <f>COUNTIF(DATA11[DATA-POST],TODO_POST[[#This Row],[POST]])</f>
        <v>3</v>
      </c>
      <c r="G26" t="s">
        <v>1478</v>
      </c>
      <c r="I26" t="s">
        <v>712</v>
      </c>
      <c r="J26">
        <f>COUNTIF(DATA11[DATA-VIDEO],TODO_VIDEOS[[#This Row],[VIDEOS]])</f>
        <v>1</v>
      </c>
      <c r="K26" t="s">
        <v>1478</v>
      </c>
      <c r="M26" t="s">
        <v>1094</v>
      </c>
      <c r="N26">
        <f>COUNTIF(DATA11[DATA-MENSAJE],TODO_MENSAJE[[#This Row],[MENSAJES]])</f>
        <v>9</v>
      </c>
      <c r="O26" t="s">
        <v>1478</v>
      </c>
      <c r="Q26" t="s">
        <v>1313</v>
      </c>
      <c r="R26">
        <f>COUNTIF(DATA11[DATA-NOTICIA],TODO_NOTICIA[[#This Row],[NOTICIAS]])</f>
        <v>1</v>
      </c>
      <c r="S26" s="1"/>
      <c r="X26" s="8"/>
      <c r="Y26" s="12"/>
      <c r="Z26" s="8"/>
      <c r="AA26" s="8"/>
    </row>
    <row r="27" spans="1:27" hidden="1" x14ac:dyDescent="0.25">
      <c r="A27" t="s">
        <v>208</v>
      </c>
      <c r="B27">
        <f>COUNTIF(DATA11[DATA-FOTO],TODO_FOTO[[#This Row],[FOTOGRAFIAS ]])</f>
        <v>1</v>
      </c>
      <c r="E27" t="s">
        <v>362</v>
      </c>
      <c r="F27">
        <f>COUNTIF(DATA11[DATA-POST],TODO_POST[[#This Row],[POST]])</f>
        <v>3</v>
      </c>
      <c r="G27" t="s">
        <v>1478</v>
      </c>
      <c r="I27" t="s">
        <v>661</v>
      </c>
      <c r="J27">
        <f>COUNTIF(DATA11[DATA-VIDEO],TODO_VIDEOS[[#This Row],[VIDEOS]])</f>
        <v>1</v>
      </c>
      <c r="K27" t="s">
        <v>1478</v>
      </c>
      <c r="M27" t="s">
        <v>463</v>
      </c>
      <c r="N27">
        <f>COUNTIF(DATA11[DATA-MENSAJE],TODO_MENSAJE[[#This Row],[MENSAJES]])</f>
        <v>8</v>
      </c>
      <c r="O27" t="s">
        <v>1478</v>
      </c>
      <c r="Q27" t="s">
        <v>1440</v>
      </c>
      <c r="R27">
        <f>COUNTIF(DATA11[DATA-NOTICIA],TODO_NOTICIA[[#This Row],[NOTICIAS]])</f>
        <v>1</v>
      </c>
      <c r="S27" s="1" t="s">
        <v>1478</v>
      </c>
      <c r="X27" s="8"/>
      <c r="Y27" s="12"/>
      <c r="Z27" s="8"/>
      <c r="AA27" s="8"/>
    </row>
    <row r="28" spans="1:27" x14ac:dyDescent="0.25">
      <c r="A28" t="s">
        <v>92</v>
      </c>
      <c r="B28" s="14">
        <f>COUNTIF(DATA11[DATA-FOTO],TODO_FOTO[[#This Row],[FOTOGRAFIAS ]])</f>
        <v>1</v>
      </c>
      <c r="C28" t="s">
        <v>1478</v>
      </c>
      <c r="E28" t="s">
        <v>395</v>
      </c>
      <c r="F28">
        <f>COUNTIF(DATA11[DATA-POST],TODO_POST[[#This Row],[POST]])</f>
        <v>3</v>
      </c>
      <c r="G28" t="s">
        <v>1478</v>
      </c>
      <c r="I28" t="s">
        <v>725</v>
      </c>
      <c r="J28">
        <f>COUNTIF(DATA11[DATA-VIDEO],TODO_VIDEOS[[#This Row],[VIDEOS]])</f>
        <v>1</v>
      </c>
      <c r="K28" t="s">
        <v>1478</v>
      </c>
      <c r="M28" t="s">
        <v>924</v>
      </c>
      <c r="N28">
        <f>COUNTIF(DATA11[DATA-MENSAJE],TODO_MENSAJE[[#This Row],[MENSAJES]])</f>
        <v>8</v>
      </c>
      <c r="O28" t="s">
        <v>1478</v>
      </c>
      <c r="Q28" t="s">
        <v>1397</v>
      </c>
      <c r="R28">
        <f>COUNTIF(DATA11[DATA-NOTICIA],TODO_NOTICIA[[#This Row],[NOTICIAS]])</f>
        <v>1</v>
      </c>
      <c r="S28" s="1" t="s">
        <v>1478</v>
      </c>
      <c r="X28" s="8"/>
      <c r="Y28" s="12"/>
      <c r="Z28" s="8"/>
      <c r="AA28" s="8"/>
    </row>
    <row r="29" spans="1:27" hidden="1" x14ac:dyDescent="0.25">
      <c r="A29" t="s">
        <v>10</v>
      </c>
      <c r="B29">
        <f>COUNTIF(DATA11[DATA-FOTO],TODO_FOTO[[#This Row],[FOTOGRAFIAS ]])</f>
        <v>1</v>
      </c>
      <c r="E29" t="s">
        <v>355</v>
      </c>
      <c r="F29">
        <f>COUNTIF(DATA11[DATA-POST],TODO_POST[[#This Row],[POST]])</f>
        <v>3</v>
      </c>
      <c r="G29" t="s">
        <v>1478</v>
      </c>
      <c r="I29" t="s">
        <v>679</v>
      </c>
      <c r="J29">
        <f>COUNTIF(DATA11[DATA-VIDEO],TODO_VIDEOS[[#This Row],[VIDEOS]])</f>
        <v>1</v>
      </c>
      <c r="K29" t="s">
        <v>1478</v>
      </c>
      <c r="M29" t="s">
        <v>845</v>
      </c>
      <c r="N29">
        <f>COUNTIF(DATA11[DATA-MENSAJE],TODO_MENSAJE[[#This Row],[MENSAJES]])</f>
        <v>8</v>
      </c>
      <c r="Q29" t="s">
        <v>1375</v>
      </c>
      <c r="R29">
        <f>COUNTIF(DATA11[DATA-NOTICIA],TODO_NOTICIA[[#This Row],[NOTICIAS]])</f>
        <v>1</v>
      </c>
      <c r="S29" s="1" t="s">
        <v>1478</v>
      </c>
      <c r="X29" s="8"/>
      <c r="Y29" s="12"/>
      <c r="Z29" s="8"/>
      <c r="AA29" s="8"/>
    </row>
    <row r="30" spans="1:27" hidden="1" x14ac:dyDescent="0.25">
      <c r="A30" t="s">
        <v>106</v>
      </c>
      <c r="B30">
        <f>COUNTIF(DATA11[DATA-FOTO],TODO_FOTO[[#This Row],[FOTOGRAFIAS ]])</f>
        <v>1</v>
      </c>
      <c r="E30" t="s">
        <v>463</v>
      </c>
      <c r="F30">
        <f>COUNTIF(DATA11[DATA-POST],TODO_POST[[#This Row],[POST]])</f>
        <v>4</v>
      </c>
      <c r="G30" t="s">
        <v>1478</v>
      </c>
      <c r="I30" t="s">
        <v>716</v>
      </c>
      <c r="J30">
        <f>COUNTIF(DATA11[DATA-VIDEO],TODO_VIDEOS[[#This Row],[VIDEOS]])</f>
        <v>1</v>
      </c>
      <c r="K30" t="s">
        <v>1478</v>
      </c>
      <c r="M30" t="s">
        <v>1120</v>
      </c>
      <c r="N30">
        <f>COUNTIF(DATA11[DATA-MENSAJE],TODO_MENSAJE[[#This Row],[MENSAJES]])</f>
        <v>8</v>
      </c>
      <c r="Q30" t="s">
        <v>1342</v>
      </c>
      <c r="R30">
        <f>COUNTIF(DATA11[DATA-NOTICIA],TODO_NOTICIA[[#This Row],[NOTICIAS]])</f>
        <v>1</v>
      </c>
      <c r="S30" s="1" t="s">
        <v>1478</v>
      </c>
      <c r="X30" s="8"/>
      <c r="Y30" s="12"/>
      <c r="Z30" s="8"/>
      <c r="AA30" s="8"/>
    </row>
    <row r="31" spans="1:27" hidden="1" x14ac:dyDescent="0.25">
      <c r="A31" t="s">
        <v>322</v>
      </c>
      <c r="B31">
        <f>COUNTIF(DATA11[DATA-FOTO],TODO_FOTO[[#This Row],[FOTOGRAFIAS ]])</f>
        <v>1</v>
      </c>
      <c r="E31" t="s">
        <v>383</v>
      </c>
      <c r="F31">
        <f>COUNTIF(DATA11[DATA-POST],TODO_POST[[#This Row],[POST]])</f>
        <v>2</v>
      </c>
      <c r="G31" t="s">
        <v>1478</v>
      </c>
      <c r="I31" t="s">
        <v>685</v>
      </c>
      <c r="J31">
        <f>COUNTIF(DATA11[DATA-VIDEO],TODO_VIDEOS[[#This Row],[VIDEOS]])</f>
        <v>1</v>
      </c>
      <c r="K31" t="s">
        <v>1478</v>
      </c>
      <c r="M31" t="s">
        <v>811</v>
      </c>
      <c r="N31">
        <f>COUNTIF(DATA11[DATA-MENSAJE],TODO_MENSAJE[[#This Row],[MENSAJES]])</f>
        <v>7</v>
      </c>
      <c r="Q31" t="s">
        <v>1451</v>
      </c>
      <c r="R31">
        <f>COUNTIF(DATA11[DATA-NOTICIA],TODO_NOTICIA[[#This Row],[NOTICIAS]])</f>
        <v>1</v>
      </c>
      <c r="S31" s="1" t="s">
        <v>1478</v>
      </c>
      <c r="X31" s="8"/>
      <c r="Y31" s="12"/>
      <c r="Z31" s="8"/>
      <c r="AA31" s="8"/>
    </row>
    <row r="32" spans="1:27" hidden="1" x14ac:dyDescent="0.25">
      <c r="A32" t="s">
        <v>165</v>
      </c>
      <c r="B32">
        <f>COUNTIF(DATA11[DATA-FOTO],TODO_FOTO[[#This Row],[FOTOGRAFIAS ]])</f>
        <v>1</v>
      </c>
      <c r="E32" t="s">
        <v>508</v>
      </c>
      <c r="F32">
        <f>COUNTIF(DATA11[DATA-POST],TODO_POST[[#This Row],[POST]])</f>
        <v>2</v>
      </c>
      <c r="G32" t="s">
        <v>1478</v>
      </c>
      <c r="I32" t="s">
        <v>683</v>
      </c>
      <c r="J32">
        <f>COUNTIF(DATA11[DATA-VIDEO],TODO_VIDEOS[[#This Row],[VIDEOS]])</f>
        <v>1</v>
      </c>
      <c r="K32" t="s">
        <v>1478</v>
      </c>
      <c r="M32" t="s">
        <v>820</v>
      </c>
      <c r="N32">
        <f>COUNTIF(DATA11[DATA-MENSAJE],TODO_MENSAJE[[#This Row],[MENSAJES]])</f>
        <v>7</v>
      </c>
      <c r="Q32" t="s">
        <v>1287</v>
      </c>
      <c r="R32">
        <f>COUNTIF(DATA11[DATA-NOTICIA],TODO_NOTICIA[[#This Row],[NOTICIAS]])</f>
        <v>1</v>
      </c>
      <c r="S32" s="1"/>
      <c r="X32" s="8"/>
      <c r="Y32" s="12"/>
      <c r="Z32" s="8"/>
      <c r="AA32" s="8"/>
    </row>
    <row r="33" spans="1:27" x14ac:dyDescent="0.25">
      <c r="A33" t="s">
        <v>60</v>
      </c>
      <c r="B33" s="14">
        <f>COUNTIF(DATA11[DATA-FOTO],TODO_FOTO[[#This Row],[FOTOGRAFIAS ]])</f>
        <v>1</v>
      </c>
      <c r="C33" t="s">
        <v>1478</v>
      </c>
      <c r="E33" t="s">
        <v>388</v>
      </c>
      <c r="F33">
        <f>COUNTIF(DATA11[DATA-POST],TODO_POST[[#This Row],[POST]])</f>
        <v>2</v>
      </c>
      <c r="G33" t="s">
        <v>1478</v>
      </c>
      <c r="I33" t="s">
        <v>664</v>
      </c>
      <c r="J33">
        <f>COUNTIF(DATA11[DATA-VIDEO],TODO_VIDEOS[[#This Row],[VIDEOS]])</f>
        <v>1</v>
      </c>
      <c r="K33" t="s">
        <v>1478</v>
      </c>
      <c r="M33" t="s">
        <v>821</v>
      </c>
      <c r="N33">
        <f>COUNTIF(DATA11[DATA-MENSAJE],TODO_MENSAJE[[#This Row],[MENSAJES]])</f>
        <v>7</v>
      </c>
      <c r="Q33" t="s">
        <v>1251</v>
      </c>
      <c r="R33">
        <f>COUNTIF(DATA11[DATA-NOTICIA],TODO_NOTICIA[[#This Row],[NOTICIAS]])</f>
        <v>1</v>
      </c>
      <c r="S33" s="1"/>
      <c r="X33" s="8"/>
      <c r="Y33" s="12"/>
      <c r="Z33" s="8"/>
      <c r="AA33" s="8"/>
    </row>
    <row r="34" spans="1:27" hidden="1" x14ac:dyDescent="0.25">
      <c r="A34" t="s">
        <v>300</v>
      </c>
      <c r="B34">
        <f>COUNTIF(DATA11[DATA-FOTO],TODO_FOTO[[#This Row],[FOTOGRAFIAS ]])</f>
        <v>1</v>
      </c>
      <c r="E34" t="s">
        <v>389</v>
      </c>
      <c r="F34">
        <f>COUNTIF(DATA11[DATA-POST],TODO_POST[[#This Row],[POST]])</f>
        <v>2</v>
      </c>
      <c r="G34" t="s">
        <v>1478</v>
      </c>
      <c r="I34" t="s">
        <v>733</v>
      </c>
      <c r="J34">
        <f>COUNTIF(DATA11[DATA-VIDEO],TODO_VIDEOS[[#This Row],[VIDEOS]])</f>
        <v>1</v>
      </c>
      <c r="K34" t="s">
        <v>1478</v>
      </c>
      <c r="M34" t="s">
        <v>826</v>
      </c>
      <c r="N34">
        <f>COUNTIF(DATA11[DATA-MENSAJE],TODO_MENSAJE[[#This Row],[MENSAJES]])</f>
        <v>7</v>
      </c>
      <c r="Q34" t="s">
        <v>1165</v>
      </c>
      <c r="R34">
        <f>COUNTIF(DATA11[DATA-NOTICIA],TODO_NOTICIA[[#This Row],[NOTICIAS]])</f>
        <v>1</v>
      </c>
      <c r="S34" s="1"/>
      <c r="X34" s="8"/>
      <c r="Y34" s="12"/>
      <c r="Z34" s="8"/>
      <c r="AA34" s="8"/>
    </row>
    <row r="35" spans="1:27" x14ac:dyDescent="0.25">
      <c r="A35" t="s">
        <v>191</v>
      </c>
      <c r="B35" s="14">
        <f>COUNTIF(DATA11[DATA-FOTO],TODO_FOTO[[#This Row],[FOTOGRAFIAS ]])</f>
        <v>1</v>
      </c>
      <c r="C35" t="s">
        <v>1478</v>
      </c>
      <c r="E35" t="s">
        <v>453</v>
      </c>
      <c r="F35">
        <f>COUNTIF(DATA11[DATA-POST],TODO_POST[[#This Row],[POST]])</f>
        <v>2</v>
      </c>
      <c r="G35" t="s">
        <v>1478</v>
      </c>
      <c r="I35" t="s">
        <v>706</v>
      </c>
      <c r="J35">
        <f>COUNTIF(DATA11[DATA-VIDEO],TODO_VIDEOS[[#This Row],[VIDEOS]])</f>
        <v>1</v>
      </c>
      <c r="K35" t="s">
        <v>1478</v>
      </c>
      <c r="M35" t="s">
        <v>861</v>
      </c>
      <c r="N35">
        <f>COUNTIF(DATA11[DATA-MENSAJE],TODO_MENSAJE[[#This Row],[MENSAJES]])</f>
        <v>7</v>
      </c>
      <c r="Q35" t="s">
        <v>1277</v>
      </c>
      <c r="R35">
        <f>COUNTIF(DATA11[DATA-NOTICIA],TODO_NOTICIA[[#This Row],[NOTICIAS]])</f>
        <v>1</v>
      </c>
      <c r="S35" s="1"/>
      <c r="X35" s="8"/>
      <c r="Y35" s="12"/>
      <c r="Z35" s="8"/>
      <c r="AA35" s="8"/>
    </row>
    <row r="36" spans="1:27" x14ac:dyDescent="0.25">
      <c r="A36" t="s">
        <v>311</v>
      </c>
      <c r="B36" s="14">
        <f>COUNTIF(DATA11[DATA-FOTO],TODO_FOTO[[#This Row],[FOTOGRAFIAS ]])</f>
        <v>1</v>
      </c>
      <c r="C36" t="s">
        <v>1478</v>
      </c>
      <c r="E36" t="s">
        <v>374</v>
      </c>
      <c r="F36">
        <f>COUNTIF(DATA11[DATA-POST],TODO_POST[[#This Row],[POST]])</f>
        <v>2</v>
      </c>
      <c r="G36" t="s">
        <v>1478</v>
      </c>
      <c r="I36" t="s">
        <v>726</v>
      </c>
      <c r="J36">
        <f>COUNTIF(DATA11[DATA-VIDEO],TODO_VIDEOS[[#This Row],[VIDEOS]])</f>
        <v>1</v>
      </c>
      <c r="K36" t="s">
        <v>1478</v>
      </c>
      <c r="M36" t="s">
        <v>964</v>
      </c>
      <c r="N36">
        <f>COUNTIF(DATA11[DATA-MENSAJE],TODO_MENSAJE[[#This Row],[MENSAJES]])</f>
        <v>7</v>
      </c>
      <c r="O36" t="s">
        <v>1478</v>
      </c>
      <c r="Q36" t="s">
        <v>1273</v>
      </c>
      <c r="R36">
        <f>COUNTIF(DATA11[DATA-NOTICIA],TODO_NOTICIA[[#This Row],[NOTICIAS]])</f>
        <v>1</v>
      </c>
      <c r="S36" s="1"/>
      <c r="X36" s="8"/>
      <c r="Y36" s="12"/>
      <c r="Z36" s="8"/>
      <c r="AA36" s="8"/>
    </row>
    <row r="37" spans="1:27" hidden="1" x14ac:dyDescent="0.25">
      <c r="A37" t="s">
        <v>247</v>
      </c>
      <c r="B37">
        <f>COUNTIF(DATA11[DATA-FOTO],TODO_FOTO[[#This Row],[FOTOGRAFIAS ]])</f>
        <v>1</v>
      </c>
      <c r="E37" t="s">
        <v>356</v>
      </c>
      <c r="F37">
        <f>COUNTIF(DATA11[DATA-POST],TODO_POST[[#This Row],[POST]])</f>
        <v>2</v>
      </c>
      <c r="G37" t="s">
        <v>1478</v>
      </c>
      <c r="I37" t="s">
        <v>672</v>
      </c>
      <c r="J37">
        <f>COUNTIF(DATA11[DATA-VIDEO],TODO_VIDEOS[[#This Row],[VIDEOS]])</f>
        <v>1</v>
      </c>
      <c r="K37" t="s">
        <v>1478</v>
      </c>
      <c r="M37" t="s">
        <v>196</v>
      </c>
      <c r="N37">
        <f>COUNTIF(DATA11[DATA-MENSAJE],TODO_MENSAJE[[#This Row],[MENSAJES]])</f>
        <v>7</v>
      </c>
      <c r="Q37" t="s">
        <v>1368</v>
      </c>
      <c r="R37">
        <f>COUNTIF(DATA11[DATA-NOTICIA],TODO_NOTICIA[[#This Row],[NOTICIAS]])</f>
        <v>1</v>
      </c>
      <c r="S37" s="1"/>
      <c r="X37" s="8"/>
      <c r="Y37" s="12"/>
      <c r="Z37" s="8"/>
      <c r="AA37" s="8"/>
    </row>
    <row r="38" spans="1:27" x14ac:dyDescent="0.25">
      <c r="A38" t="s">
        <v>290</v>
      </c>
      <c r="B38" s="14">
        <f>COUNTIF(DATA11[DATA-FOTO],TODO_FOTO[[#This Row],[FOTOGRAFIAS ]])</f>
        <v>1</v>
      </c>
      <c r="C38" t="s">
        <v>1478</v>
      </c>
      <c r="E38" t="s">
        <v>644</v>
      </c>
      <c r="F38">
        <f>COUNTIF(DATA11[DATA-POST],TODO_POST[[#This Row],[POST]])</f>
        <v>2</v>
      </c>
      <c r="G38" t="s">
        <v>1478</v>
      </c>
      <c r="I38" t="s">
        <v>718</v>
      </c>
      <c r="J38">
        <f>COUNTIF(DATA11[DATA-VIDEO],TODO_VIDEOS[[#This Row],[VIDEOS]])</f>
        <v>1</v>
      </c>
      <c r="K38" t="s">
        <v>1478</v>
      </c>
      <c r="M38" t="s">
        <v>819</v>
      </c>
      <c r="N38">
        <f>COUNTIF(DATA11[DATA-MENSAJE],TODO_MENSAJE[[#This Row],[MENSAJES]])</f>
        <v>7</v>
      </c>
      <c r="Q38" t="s">
        <v>1377</v>
      </c>
      <c r="R38">
        <f>COUNTIF(DATA11[DATA-NOTICIA],TODO_NOTICIA[[#This Row],[NOTICIAS]])</f>
        <v>1</v>
      </c>
      <c r="S38" s="1"/>
      <c r="X38" s="8"/>
      <c r="Y38" s="12"/>
      <c r="Z38" s="8"/>
      <c r="AA38" s="8"/>
    </row>
    <row r="39" spans="1:27" hidden="1" x14ac:dyDescent="0.25">
      <c r="A39" t="s">
        <v>219</v>
      </c>
      <c r="B39">
        <f>COUNTIF(DATA11[DATA-FOTO],TODO_FOTO[[#This Row],[FOTOGRAFIAS ]])</f>
        <v>1</v>
      </c>
      <c r="E39" t="s">
        <v>566</v>
      </c>
      <c r="F39">
        <f>COUNTIF(DATA11[DATA-POST],TODO_POST[[#This Row],[POST]])</f>
        <v>2</v>
      </c>
      <c r="G39" t="s">
        <v>1478</v>
      </c>
      <c r="I39" t="s">
        <v>724</v>
      </c>
      <c r="J39">
        <f>COUNTIF(DATA11[DATA-VIDEO],TODO_VIDEOS[[#This Row],[VIDEOS]])</f>
        <v>1</v>
      </c>
      <c r="K39" t="s">
        <v>1478</v>
      </c>
      <c r="M39" t="s">
        <v>874</v>
      </c>
      <c r="N39">
        <f>COUNTIF(DATA11[DATA-MENSAJE],TODO_MENSAJE[[#This Row],[MENSAJES]])</f>
        <v>7</v>
      </c>
      <c r="Q39" t="s">
        <v>1227</v>
      </c>
      <c r="R39">
        <f>COUNTIF(DATA11[DATA-NOTICIA],TODO_NOTICIA[[#This Row],[NOTICIAS]])</f>
        <v>1</v>
      </c>
      <c r="S39" s="1" t="s">
        <v>1478</v>
      </c>
      <c r="X39" s="8"/>
      <c r="Y39" s="12"/>
      <c r="Z39" s="8"/>
      <c r="AA39" s="8"/>
    </row>
    <row r="40" spans="1:27" x14ac:dyDescent="0.25">
      <c r="A40" t="s">
        <v>288</v>
      </c>
      <c r="B40" s="14">
        <f>COUNTIF(DATA11[DATA-FOTO],TODO_FOTO[[#This Row],[FOTOGRAFIAS ]])</f>
        <v>1</v>
      </c>
      <c r="C40" t="s">
        <v>1478</v>
      </c>
      <c r="E40" t="s">
        <v>378</v>
      </c>
      <c r="F40">
        <f>COUNTIF(DATA11[DATA-POST],TODO_POST[[#This Row],[POST]])</f>
        <v>2</v>
      </c>
      <c r="G40" t="s">
        <v>1478</v>
      </c>
      <c r="I40" t="s">
        <v>680</v>
      </c>
      <c r="J40">
        <f>COUNTIF(DATA11[DATA-VIDEO],TODO_VIDEOS[[#This Row],[VIDEOS]])</f>
        <v>1</v>
      </c>
      <c r="K40" t="s">
        <v>1478</v>
      </c>
      <c r="M40" t="s">
        <v>1113</v>
      </c>
      <c r="N40">
        <f>COUNTIF(DATA11[DATA-MENSAJE],TODO_MENSAJE[[#This Row],[MENSAJES]])</f>
        <v>7</v>
      </c>
      <c r="Q40" t="s">
        <v>1463</v>
      </c>
      <c r="R40">
        <f>COUNTIF(DATA11[DATA-NOTICIA],TODO_NOTICIA[[#This Row],[NOTICIAS]])</f>
        <v>1</v>
      </c>
      <c r="S40" s="1"/>
      <c r="X40" s="8"/>
      <c r="Y40" s="12"/>
      <c r="Z40" s="8"/>
      <c r="AA40" s="8"/>
    </row>
    <row r="41" spans="1:27" x14ac:dyDescent="0.25">
      <c r="A41" t="s">
        <v>186</v>
      </c>
      <c r="B41" s="14">
        <f>COUNTIF(DATA11[DATA-FOTO],TODO_FOTO[[#This Row],[FOTOGRAFIAS ]])</f>
        <v>1</v>
      </c>
      <c r="C41" t="s">
        <v>1478</v>
      </c>
      <c r="E41" t="s">
        <v>396</v>
      </c>
      <c r="F41">
        <f>COUNTIF(DATA11[DATA-POST],TODO_POST[[#This Row],[POST]])</f>
        <v>2</v>
      </c>
      <c r="G41" t="s">
        <v>1478</v>
      </c>
      <c r="I41" t="s">
        <v>698</v>
      </c>
      <c r="J41">
        <f>COUNTIF(DATA11[DATA-VIDEO],TODO_VIDEOS[[#This Row],[VIDEOS]])</f>
        <v>1</v>
      </c>
      <c r="K41" t="s">
        <v>1478</v>
      </c>
      <c r="M41" t="s">
        <v>776</v>
      </c>
      <c r="N41">
        <f>COUNTIF(DATA11[DATA-MENSAJE],TODO_MENSAJE[[#This Row],[MENSAJES]])</f>
        <v>6</v>
      </c>
      <c r="Q41" t="s">
        <v>1447</v>
      </c>
      <c r="R41">
        <f>COUNTIF(DATA11[DATA-NOTICIA],TODO_NOTICIA[[#This Row],[NOTICIAS]])</f>
        <v>1</v>
      </c>
      <c r="S41" s="1"/>
      <c r="X41" s="8"/>
      <c r="Y41" s="12"/>
      <c r="Z41" s="8"/>
      <c r="AA41" s="8"/>
    </row>
    <row r="42" spans="1:27" x14ac:dyDescent="0.25">
      <c r="A42" t="s">
        <v>128</v>
      </c>
      <c r="B42" s="14">
        <f>COUNTIF(DATA11[DATA-FOTO],TODO_FOTO[[#This Row],[FOTOGRAFIAS ]])</f>
        <v>1</v>
      </c>
      <c r="C42" t="s">
        <v>1478</v>
      </c>
      <c r="E42" t="s">
        <v>539</v>
      </c>
      <c r="F42">
        <f>COUNTIF(DATA11[DATA-POST],TODO_POST[[#This Row],[POST]])</f>
        <v>2</v>
      </c>
      <c r="G42" t="s">
        <v>1478</v>
      </c>
      <c r="I42" t="s">
        <v>704</v>
      </c>
      <c r="J42">
        <f>COUNTIF(DATA11[DATA-VIDEO],TODO_VIDEOS[[#This Row],[VIDEOS]])</f>
        <v>1</v>
      </c>
      <c r="K42" t="s">
        <v>1478</v>
      </c>
      <c r="M42" t="s">
        <v>430</v>
      </c>
      <c r="N42">
        <f>COUNTIF(DATA11[DATA-MENSAJE],TODO_MENSAJE[[#This Row],[MENSAJES]])</f>
        <v>6</v>
      </c>
      <c r="O42" t="s">
        <v>1478</v>
      </c>
      <c r="Q42" t="s">
        <v>1398</v>
      </c>
      <c r="R42">
        <f>COUNTIF(DATA11[DATA-NOTICIA],TODO_NOTICIA[[#This Row],[NOTICIAS]])</f>
        <v>1</v>
      </c>
      <c r="S42" s="1" t="s">
        <v>1478</v>
      </c>
      <c r="X42" s="8"/>
      <c r="Y42" s="12"/>
      <c r="Z42" s="8"/>
      <c r="AA42" s="8"/>
    </row>
    <row r="43" spans="1:27" x14ac:dyDescent="0.25">
      <c r="A43" t="s">
        <v>61</v>
      </c>
      <c r="B43" s="14">
        <f>COUNTIF(DATA11[DATA-FOTO],TODO_FOTO[[#This Row],[FOTOGRAFIAS ]])</f>
        <v>1</v>
      </c>
      <c r="C43" t="s">
        <v>1478</v>
      </c>
      <c r="E43" t="s">
        <v>360</v>
      </c>
      <c r="F43">
        <f>COUNTIF(DATA11[DATA-POST],TODO_POST[[#This Row],[POST]])</f>
        <v>2</v>
      </c>
      <c r="G43" t="s">
        <v>1478</v>
      </c>
      <c r="I43" t="s">
        <v>677</v>
      </c>
      <c r="J43">
        <f>COUNTIF(DATA11[DATA-VIDEO],TODO_VIDEOS[[#This Row],[VIDEOS]])</f>
        <v>1</v>
      </c>
      <c r="K43" t="s">
        <v>1478</v>
      </c>
      <c r="M43" t="s">
        <v>980</v>
      </c>
      <c r="N43">
        <f>COUNTIF(DATA11[DATA-MENSAJE],TODO_MENSAJE[[#This Row],[MENSAJES]])</f>
        <v>6</v>
      </c>
      <c r="Q43" t="s">
        <v>1308</v>
      </c>
      <c r="R43">
        <f>COUNTIF(DATA11[DATA-NOTICIA],TODO_NOTICIA[[#This Row],[NOTICIAS]])</f>
        <v>1</v>
      </c>
      <c r="S43" s="1"/>
      <c r="X43" s="8"/>
      <c r="Y43" s="12"/>
      <c r="Z43" s="8"/>
      <c r="AA43" s="8"/>
    </row>
    <row r="44" spans="1:27" hidden="1" x14ac:dyDescent="0.25">
      <c r="A44" t="s">
        <v>70</v>
      </c>
      <c r="B44">
        <f>COUNTIF(DATA11[DATA-FOTO],TODO_FOTO[[#This Row],[FOTOGRAFIAS ]])</f>
        <v>1</v>
      </c>
      <c r="E44" t="s">
        <v>354</v>
      </c>
      <c r="F44">
        <f>COUNTIF(DATA11[DATA-POST],TODO_POST[[#This Row],[POST]])</f>
        <v>2</v>
      </c>
      <c r="G44" t="s">
        <v>1478</v>
      </c>
      <c r="I44" t="s">
        <v>719</v>
      </c>
      <c r="J44">
        <f>COUNTIF(DATA11[DATA-VIDEO],TODO_VIDEOS[[#This Row],[VIDEOS]])</f>
        <v>1</v>
      </c>
      <c r="K44" t="s">
        <v>1478</v>
      </c>
      <c r="M44" t="s">
        <v>841</v>
      </c>
      <c r="N44">
        <f>COUNTIF(DATA11[DATA-MENSAJE],TODO_MENSAJE[[#This Row],[MENSAJES]])</f>
        <v>6</v>
      </c>
      <c r="Q44" t="s">
        <v>1283</v>
      </c>
      <c r="R44">
        <f>COUNTIF(DATA11[DATA-NOTICIA],TODO_NOTICIA[[#This Row],[NOTICIAS]])</f>
        <v>1</v>
      </c>
      <c r="S44" s="1"/>
      <c r="X44" s="8"/>
      <c r="Y44" s="12"/>
      <c r="Z44" s="8"/>
      <c r="AA44" s="8"/>
    </row>
    <row r="45" spans="1:27" hidden="1" x14ac:dyDescent="0.25">
      <c r="A45" t="s">
        <v>39</v>
      </c>
      <c r="B45">
        <f>COUNTIF(DATA11[DATA-FOTO],TODO_FOTO[[#This Row],[FOTOGRAFIAS ]])</f>
        <v>1</v>
      </c>
      <c r="E45" t="s">
        <v>535</v>
      </c>
      <c r="F45">
        <f>COUNTIF(DATA11[DATA-POST],TODO_POST[[#This Row],[POST]])</f>
        <v>2</v>
      </c>
      <c r="G45" t="s">
        <v>1478</v>
      </c>
      <c r="I45" t="s">
        <v>690</v>
      </c>
      <c r="J45">
        <f>COUNTIF(DATA11[DATA-VIDEO],TODO_VIDEOS[[#This Row],[VIDEOS]])</f>
        <v>1</v>
      </c>
      <c r="K45" t="s">
        <v>1478</v>
      </c>
      <c r="M45" t="s">
        <v>842</v>
      </c>
      <c r="N45">
        <f>COUNTIF(DATA11[DATA-MENSAJE],TODO_MENSAJE[[#This Row],[MENSAJES]])</f>
        <v>6</v>
      </c>
      <c r="O45" t="s">
        <v>1478</v>
      </c>
      <c r="Q45" t="s">
        <v>1404</v>
      </c>
      <c r="R45">
        <f>COUNTIF(DATA11[DATA-NOTICIA],TODO_NOTICIA[[#This Row],[NOTICIAS]])</f>
        <v>1</v>
      </c>
      <c r="S45" s="1"/>
      <c r="X45" s="8"/>
      <c r="Y45" s="12"/>
      <c r="Z45" s="8"/>
      <c r="AA45" s="8"/>
    </row>
    <row r="46" spans="1:27" x14ac:dyDescent="0.25">
      <c r="A46" t="s">
        <v>30</v>
      </c>
      <c r="B46" s="14">
        <f>COUNTIF(DATA11[DATA-FOTO],TODO_FOTO[[#This Row],[FOTOGRAFIAS ]])</f>
        <v>1</v>
      </c>
      <c r="C46" t="s">
        <v>1478</v>
      </c>
      <c r="E46" t="s">
        <v>394</v>
      </c>
      <c r="F46">
        <f>COUNTIF(DATA11[DATA-POST],TODO_POST[[#This Row],[POST]])</f>
        <v>2</v>
      </c>
      <c r="G46" t="s">
        <v>1478</v>
      </c>
      <c r="I46" t="s">
        <v>686</v>
      </c>
      <c r="J46">
        <f>COUNTIF(DATA11[DATA-VIDEO],TODO_VIDEOS[[#This Row],[VIDEOS]])</f>
        <v>1</v>
      </c>
      <c r="K46" t="s">
        <v>1478</v>
      </c>
      <c r="M46" t="s">
        <v>1056</v>
      </c>
      <c r="N46">
        <f>COUNTIF(DATA11[DATA-MENSAJE],TODO_MENSAJE[[#This Row],[MENSAJES]])</f>
        <v>6</v>
      </c>
      <c r="O46" t="s">
        <v>1478</v>
      </c>
      <c r="Q46" t="s">
        <v>1435</v>
      </c>
      <c r="R46">
        <f>COUNTIF(DATA11[DATA-NOTICIA],TODO_NOTICIA[[#This Row],[NOTICIAS]])</f>
        <v>1</v>
      </c>
      <c r="S46" s="1"/>
      <c r="X46" s="8"/>
      <c r="Y46" s="12"/>
      <c r="Z46" s="8"/>
      <c r="AA46" s="8"/>
    </row>
    <row r="47" spans="1:27" hidden="1" x14ac:dyDescent="0.25">
      <c r="A47" t="s">
        <v>274</v>
      </c>
      <c r="B47">
        <f>COUNTIF(DATA11[DATA-FOTO],TODO_FOTO[[#This Row],[FOTOGRAFIAS ]])</f>
        <v>1</v>
      </c>
      <c r="E47" t="s">
        <v>407</v>
      </c>
      <c r="F47">
        <f>COUNTIF(DATA11[DATA-POST],TODO_POST[[#This Row],[POST]])</f>
        <v>2</v>
      </c>
      <c r="G47" t="s">
        <v>1478</v>
      </c>
      <c r="I47" t="s">
        <v>673</v>
      </c>
      <c r="J47">
        <f>COUNTIF(DATA11[DATA-VIDEO],TODO_VIDEOS[[#This Row],[VIDEOS]])</f>
        <v>1</v>
      </c>
      <c r="K47" t="s">
        <v>1478</v>
      </c>
      <c r="M47" t="s">
        <v>753</v>
      </c>
      <c r="N47">
        <f>COUNTIF(DATA11[DATA-MENSAJE],TODO_MENSAJE[[#This Row],[MENSAJES]])</f>
        <v>5</v>
      </c>
      <c r="Q47" t="s">
        <v>1296</v>
      </c>
      <c r="R47">
        <f>COUNTIF(DATA11[DATA-NOTICIA],TODO_NOTICIA[[#This Row],[NOTICIAS]])</f>
        <v>1</v>
      </c>
      <c r="S47" s="1"/>
      <c r="X47" s="8"/>
      <c r="Y47" s="12"/>
      <c r="Z47" s="8"/>
      <c r="AA47" s="8"/>
    </row>
    <row r="48" spans="1:27" hidden="1" x14ac:dyDescent="0.25">
      <c r="A48" t="s">
        <v>150</v>
      </c>
      <c r="B48">
        <f>COUNTIF(DATA11[DATA-FOTO],TODO_FOTO[[#This Row],[FOTOGRAFIAS ]])</f>
        <v>1</v>
      </c>
      <c r="E48" t="s">
        <v>571</v>
      </c>
      <c r="F48">
        <f>COUNTIF(DATA11[DATA-POST],TODO_POST[[#This Row],[POST]])</f>
        <v>2</v>
      </c>
      <c r="G48" t="s">
        <v>1478</v>
      </c>
      <c r="I48" t="s">
        <v>651</v>
      </c>
      <c r="J48">
        <f>COUNTIF(DATA11[DATA-VIDEO],TODO_VIDEOS[[#This Row],[VIDEOS]])</f>
        <v>1</v>
      </c>
      <c r="K48" t="s">
        <v>1478</v>
      </c>
      <c r="M48" t="s">
        <v>812</v>
      </c>
      <c r="N48">
        <f>COUNTIF(DATA11[DATA-MENSAJE],TODO_MENSAJE[[#This Row],[MENSAJES]])</f>
        <v>5</v>
      </c>
      <c r="Q48" t="s">
        <v>1241</v>
      </c>
      <c r="R48">
        <f>COUNTIF(DATA11[DATA-NOTICIA],TODO_NOTICIA[[#This Row],[NOTICIAS]])</f>
        <v>1</v>
      </c>
      <c r="S48" s="1" t="s">
        <v>1478</v>
      </c>
      <c r="X48" s="8"/>
      <c r="Y48" s="12"/>
      <c r="Z48" s="8"/>
      <c r="AA48" s="8"/>
    </row>
    <row r="49" spans="1:27" hidden="1" x14ac:dyDescent="0.25">
      <c r="A49" t="s">
        <v>114</v>
      </c>
      <c r="B49">
        <f>COUNTIF(DATA11[DATA-FOTO],TODO_FOTO[[#This Row],[FOTOGRAFIAS ]])</f>
        <v>1</v>
      </c>
      <c r="E49" t="s">
        <v>375</v>
      </c>
      <c r="F49">
        <f>COUNTIF(DATA11[DATA-POST],TODO_POST[[#This Row],[POST]])</f>
        <v>2</v>
      </c>
      <c r="G49" t="s">
        <v>1478</v>
      </c>
      <c r="I49" t="s">
        <v>727</v>
      </c>
      <c r="J49">
        <f>COUNTIF(DATA11[DATA-VIDEO],TODO_VIDEOS[[#This Row],[VIDEOS]])</f>
        <v>1</v>
      </c>
      <c r="K49" t="s">
        <v>1478</v>
      </c>
      <c r="M49" t="s">
        <v>855</v>
      </c>
      <c r="N49">
        <f>COUNTIF(DATA11[DATA-MENSAJE],TODO_MENSAJE[[#This Row],[MENSAJES]])</f>
        <v>5</v>
      </c>
      <c r="Q49" t="s">
        <v>1330</v>
      </c>
      <c r="R49">
        <f>COUNTIF(DATA11[DATA-NOTICIA],TODO_NOTICIA[[#This Row],[NOTICIAS]])</f>
        <v>1</v>
      </c>
      <c r="S49" s="1"/>
      <c r="X49" s="8"/>
      <c r="Y49" s="12"/>
      <c r="Z49" s="8"/>
      <c r="AA49" s="8"/>
    </row>
    <row r="50" spans="1:27" x14ac:dyDescent="0.25">
      <c r="A50" t="s">
        <v>140</v>
      </c>
      <c r="B50" s="14">
        <f>COUNTIF(DATA11[DATA-FOTO],TODO_FOTO[[#This Row],[FOTOGRAFIAS ]])</f>
        <v>1</v>
      </c>
      <c r="C50" t="s">
        <v>1478</v>
      </c>
      <c r="E50" t="s">
        <v>442</v>
      </c>
      <c r="F50">
        <f>COUNTIF(DATA11[DATA-POST],TODO_POST[[#This Row],[POST]])</f>
        <v>2</v>
      </c>
      <c r="G50" t="s">
        <v>1478</v>
      </c>
      <c r="I50" t="s">
        <v>694</v>
      </c>
      <c r="J50">
        <f>COUNTIF(DATA11[DATA-VIDEO],TODO_VIDEOS[[#This Row],[VIDEOS]])</f>
        <v>1</v>
      </c>
      <c r="K50" t="s">
        <v>1478</v>
      </c>
      <c r="M50" t="s">
        <v>960</v>
      </c>
      <c r="N50">
        <f>COUNTIF(DATA11[DATA-MENSAJE],TODO_MENSAJE[[#This Row],[MENSAJES]])</f>
        <v>5</v>
      </c>
      <c r="O50" t="s">
        <v>1478</v>
      </c>
      <c r="Q50" t="s">
        <v>1396</v>
      </c>
      <c r="R50">
        <f>COUNTIF(DATA11[DATA-NOTICIA],TODO_NOTICIA[[#This Row],[NOTICIAS]])</f>
        <v>1</v>
      </c>
      <c r="S50" s="1" t="s">
        <v>1478</v>
      </c>
      <c r="X50" s="8"/>
      <c r="Y50" s="12"/>
      <c r="Z50" s="8"/>
      <c r="AA50" s="8"/>
    </row>
    <row r="51" spans="1:27" x14ac:dyDescent="0.25">
      <c r="A51" t="s">
        <v>198</v>
      </c>
      <c r="B51" s="14">
        <f>COUNTIF(DATA11[DATA-FOTO],TODO_FOTO[[#This Row],[FOTOGRAFIAS ]])</f>
        <v>1</v>
      </c>
      <c r="C51" t="s">
        <v>1478</v>
      </c>
      <c r="E51" t="s">
        <v>359</v>
      </c>
      <c r="F51">
        <f>COUNTIF(DATA11[DATA-POST],TODO_POST[[#This Row],[POST]])</f>
        <v>2</v>
      </c>
      <c r="G51" t="s">
        <v>1478</v>
      </c>
      <c r="I51" t="s">
        <v>682</v>
      </c>
      <c r="J51">
        <f>COUNTIF(DATA11[DATA-VIDEO],TODO_VIDEOS[[#This Row],[VIDEOS]])</f>
        <v>1</v>
      </c>
      <c r="K51" t="s">
        <v>1478</v>
      </c>
      <c r="M51" t="s">
        <v>982</v>
      </c>
      <c r="N51">
        <f>COUNTIF(DATA11[DATA-MENSAJE],TODO_MENSAJE[[#This Row],[MENSAJES]])</f>
        <v>5</v>
      </c>
      <c r="O51" t="s">
        <v>1478</v>
      </c>
      <c r="Q51" t="s">
        <v>1384</v>
      </c>
      <c r="R51">
        <f>COUNTIF(DATA11[DATA-NOTICIA],TODO_NOTICIA[[#This Row],[NOTICIAS]])</f>
        <v>1</v>
      </c>
      <c r="S51" s="1"/>
      <c r="X51" s="8"/>
      <c r="Y51" s="12"/>
      <c r="Z51" s="8"/>
      <c r="AA51" s="8"/>
    </row>
    <row r="52" spans="1:27" hidden="1" x14ac:dyDescent="0.25">
      <c r="A52" t="s">
        <v>338</v>
      </c>
      <c r="B52">
        <f>COUNTIF(DATA11[DATA-FOTO],TODO_FOTO[[#This Row],[FOTOGRAFIAS ]])</f>
        <v>1</v>
      </c>
      <c r="E52" t="s">
        <v>472</v>
      </c>
      <c r="F52">
        <f>COUNTIF(DATA11[DATA-POST],TODO_POST[[#This Row],[POST]])</f>
        <v>2</v>
      </c>
      <c r="G52" t="s">
        <v>1478</v>
      </c>
      <c r="I52" t="s">
        <v>696</v>
      </c>
      <c r="J52">
        <f>COUNTIF(DATA11[DATA-VIDEO],TODO_VIDEOS[[#This Row],[VIDEOS]])</f>
        <v>1</v>
      </c>
      <c r="K52" t="s">
        <v>1478</v>
      </c>
      <c r="M52" t="s">
        <v>1042</v>
      </c>
      <c r="N52">
        <f>COUNTIF(DATA11[DATA-MENSAJE],TODO_MENSAJE[[#This Row],[MENSAJES]])</f>
        <v>5</v>
      </c>
      <c r="O52" t="s">
        <v>1478</v>
      </c>
      <c r="Q52" t="s">
        <v>1228</v>
      </c>
      <c r="R52">
        <f>COUNTIF(DATA11[DATA-NOTICIA],TODO_NOTICIA[[#This Row],[NOTICIAS]])</f>
        <v>1</v>
      </c>
      <c r="S52" s="1"/>
      <c r="X52" s="8"/>
      <c r="Y52" s="12"/>
      <c r="Z52" s="8"/>
      <c r="AA52" s="8"/>
    </row>
    <row r="53" spans="1:27" x14ac:dyDescent="0.25">
      <c r="A53" t="s">
        <v>286</v>
      </c>
      <c r="B53" s="14">
        <f>COUNTIF(DATA11[DATA-FOTO],TODO_FOTO[[#This Row],[FOTOGRAFIAS ]])</f>
        <v>1</v>
      </c>
      <c r="C53" t="s">
        <v>1478</v>
      </c>
      <c r="E53" t="s">
        <v>380</v>
      </c>
      <c r="F53">
        <f>COUNTIF(DATA11[DATA-POST],TODO_POST[[#This Row],[POST]])</f>
        <v>2</v>
      </c>
      <c r="G53" t="s">
        <v>1478</v>
      </c>
      <c r="I53" t="s">
        <v>697</v>
      </c>
      <c r="J53">
        <f>COUNTIF(DATA11[DATA-VIDEO],TODO_VIDEOS[[#This Row],[VIDEOS]])</f>
        <v>1</v>
      </c>
      <c r="K53" t="s">
        <v>1478</v>
      </c>
      <c r="M53" t="s">
        <v>1058</v>
      </c>
      <c r="N53">
        <f>COUNTIF(DATA11[DATA-MENSAJE],TODO_MENSAJE[[#This Row],[MENSAJES]])</f>
        <v>5</v>
      </c>
      <c r="Q53" t="s">
        <v>1298</v>
      </c>
      <c r="R53">
        <f>COUNTIF(DATA11[DATA-NOTICIA],TODO_NOTICIA[[#This Row],[NOTICIAS]])</f>
        <v>1</v>
      </c>
      <c r="S53" s="1"/>
      <c r="X53" s="8"/>
      <c r="Y53" s="12"/>
      <c r="Z53" s="8"/>
      <c r="AA53" s="8"/>
    </row>
    <row r="54" spans="1:27" hidden="1" x14ac:dyDescent="0.25">
      <c r="A54" t="s">
        <v>48</v>
      </c>
      <c r="B54">
        <f>COUNTIF(DATA11[DATA-FOTO],TODO_FOTO[[#This Row],[FOTOGRAFIAS ]])</f>
        <v>1</v>
      </c>
      <c r="E54" t="s">
        <v>567</v>
      </c>
      <c r="F54">
        <f>COUNTIF(DATA11[DATA-POST],TODO_POST[[#This Row],[POST]])</f>
        <v>2</v>
      </c>
      <c r="G54" t="s">
        <v>1478</v>
      </c>
      <c r="I54" t="s">
        <v>674</v>
      </c>
      <c r="J54">
        <f>COUNTIF(DATA11[DATA-VIDEO],TODO_VIDEOS[[#This Row],[VIDEOS]])</f>
        <v>1</v>
      </c>
      <c r="K54" t="s">
        <v>1478</v>
      </c>
      <c r="M54" t="s">
        <v>1062</v>
      </c>
      <c r="N54">
        <f>COUNTIF(DATA11[DATA-MENSAJE],TODO_MENSAJE[[#This Row],[MENSAJES]])</f>
        <v>5</v>
      </c>
      <c r="O54" t="s">
        <v>1478</v>
      </c>
      <c r="Q54" t="s">
        <v>1344</v>
      </c>
      <c r="R54">
        <f>COUNTIF(DATA11[DATA-NOTICIA],TODO_NOTICIA[[#This Row],[NOTICIAS]])</f>
        <v>1</v>
      </c>
      <c r="S54" s="1"/>
      <c r="X54" s="8"/>
      <c r="Y54" s="12"/>
      <c r="Z54" s="8"/>
      <c r="AA54" s="8"/>
    </row>
    <row r="55" spans="1:27" x14ac:dyDescent="0.25">
      <c r="A55" t="s">
        <v>285</v>
      </c>
      <c r="B55" s="14">
        <f>COUNTIF(DATA11[DATA-FOTO],TODO_FOTO[[#This Row],[FOTOGRAFIAS ]])</f>
        <v>1</v>
      </c>
      <c r="C55" t="s">
        <v>1478</v>
      </c>
      <c r="E55" t="s">
        <v>423</v>
      </c>
      <c r="F55">
        <f>COUNTIF(DATA11[DATA-POST],TODO_POST[[#This Row],[POST]])</f>
        <v>2</v>
      </c>
      <c r="G55" t="s">
        <v>1478</v>
      </c>
      <c r="I55" t="s">
        <v>693</v>
      </c>
      <c r="J55">
        <f>COUNTIF(DATA11[DATA-VIDEO],TODO_VIDEOS[[#This Row],[VIDEOS]])</f>
        <v>1</v>
      </c>
      <c r="K55" t="s">
        <v>1478</v>
      </c>
      <c r="M55" t="s">
        <v>1070</v>
      </c>
      <c r="N55">
        <f>COUNTIF(DATA11[DATA-MENSAJE],TODO_MENSAJE[[#This Row],[MENSAJES]])</f>
        <v>5</v>
      </c>
      <c r="Q55" t="s">
        <v>1215</v>
      </c>
      <c r="R55">
        <f>COUNTIF(DATA11[DATA-NOTICIA],TODO_NOTICIA[[#This Row],[NOTICIAS]])</f>
        <v>1</v>
      </c>
      <c r="S55" s="1"/>
      <c r="X55" s="8"/>
      <c r="Y55" s="12"/>
      <c r="Z55" s="8"/>
      <c r="AA55" s="8"/>
    </row>
    <row r="56" spans="1:27" hidden="1" x14ac:dyDescent="0.25">
      <c r="A56" t="s">
        <v>323</v>
      </c>
      <c r="B56">
        <f>COUNTIF(DATA11[DATA-FOTO],TODO_FOTO[[#This Row],[FOTOGRAFIAS ]])</f>
        <v>1</v>
      </c>
      <c r="E56" t="s">
        <v>401</v>
      </c>
      <c r="F56">
        <f>COUNTIF(DATA11[DATA-POST],TODO_POST[[#This Row],[POST]])</f>
        <v>2</v>
      </c>
      <c r="G56" t="s">
        <v>1478</v>
      </c>
      <c r="I56" t="s">
        <v>668</v>
      </c>
      <c r="J56">
        <f>COUNTIF(DATA11[DATA-VIDEO],TODO_VIDEOS[[#This Row],[VIDEOS]])</f>
        <v>1</v>
      </c>
      <c r="K56" t="s">
        <v>1478</v>
      </c>
      <c r="M56" t="s">
        <v>1072</v>
      </c>
      <c r="N56">
        <f>COUNTIF(DATA11[DATA-MENSAJE],TODO_MENSAJE[[#This Row],[MENSAJES]])</f>
        <v>5</v>
      </c>
      <c r="Q56" t="s">
        <v>1194</v>
      </c>
      <c r="R56">
        <f>COUNTIF(DATA11[DATA-NOTICIA],TODO_NOTICIA[[#This Row],[NOTICIAS]])</f>
        <v>1</v>
      </c>
      <c r="S56" s="1"/>
      <c r="X56" s="8"/>
      <c r="Y56" s="12"/>
      <c r="Z56" s="8"/>
      <c r="AA56" s="8"/>
    </row>
    <row r="57" spans="1:27" x14ac:dyDescent="0.25">
      <c r="A57" t="s">
        <v>321</v>
      </c>
      <c r="B57" s="14">
        <f>COUNTIF(DATA11[DATA-FOTO],TODO_FOTO[[#This Row],[FOTOGRAFIAS ]])</f>
        <v>1</v>
      </c>
      <c r="C57" t="s">
        <v>1478</v>
      </c>
      <c r="E57" t="s">
        <v>576</v>
      </c>
      <c r="F57">
        <f>COUNTIF(DATA11[DATA-POST],TODO_POST[[#This Row],[POST]])</f>
        <v>2</v>
      </c>
      <c r="G57" t="s">
        <v>1478</v>
      </c>
      <c r="I57" t="s">
        <v>684</v>
      </c>
      <c r="J57">
        <f>COUNTIF(DATA11[DATA-VIDEO],TODO_VIDEOS[[#This Row],[VIDEOS]])</f>
        <v>1</v>
      </c>
      <c r="K57" t="s">
        <v>1478</v>
      </c>
      <c r="M57" t="s">
        <v>1090</v>
      </c>
      <c r="N57">
        <f>COUNTIF(DATA11[DATA-MENSAJE],TODO_MENSAJE[[#This Row],[MENSAJES]])</f>
        <v>5</v>
      </c>
      <c r="Q57" t="s">
        <v>1178</v>
      </c>
      <c r="R57">
        <f>COUNTIF(DATA11[DATA-NOTICIA],TODO_NOTICIA[[#This Row],[NOTICIAS]])</f>
        <v>1</v>
      </c>
      <c r="S57" s="1"/>
      <c r="X57" s="8"/>
      <c r="Y57" s="12"/>
      <c r="Z57" s="8"/>
      <c r="AA57" s="8"/>
    </row>
    <row r="58" spans="1:27" x14ac:dyDescent="0.25">
      <c r="A58" t="s">
        <v>324</v>
      </c>
      <c r="B58" s="14">
        <f>COUNTIF(DATA11[DATA-FOTO],TODO_FOTO[[#This Row],[FOTOGRAFIAS ]])</f>
        <v>1</v>
      </c>
      <c r="C58" t="s">
        <v>1478</v>
      </c>
      <c r="E58" t="s">
        <v>555</v>
      </c>
      <c r="F58">
        <f>COUNTIF(DATA11[DATA-POST],TODO_POST[[#This Row],[POST]])</f>
        <v>2</v>
      </c>
      <c r="G58" t="s">
        <v>1478</v>
      </c>
      <c r="I58" t="s">
        <v>678</v>
      </c>
      <c r="J58">
        <f>COUNTIF(DATA11[DATA-VIDEO],TODO_VIDEOS[[#This Row],[VIDEOS]])</f>
        <v>1</v>
      </c>
      <c r="K58" t="s">
        <v>1478</v>
      </c>
      <c r="M58" t="s">
        <v>1091</v>
      </c>
      <c r="N58">
        <f>COUNTIF(DATA11[DATA-MENSAJE],TODO_MENSAJE[[#This Row],[MENSAJES]])</f>
        <v>5</v>
      </c>
      <c r="Q58" t="s">
        <v>1295</v>
      </c>
      <c r="R58">
        <f>COUNTIF(DATA11[DATA-NOTICIA],TODO_NOTICIA[[#This Row],[NOTICIAS]])</f>
        <v>1</v>
      </c>
      <c r="S58" s="1"/>
      <c r="X58" s="8"/>
      <c r="Y58" s="12"/>
      <c r="Z58" s="8"/>
      <c r="AA58" s="8"/>
    </row>
    <row r="59" spans="1:27" hidden="1" x14ac:dyDescent="0.25">
      <c r="A59" t="s">
        <v>99</v>
      </c>
      <c r="B59">
        <f>COUNTIF(DATA11[DATA-FOTO],TODO_FOTO[[#This Row],[FOTOGRAFIAS ]])</f>
        <v>1</v>
      </c>
      <c r="E59" t="s">
        <v>358</v>
      </c>
      <c r="F59">
        <f>COUNTIF(DATA11[DATA-POST],TODO_POST[[#This Row],[POST]])</f>
        <v>2</v>
      </c>
      <c r="G59" t="s">
        <v>1478</v>
      </c>
      <c r="I59" t="s">
        <v>667</v>
      </c>
      <c r="J59">
        <f>COUNTIF(DATA11[DATA-VIDEO],TODO_VIDEOS[[#This Row],[VIDEOS]])</f>
        <v>1</v>
      </c>
      <c r="K59" t="s">
        <v>1478</v>
      </c>
      <c r="M59" t="s">
        <v>1107</v>
      </c>
      <c r="N59">
        <f>COUNTIF(DATA11[DATA-MENSAJE],TODO_MENSAJE[[#This Row],[MENSAJES]])</f>
        <v>5</v>
      </c>
      <c r="Q59" t="s">
        <v>1408</v>
      </c>
      <c r="R59">
        <f>COUNTIF(DATA11[DATA-NOTICIA],TODO_NOTICIA[[#This Row],[NOTICIAS]])</f>
        <v>1</v>
      </c>
      <c r="S59" s="1"/>
      <c r="X59" s="8"/>
      <c r="Y59" s="12"/>
      <c r="Z59" s="8"/>
      <c r="AA59" s="8"/>
    </row>
    <row r="60" spans="1:27" x14ac:dyDescent="0.25">
      <c r="A60" t="s">
        <v>127</v>
      </c>
      <c r="B60" s="14">
        <f>COUNTIF(DATA11[DATA-FOTO],TODO_FOTO[[#This Row],[FOTOGRAFIAS ]])</f>
        <v>1</v>
      </c>
      <c r="C60" t="s">
        <v>1478</v>
      </c>
      <c r="E60" t="s">
        <v>353</v>
      </c>
      <c r="F60">
        <f>COUNTIF(DATA11[DATA-POST],TODO_POST[[#This Row],[POST]])</f>
        <v>2</v>
      </c>
      <c r="G60" t="s">
        <v>1478</v>
      </c>
      <c r="I60" t="s">
        <v>703</v>
      </c>
      <c r="J60">
        <f>COUNTIF(DATA11[DATA-VIDEO],TODO_VIDEOS[[#This Row],[VIDEOS]])</f>
        <v>1</v>
      </c>
      <c r="K60" t="s">
        <v>1478</v>
      </c>
      <c r="M60" t="s">
        <v>747</v>
      </c>
      <c r="N60">
        <f>COUNTIF(DATA11[DATA-MENSAJE],TODO_MENSAJE[[#This Row],[MENSAJES]])</f>
        <v>4</v>
      </c>
      <c r="O60" t="s">
        <v>1478</v>
      </c>
      <c r="Q60" t="s">
        <v>1381</v>
      </c>
      <c r="R60">
        <f>COUNTIF(DATA11[DATA-NOTICIA],TODO_NOTICIA[[#This Row],[NOTICIAS]])</f>
        <v>1</v>
      </c>
      <c r="S60" s="1"/>
      <c r="X60" s="8"/>
      <c r="Y60" s="12"/>
      <c r="Z60" s="8"/>
      <c r="AA60" s="8"/>
    </row>
    <row r="61" spans="1:27" hidden="1" x14ac:dyDescent="0.25">
      <c r="A61" t="s">
        <v>126</v>
      </c>
      <c r="B61">
        <f>COUNTIF(DATA11[DATA-FOTO],TODO_FOTO[[#This Row],[FOTOGRAFIAS ]])</f>
        <v>1</v>
      </c>
      <c r="E61" t="s">
        <v>601</v>
      </c>
      <c r="F61">
        <f>COUNTIF(DATA11[DATA-POST],TODO_POST[[#This Row],[POST]])</f>
        <v>2</v>
      </c>
      <c r="G61" t="s">
        <v>1478</v>
      </c>
      <c r="I61" t="s">
        <v>653</v>
      </c>
      <c r="J61">
        <f>COUNTIF(DATA11[DATA-VIDEO],TODO_VIDEOS[[#This Row],[VIDEOS]])</f>
        <v>1</v>
      </c>
      <c r="K61" t="s">
        <v>1478</v>
      </c>
      <c r="M61" t="s">
        <v>771</v>
      </c>
      <c r="N61">
        <f>COUNTIF(DATA11[DATA-MENSAJE],TODO_MENSAJE[[#This Row],[MENSAJES]])</f>
        <v>4</v>
      </c>
      <c r="Q61" t="s">
        <v>1189</v>
      </c>
      <c r="R61">
        <f>COUNTIF(DATA11[DATA-NOTICIA],TODO_NOTICIA[[#This Row],[NOTICIAS]])</f>
        <v>1</v>
      </c>
      <c r="S61" s="1" t="s">
        <v>1478</v>
      </c>
      <c r="X61" s="8"/>
      <c r="Y61" s="12"/>
      <c r="Z61" s="8"/>
      <c r="AA61" s="8"/>
    </row>
    <row r="62" spans="1:27" hidden="1" x14ac:dyDescent="0.25">
      <c r="A62" t="s">
        <v>220</v>
      </c>
      <c r="B62">
        <f>COUNTIF(DATA11[DATA-FOTO],TODO_FOTO[[#This Row],[FOTOGRAFIAS ]])</f>
        <v>1</v>
      </c>
      <c r="E62" t="s">
        <v>413</v>
      </c>
      <c r="F62">
        <f>COUNTIF(DATA11[DATA-POST],TODO_POST[[#This Row],[POST]])</f>
        <v>1</v>
      </c>
      <c r="G62" t="s">
        <v>1478</v>
      </c>
      <c r="I62" t="s">
        <v>691</v>
      </c>
      <c r="J62">
        <f>COUNTIF(DATA11[DATA-VIDEO],TODO_VIDEOS[[#This Row],[VIDEOS]])</f>
        <v>1</v>
      </c>
      <c r="K62" t="s">
        <v>1478</v>
      </c>
      <c r="M62" t="s">
        <v>778</v>
      </c>
      <c r="N62">
        <f>COUNTIF(DATA11[DATA-MENSAJE],TODO_MENSAJE[[#This Row],[MENSAJES]])</f>
        <v>4</v>
      </c>
      <c r="Q62" t="s">
        <v>1359</v>
      </c>
      <c r="R62">
        <f>COUNTIF(DATA11[DATA-NOTICIA],TODO_NOTICIA[[#This Row],[NOTICIAS]])</f>
        <v>1</v>
      </c>
      <c r="S62" s="1" t="s">
        <v>1478</v>
      </c>
      <c r="X62" s="8"/>
      <c r="Y62" s="12"/>
      <c r="Z62" s="8"/>
      <c r="AA62" s="8"/>
    </row>
    <row r="63" spans="1:27" hidden="1" x14ac:dyDescent="0.25">
      <c r="A63" t="s">
        <v>244</v>
      </c>
      <c r="B63">
        <f>COUNTIF(DATA11[DATA-FOTO],TODO_FOTO[[#This Row],[FOTOGRAFIAS ]])</f>
        <v>1</v>
      </c>
      <c r="E63" t="s">
        <v>520</v>
      </c>
      <c r="F63">
        <f>COUNTIF(DATA11[DATA-POST],TODO_POST[[#This Row],[POST]])</f>
        <v>1</v>
      </c>
      <c r="G63" t="s">
        <v>1478</v>
      </c>
      <c r="I63" t="s">
        <v>731</v>
      </c>
      <c r="J63">
        <f>COUNTIF(DATA11[DATA-VIDEO],TODO_VIDEOS[[#This Row],[VIDEOS]])</f>
        <v>1</v>
      </c>
      <c r="K63" t="s">
        <v>1478</v>
      </c>
      <c r="M63" t="s">
        <v>785</v>
      </c>
      <c r="N63">
        <f>COUNTIF(DATA11[DATA-MENSAJE],TODO_MENSAJE[[#This Row],[MENSAJES]])</f>
        <v>4</v>
      </c>
      <c r="Q63" t="s">
        <v>1355</v>
      </c>
      <c r="R63">
        <f>COUNTIF(DATA11[DATA-NOTICIA],TODO_NOTICIA[[#This Row],[NOTICIAS]])</f>
        <v>1</v>
      </c>
      <c r="S63" s="1"/>
      <c r="X63" s="8"/>
      <c r="Y63" s="12"/>
      <c r="Z63" s="8"/>
      <c r="AA63" s="8"/>
    </row>
    <row r="64" spans="1:27" hidden="1" x14ac:dyDescent="0.25">
      <c r="A64" t="s">
        <v>104</v>
      </c>
      <c r="B64">
        <f>COUNTIF(DATA11[DATA-FOTO],TODO_FOTO[[#This Row],[FOTOGRAFIAS ]])</f>
        <v>1</v>
      </c>
      <c r="E64" t="s">
        <v>527</v>
      </c>
      <c r="F64">
        <f>COUNTIF(DATA11[DATA-POST],TODO_POST[[#This Row],[POST]])</f>
        <v>1</v>
      </c>
      <c r="G64" t="s">
        <v>1478</v>
      </c>
      <c r="I64" t="s">
        <v>652</v>
      </c>
      <c r="J64">
        <f>COUNTIF(DATA11[DATA-VIDEO],TODO_VIDEOS[[#This Row],[VIDEOS]])</f>
        <v>1</v>
      </c>
      <c r="K64" t="s">
        <v>1478</v>
      </c>
      <c r="M64" t="s">
        <v>809</v>
      </c>
      <c r="N64">
        <f>COUNTIF(DATA11[DATA-MENSAJE],TODO_MENSAJE[[#This Row],[MENSAJES]])</f>
        <v>4</v>
      </c>
      <c r="Q64" t="s">
        <v>1347</v>
      </c>
      <c r="R64">
        <f>COUNTIF(DATA11[DATA-NOTICIA],TODO_NOTICIA[[#This Row],[NOTICIAS]])</f>
        <v>1</v>
      </c>
      <c r="S64" s="1"/>
      <c r="X64" s="8"/>
      <c r="Y64" s="12"/>
      <c r="Z64" s="8"/>
      <c r="AA64" s="8"/>
    </row>
    <row r="65" spans="1:27" x14ac:dyDescent="0.25">
      <c r="A65" t="s">
        <v>43</v>
      </c>
      <c r="B65" s="14">
        <f>COUNTIF(DATA11[DATA-FOTO],TODO_FOTO[[#This Row],[FOTOGRAFIAS ]])</f>
        <v>1</v>
      </c>
      <c r="C65" t="s">
        <v>1478</v>
      </c>
      <c r="E65" t="s">
        <v>627</v>
      </c>
      <c r="F65">
        <f>COUNTIF(DATA11[DATA-POST],TODO_POST[[#This Row],[POST]])</f>
        <v>1</v>
      </c>
      <c r="G65" t="s">
        <v>1478</v>
      </c>
      <c r="I65" t="s">
        <v>720</v>
      </c>
      <c r="J65">
        <f>COUNTIF(DATA11[DATA-VIDEO],TODO_VIDEOS[[#This Row],[VIDEOS]])</f>
        <v>1</v>
      </c>
      <c r="K65" t="s">
        <v>1478</v>
      </c>
      <c r="M65" t="s">
        <v>849</v>
      </c>
      <c r="N65">
        <f>COUNTIF(DATA11[DATA-MENSAJE],TODO_MENSAJE[[#This Row],[MENSAJES]])</f>
        <v>4</v>
      </c>
      <c r="O65" t="s">
        <v>1478</v>
      </c>
      <c r="Q65" t="s">
        <v>1360</v>
      </c>
      <c r="R65">
        <f>COUNTIF(DATA11[DATA-NOTICIA],TODO_NOTICIA[[#This Row],[NOTICIAS]])</f>
        <v>1</v>
      </c>
      <c r="S65" s="1" t="s">
        <v>1478</v>
      </c>
      <c r="X65" s="8"/>
      <c r="Y65" s="12"/>
      <c r="Z65" s="8"/>
      <c r="AA65" s="8"/>
    </row>
    <row r="66" spans="1:27" hidden="1" x14ac:dyDescent="0.25">
      <c r="A66" t="s">
        <v>278</v>
      </c>
      <c r="B66">
        <f>COUNTIF(DATA11[DATA-FOTO],TODO_FOTO[[#This Row],[FOTOGRAFIAS ]])</f>
        <v>1</v>
      </c>
      <c r="E66" t="s">
        <v>504</v>
      </c>
      <c r="F66">
        <f>COUNTIF(DATA11[DATA-POST],TODO_POST[[#This Row],[POST]])</f>
        <v>1</v>
      </c>
      <c r="G66" t="s">
        <v>1478</v>
      </c>
      <c r="I66" t="s">
        <v>728</v>
      </c>
      <c r="J66">
        <f>COUNTIF(DATA11[DATA-VIDEO],TODO_VIDEOS[[#This Row],[VIDEOS]])</f>
        <v>1</v>
      </c>
      <c r="K66" t="s">
        <v>1478</v>
      </c>
      <c r="M66" t="s">
        <v>851</v>
      </c>
      <c r="N66">
        <f>COUNTIF(DATA11[DATA-MENSAJE],TODO_MENSAJE[[#This Row],[MENSAJES]])</f>
        <v>4</v>
      </c>
      <c r="Q66" t="s">
        <v>1387</v>
      </c>
      <c r="R66">
        <f>COUNTIF(DATA11[DATA-NOTICIA],TODO_NOTICIA[[#This Row],[NOTICIAS]])</f>
        <v>1</v>
      </c>
      <c r="S66" s="1" t="s">
        <v>1478</v>
      </c>
      <c r="X66" s="8"/>
      <c r="Y66" s="12"/>
      <c r="Z66" s="8"/>
      <c r="AA66" s="8"/>
    </row>
    <row r="67" spans="1:27" hidden="1" x14ac:dyDescent="0.25">
      <c r="A67" t="s">
        <v>9</v>
      </c>
      <c r="B67">
        <f>COUNTIF(DATA11[DATA-FOTO],TODO_FOTO[[#This Row],[FOTOGRAFIAS ]])</f>
        <v>1</v>
      </c>
      <c r="E67" t="s">
        <v>579</v>
      </c>
      <c r="F67">
        <f>COUNTIF(DATA11[DATA-POST],TODO_POST[[#This Row],[POST]])</f>
        <v>1</v>
      </c>
      <c r="G67" t="s">
        <v>1478</v>
      </c>
      <c r="I67" t="s">
        <v>692</v>
      </c>
      <c r="J67">
        <f>COUNTIF(DATA11[DATA-VIDEO],TODO_VIDEOS[[#This Row],[VIDEOS]])</f>
        <v>1</v>
      </c>
      <c r="K67" t="s">
        <v>1478</v>
      </c>
      <c r="M67" t="s">
        <v>858</v>
      </c>
      <c r="N67">
        <f>COUNTIF(DATA11[DATA-MENSAJE],TODO_MENSAJE[[#This Row],[MENSAJES]])</f>
        <v>4</v>
      </c>
      <c r="Q67" t="s">
        <v>1327</v>
      </c>
      <c r="R67">
        <f>COUNTIF(DATA11[DATA-NOTICIA],TODO_NOTICIA[[#This Row],[NOTICIAS]])</f>
        <v>1</v>
      </c>
      <c r="S67" s="1" t="s">
        <v>1478</v>
      </c>
      <c r="X67" s="8"/>
      <c r="Y67" s="12"/>
      <c r="Z67" s="8"/>
      <c r="AA67" s="8"/>
    </row>
    <row r="68" spans="1:27" hidden="1" x14ac:dyDescent="0.25">
      <c r="A68" t="s">
        <v>29</v>
      </c>
      <c r="B68">
        <f>COUNTIF(DATA11[DATA-FOTO],TODO_FOTO[[#This Row],[FOTOGRAFIAS ]])</f>
        <v>1</v>
      </c>
      <c r="E68" t="s">
        <v>500</v>
      </c>
      <c r="F68">
        <f>COUNTIF(DATA11[DATA-POST],TODO_POST[[#This Row],[POST]])</f>
        <v>1</v>
      </c>
      <c r="G68" t="s">
        <v>1478</v>
      </c>
      <c r="I68" t="s">
        <v>714</v>
      </c>
      <c r="J68">
        <f>COUNTIF(DATA11[DATA-VIDEO],TODO_VIDEOS[[#This Row],[VIDEOS]])</f>
        <v>1</v>
      </c>
      <c r="K68" t="s">
        <v>1478</v>
      </c>
      <c r="M68" t="s">
        <v>872</v>
      </c>
      <c r="N68">
        <f>COUNTIF(DATA11[DATA-MENSAJE],TODO_MENSAJE[[#This Row],[MENSAJES]])</f>
        <v>4</v>
      </c>
      <c r="O68" t="s">
        <v>1478</v>
      </c>
      <c r="Q68" t="s">
        <v>1279</v>
      </c>
      <c r="R68">
        <f>COUNTIF(DATA11[DATA-NOTICIA],TODO_NOTICIA[[#This Row],[NOTICIAS]])</f>
        <v>1</v>
      </c>
      <c r="S68" s="1" t="s">
        <v>1478</v>
      </c>
      <c r="X68" s="8"/>
      <c r="Y68" s="12"/>
      <c r="Z68" s="8"/>
      <c r="AA68" s="8"/>
    </row>
    <row r="69" spans="1:27" hidden="1" x14ac:dyDescent="0.25">
      <c r="A69" t="s">
        <v>333</v>
      </c>
      <c r="B69">
        <f>COUNTIF(DATA11[DATA-FOTO],TODO_FOTO[[#This Row],[FOTOGRAFIAS ]])</f>
        <v>1</v>
      </c>
      <c r="E69" t="s">
        <v>367</v>
      </c>
      <c r="F69">
        <f>COUNTIF(DATA11[DATA-POST],TODO_POST[[#This Row],[POST]])</f>
        <v>1</v>
      </c>
      <c r="G69" t="s">
        <v>1478</v>
      </c>
      <c r="I69" t="s">
        <v>657</v>
      </c>
      <c r="J69">
        <f>COUNTIF(DATA11[DATA-VIDEO],TODO_VIDEOS[[#This Row],[VIDEOS]])</f>
        <v>1</v>
      </c>
      <c r="K69" t="s">
        <v>1478</v>
      </c>
      <c r="M69" t="s">
        <v>758</v>
      </c>
      <c r="N69">
        <f>COUNTIF(DATA11[DATA-MENSAJE],TODO_MENSAJE[[#This Row],[MENSAJES]])</f>
        <v>4</v>
      </c>
      <c r="O69" t="s">
        <v>1478</v>
      </c>
      <c r="Q69" t="s">
        <v>1323</v>
      </c>
      <c r="R69">
        <f>COUNTIF(DATA11[DATA-NOTICIA],TODO_NOTICIA[[#This Row],[NOTICIAS]])</f>
        <v>1</v>
      </c>
      <c r="S69" s="1" t="s">
        <v>1478</v>
      </c>
      <c r="X69" s="8"/>
      <c r="Y69" s="12"/>
      <c r="Z69" s="8"/>
      <c r="AA69" s="8"/>
    </row>
    <row r="70" spans="1:27" hidden="1" x14ac:dyDescent="0.25">
      <c r="A70" t="s">
        <v>117</v>
      </c>
      <c r="B70">
        <f>COUNTIF(DATA11[DATA-FOTO],TODO_FOTO[[#This Row],[FOTOGRAFIAS ]])</f>
        <v>1</v>
      </c>
      <c r="E70" t="s">
        <v>596</v>
      </c>
      <c r="F70">
        <f>COUNTIF(DATA11[DATA-POST],TODO_POST[[#This Row],[POST]])</f>
        <v>1</v>
      </c>
      <c r="G70" t="s">
        <v>1478</v>
      </c>
      <c r="I70" t="s">
        <v>721</v>
      </c>
      <c r="J70">
        <f>COUNTIF(DATA11[DATA-VIDEO],TODO_VIDEOS[[#This Row],[VIDEOS]])</f>
        <v>1</v>
      </c>
      <c r="K70" t="s">
        <v>1478</v>
      </c>
      <c r="M70" t="s">
        <v>890</v>
      </c>
      <c r="N70">
        <f>COUNTIF(DATA11[DATA-MENSAJE],TODO_MENSAJE[[#This Row],[MENSAJES]])</f>
        <v>4</v>
      </c>
      <c r="Q70" t="s">
        <v>1197</v>
      </c>
      <c r="R70">
        <f>COUNTIF(DATA11[DATA-NOTICIA],TODO_NOTICIA[[#This Row],[NOTICIAS]])</f>
        <v>1</v>
      </c>
      <c r="S70" s="1"/>
      <c r="X70" s="8"/>
      <c r="Y70" s="12"/>
      <c r="Z70" s="8"/>
      <c r="AA70" s="8"/>
    </row>
    <row r="71" spans="1:27" hidden="1" x14ac:dyDescent="0.25">
      <c r="A71" t="s">
        <v>73</v>
      </c>
      <c r="B71">
        <f>COUNTIF(DATA11[DATA-FOTO],TODO_FOTO[[#This Row],[FOTOGRAFIAS ]])</f>
        <v>1</v>
      </c>
      <c r="E71" t="s">
        <v>532</v>
      </c>
      <c r="F71">
        <f>COUNTIF(DATA11[DATA-POST],TODO_POST[[#This Row],[POST]])</f>
        <v>1</v>
      </c>
      <c r="G71" t="s">
        <v>1478</v>
      </c>
      <c r="I71" t="s">
        <v>688</v>
      </c>
      <c r="J71">
        <f>COUNTIF(DATA11[DATA-VIDEO],TODO_VIDEOS[[#This Row],[VIDEOS]])</f>
        <v>1</v>
      </c>
      <c r="K71" t="s">
        <v>1478</v>
      </c>
      <c r="M71" t="s">
        <v>910</v>
      </c>
      <c r="N71">
        <f>COUNTIF(DATA11[DATA-MENSAJE],TODO_MENSAJE[[#This Row],[MENSAJES]])</f>
        <v>4</v>
      </c>
      <c r="Q71" t="s">
        <v>1376</v>
      </c>
      <c r="R71">
        <f>COUNTIF(DATA11[DATA-NOTICIA],TODO_NOTICIA[[#This Row],[NOTICIAS]])</f>
        <v>1</v>
      </c>
      <c r="S71" s="1"/>
      <c r="X71" s="8"/>
      <c r="Y71" s="12"/>
      <c r="Z71" s="8"/>
      <c r="AA71" s="8"/>
    </row>
    <row r="72" spans="1:27" hidden="1" x14ac:dyDescent="0.25">
      <c r="A72" t="s">
        <v>143</v>
      </c>
      <c r="B72">
        <f>COUNTIF(DATA11[DATA-FOTO],TODO_FOTO[[#This Row],[FOTOGRAFIAS ]])</f>
        <v>1</v>
      </c>
      <c r="E72" t="s">
        <v>612</v>
      </c>
      <c r="F72">
        <f>COUNTIF(DATA11[DATA-POST],TODO_POST[[#This Row],[POST]])</f>
        <v>1</v>
      </c>
      <c r="G72" t="s">
        <v>1478</v>
      </c>
      <c r="I72" t="s">
        <v>723</v>
      </c>
      <c r="J72">
        <f>COUNTIF(DATA11[DATA-VIDEO],TODO_VIDEOS[[#This Row],[VIDEOS]])</f>
        <v>1</v>
      </c>
      <c r="K72" t="s">
        <v>1478</v>
      </c>
      <c r="M72" t="s">
        <v>943</v>
      </c>
      <c r="N72">
        <f>COUNTIF(DATA11[DATA-MENSAJE],TODO_MENSAJE[[#This Row],[MENSAJES]])</f>
        <v>4</v>
      </c>
      <c r="Q72" t="s">
        <v>1264</v>
      </c>
      <c r="R72">
        <f>COUNTIF(DATA11[DATA-NOTICIA],TODO_NOTICIA[[#This Row],[NOTICIAS]])</f>
        <v>1</v>
      </c>
      <c r="S72" s="1" t="s">
        <v>1478</v>
      </c>
      <c r="X72" s="8"/>
      <c r="Y72" s="12"/>
      <c r="Z72" s="8"/>
      <c r="AA72" s="8"/>
    </row>
    <row r="73" spans="1:27" hidden="1" x14ac:dyDescent="0.25">
      <c r="A73" t="s">
        <v>81</v>
      </c>
      <c r="B73">
        <f>COUNTIF(DATA11[DATA-FOTO],TODO_FOTO[[#This Row],[FOTOGRAFIAS ]])</f>
        <v>1</v>
      </c>
      <c r="E73" t="s">
        <v>540</v>
      </c>
      <c r="F73">
        <f>COUNTIF(DATA11[DATA-POST],TODO_POST[[#This Row],[POST]])</f>
        <v>1</v>
      </c>
      <c r="G73" t="s">
        <v>1478</v>
      </c>
      <c r="I73" t="s">
        <v>732</v>
      </c>
      <c r="J73">
        <f>COUNTIF(DATA11[DATA-VIDEO],TODO_VIDEOS[[#This Row],[VIDEOS]])</f>
        <v>1</v>
      </c>
      <c r="K73" t="s">
        <v>1478</v>
      </c>
      <c r="M73" t="s">
        <v>994</v>
      </c>
      <c r="N73">
        <f>COUNTIF(DATA11[DATA-MENSAJE],TODO_MENSAJE[[#This Row],[MENSAJES]])</f>
        <v>4</v>
      </c>
      <c r="Q73" t="s">
        <v>1341</v>
      </c>
      <c r="R73">
        <f>COUNTIF(DATA11[DATA-NOTICIA],TODO_NOTICIA[[#This Row],[NOTICIAS]])</f>
        <v>1</v>
      </c>
      <c r="S73" s="1"/>
      <c r="X73" s="8"/>
      <c r="Y73" s="12"/>
      <c r="Z73" s="8"/>
      <c r="AA73" s="8"/>
    </row>
    <row r="74" spans="1:27" x14ac:dyDescent="0.25">
      <c r="A74" t="s">
        <v>210</v>
      </c>
      <c r="B74" s="14">
        <f>COUNTIF(DATA11[DATA-FOTO],TODO_FOTO[[#This Row],[FOTOGRAFIAS ]])</f>
        <v>1</v>
      </c>
      <c r="C74" t="s">
        <v>1478</v>
      </c>
      <c r="E74" t="s">
        <v>597</v>
      </c>
      <c r="F74">
        <f>COUNTIF(DATA11[DATA-POST],TODO_POST[[#This Row],[POST]])</f>
        <v>1</v>
      </c>
      <c r="G74" t="s">
        <v>1478</v>
      </c>
      <c r="I74" t="s">
        <v>730</v>
      </c>
      <c r="J74">
        <f>COUNTIF(DATA11[DATA-VIDEO],TODO_VIDEOS[[#This Row],[VIDEOS]])</f>
        <v>1</v>
      </c>
      <c r="K74" t="s">
        <v>1478</v>
      </c>
      <c r="M74" t="s">
        <v>1010</v>
      </c>
      <c r="N74">
        <f>COUNTIF(DATA11[DATA-MENSAJE],TODO_MENSAJE[[#This Row],[MENSAJES]])</f>
        <v>4</v>
      </c>
      <c r="Q74" t="s">
        <v>1000</v>
      </c>
      <c r="R74">
        <f>COUNTIF(DATA11[DATA-NOTICIA],TODO_NOTICIA[[#This Row],[NOTICIAS]])</f>
        <v>1</v>
      </c>
      <c r="S74" s="1" t="s">
        <v>1478</v>
      </c>
      <c r="X74" s="8"/>
      <c r="Y74" s="12"/>
      <c r="Z74" s="8"/>
      <c r="AA74" s="8"/>
    </row>
    <row r="75" spans="1:27" x14ac:dyDescent="0.25">
      <c r="A75" t="s">
        <v>137</v>
      </c>
      <c r="B75" s="14">
        <f>COUNTIF(DATA11[DATA-FOTO],TODO_FOTO[[#This Row],[FOTOGRAFIAS ]])</f>
        <v>1</v>
      </c>
      <c r="C75" t="s">
        <v>1478</v>
      </c>
      <c r="E75" t="s">
        <v>429</v>
      </c>
      <c r="F75">
        <f>COUNTIF(DATA11[DATA-POST],TODO_POST[[#This Row],[POST]])</f>
        <v>1</v>
      </c>
      <c r="G75" t="s">
        <v>1478</v>
      </c>
      <c r="I75" t="s">
        <v>669</v>
      </c>
      <c r="J75">
        <f>COUNTIF(DATA11[DATA-VIDEO],TODO_VIDEOS[[#This Row],[VIDEOS]])</f>
        <v>1</v>
      </c>
      <c r="K75" t="s">
        <v>1478</v>
      </c>
      <c r="M75" t="s">
        <v>1012</v>
      </c>
      <c r="N75">
        <f>COUNTIF(DATA11[DATA-MENSAJE],TODO_MENSAJE[[#This Row],[MENSAJES]])</f>
        <v>4</v>
      </c>
      <c r="Q75" t="s">
        <v>1380</v>
      </c>
      <c r="R75">
        <f>COUNTIF(DATA11[DATA-NOTICIA],TODO_NOTICIA[[#This Row],[NOTICIAS]])</f>
        <v>1</v>
      </c>
      <c r="S75" s="1"/>
      <c r="X75" s="8"/>
      <c r="Y75" s="12"/>
      <c r="Z75" s="8"/>
      <c r="AA75" s="8"/>
    </row>
    <row r="76" spans="1:27" x14ac:dyDescent="0.25">
      <c r="A76" t="s">
        <v>152</v>
      </c>
      <c r="B76" s="14">
        <f>COUNTIF(DATA11[DATA-FOTO],TODO_FOTO[[#This Row],[FOTOGRAFIAS ]])</f>
        <v>1</v>
      </c>
      <c r="C76" t="s">
        <v>1478</v>
      </c>
      <c r="E76" t="s">
        <v>538</v>
      </c>
      <c r="F76">
        <f>COUNTIF(DATA11[DATA-POST],TODO_POST[[#This Row],[POST]])</f>
        <v>1</v>
      </c>
      <c r="G76" t="s">
        <v>1478</v>
      </c>
      <c r="I76" t="s">
        <v>700</v>
      </c>
      <c r="J76">
        <f>COUNTIF(DATA11[DATA-VIDEO],TODO_VIDEOS[[#This Row],[VIDEOS]])</f>
        <v>1</v>
      </c>
      <c r="K76" t="s">
        <v>1478</v>
      </c>
      <c r="M76" t="s">
        <v>1015</v>
      </c>
      <c r="N76">
        <f>COUNTIF(DATA11[DATA-MENSAJE],TODO_MENSAJE[[#This Row],[MENSAJES]])</f>
        <v>4</v>
      </c>
      <c r="Q76" t="s">
        <v>1263</v>
      </c>
      <c r="R76">
        <f>COUNTIF(DATA11[DATA-NOTICIA],TODO_NOTICIA[[#This Row],[NOTICIAS]])</f>
        <v>1</v>
      </c>
      <c r="S76" s="1" t="s">
        <v>1478</v>
      </c>
      <c r="X76" s="8"/>
      <c r="Y76" s="12"/>
      <c r="Z76" s="8"/>
      <c r="AA76" s="8"/>
    </row>
    <row r="77" spans="1:27" hidden="1" x14ac:dyDescent="0.25">
      <c r="A77" t="s">
        <v>270</v>
      </c>
      <c r="B77">
        <f>COUNTIF(DATA11[DATA-FOTO],TODO_FOTO[[#This Row],[FOTOGRAFIAS ]])</f>
        <v>1</v>
      </c>
      <c r="E77" t="s">
        <v>431</v>
      </c>
      <c r="F77">
        <f>COUNTIF(DATA11[DATA-POST],TODO_POST[[#This Row],[POST]])</f>
        <v>1</v>
      </c>
      <c r="G77" t="s">
        <v>1478</v>
      </c>
      <c r="I77" t="s">
        <v>665</v>
      </c>
      <c r="J77">
        <f>COUNTIF(DATA11[DATA-VIDEO],TODO_VIDEOS[[#This Row],[VIDEOS]])</f>
        <v>1</v>
      </c>
      <c r="K77" t="s">
        <v>1478</v>
      </c>
      <c r="M77" t="s">
        <v>1036</v>
      </c>
      <c r="N77">
        <f>COUNTIF(DATA11[DATA-MENSAJE],TODO_MENSAJE[[#This Row],[MENSAJES]])</f>
        <v>4</v>
      </c>
      <c r="O77" t="s">
        <v>1478</v>
      </c>
      <c r="Q77" t="s">
        <v>1363</v>
      </c>
      <c r="R77">
        <f>COUNTIF(DATA11[DATA-NOTICIA],TODO_NOTICIA[[#This Row],[NOTICIAS]])</f>
        <v>1</v>
      </c>
      <c r="S77" s="1" t="s">
        <v>1478</v>
      </c>
      <c r="X77" s="8"/>
      <c r="Y77" s="12"/>
      <c r="Z77" s="8"/>
      <c r="AA77" s="8"/>
    </row>
    <row r="78" spans="1:27" hidden="1" x14ac:dyDescent="0.25">
      <c r="A78" t="s">
        <v>180</v>
      </c>
      <c r="B78">
        <f>COUNTIF(DATA11[DATA-FOTO],TODO_FOTO[[#This Row],[FOTOGRAFIAS ]])</f>
        <v>1</v>
      </c>
      <c r="E78" t="s">
        <v>460</v>
      </c>
      <c r="F78">
        <f>COUNTIF(DATA11[DATA-POST],TODO_POST[[#This Row],[POST]])</f>
        <v>1</v>
      </c>
      <c r="G78" t="s">
        <v>1478</v>
      </c>
      <c r="I78" t="s">
        <v>709</v>
      </c>
      <c r="J78">
        <f>COUNTIF(DATA11[DATA-VIDEO],TODO_VIDEOS[[#This Row],[VIDEOS]])</f>
        <v>1</v>
      </c>
      <c r="K78" t="s">
        <v>1478</v>
      </c>
      <c r="M78" t="s">
        <v>1054</v>
      </c>
      <c r="N78">
        <f>COUNTIF(DATA11[DATA-MENSAJE],TODO_MENSAJE[[#This Row],[MENSAJES]])</f>
        <v>4</v>
      </c>
      <c r="O78" t="s">
        <v>1478</v>
      </c>
      <c r="Q78" t="s">
        <v>1288</v>
      </c>
      <c r="R78">
        <f>COUNTIF(DATA11[DATA-NOTICIA],TODO_NOTICIA[[#This Row],[NOTICIAS]])</f>
        <v>1</v>
      </c>
      <c r="S78" s="1"/>
      <c r="X78" s="8"/>
      <c r="Y78" s="12"/>
      <c r="Z78" s="8"/>
      <c r="AA78" s="8"/>
    </row>
    <row r="79" spans="1:27" x14ac:dyDescent="0.25">
      <c r="A79" t="s">
        <v>8</v>
      </c>
      <c r="B79" s="14">
        <f>COUNTIF(DATA11[DATA-FOTO],TODO_FOTO[[#This Row],[FOTOGRAFIAS ]])</f>
        <v>1</v>
      </c>
      <c r="C79" t="s">
        <v>1478</v>
      </c>
      <c r="E79" t="s">
        <v>421</v>
      </c>
      <c r="F79">
        <f>COUNTIF(DATA11[DATA-POST],TODO_POST[[#This Row],[POST]])</f>
        <v>1</v>
      </c>
      <c r="G79" t="s">
        <v>1478</v>
      </c>
      <c r="I79" t="s">
        <v>707</v>
      </c>
      <c r="J79">
        <f>COUNTIF(DATA11[DATA-VIDEO],TODO_VIDEOS[[#This Row],[VIDEOS]])</f>
        <v>1</v>
      </c>
      <c r="K79" t="s">
        <v>1478</v>
      </c>
      <c r="M79" t="s">
        <v>1055</v>
      </c>
      <c r="N79">
        <f>COUNTIF(DATA11[DATA-MENSAJE],TODO_MENSAJE[[#This Row],[MENSAJES]])</f>
        <v>4</v>
      </c>
      <c r="O79" t="s">
        <v>1478</v>
      </c>
      <c r="Q79" t="s">
        <v>1290</v>
      </c>
      <c r="R79">
        <f>COUNTIF(DATA11[DATA-NOTICIA],TODO_NOTICIA[[#This Row],[NOTICIAS]])</f>
        <v>1</v>
      </c>
      <c r="S79" s="1"/>
      <c r="X79" s="8"/>
      <c r="Y79" s="12"/>
      <c r="Z79" s="8"/>
      <c r="AA79" s="8"/>
    </row>
    <row r="80" spans="1:27" hidden="1" x14ac:dyDescent="0.25">
      <c r="A80" t="s">
        <v>91</v>
      </c>
      <c r="B80">
        <f>COUNTIF(DATA11[DATA-FOTO],TODO_FOTO[[#This Row],[FOTOGRAFIAS ]])</f>
        <v>1</v>
      </c>
      <c r="E80" t="s">
        <v>477</v>
      </c>
      <c r="F80">
        <f>COUNTIF(DATA11[DATA-POST],TODO_POST[[#This Row],[POST]])</f>
        <v>1</v>
      </c>
      <c r="G80" t="s">
        <v>1478</v>
      </c>
      <c r="I80" t="s">
        <v>699</v>
      </c>
      <c r="J80">
        <f>COUNTIF(DATA11[DATA-VIDEO],TODO_VIDEOS[[#This Row],[VIDEOS]])</f>
        <v>1</v>
      </c>
      <c r="K80" t="s">
        <v>1478</v>
      </c>
      <c r="M80" t="s">
        <v>1059</v>
      </c>
      <c r="N80">
        <f>COUNTIF(DATA11[DATA-MENSAJE],TODO_MENSAJE[[#This Row],[MENSAJES]])</f>
        <v>4</v>
      </c>
      <c r="Q80" t="s">
        <v>1390</v>
      </c>
      <c r="R80">
        <f>COUNTIF(DATA11[DATA-NOTICIA],TODO_NOTICIA[[#This Row],[NOTICIAS]])</f>
        <v>1</v>
      </c>
      <c r="S80" s="1" t="s">
        <v>1478</v>
      </c>
      <c r="X80" s="8"/>
      <c r="Y80" s="12"/>
      <c r="Z80" s="8"/>
      <c r="AA80" s="8"/>
    </row>
    <row r="81" spans="1:27" hidden="1" x14ac:dyDescent="0.25">
      <c r="A81" t="s">
        <v>256</v>
      </c>
      <c r="B81">
        <f>COUNTIF(DATA11[DATA-FOTO],TODO_FOTO[[#This Row],[FOTOGRAFIAS ]])</f>
        <v>1</v>
      </c>
      <c r="E81" t="s">
        <v>351</v>
      </c>
      <c r="F81">
        <f>COUNTIF(DATA11[DATA-POST],TODO_POST[[#This Row],[POST]])</f>
        <v>1</v>
      </c>
      <c r="G81" t="s">
        <v>1478</v>
      </c>
      <c r="I81" t="s">
        <v>722</v>
      </c>
      <c r="J81">
        <f>COUNTIF(DATA11[DATA-VIDEO],TODO_VIDEOS[[#This Row],[VIDEOS]])</f>
        <v>1</v>
      </c>
      <c r="K81" t="s">
        <v>1478</v>
      </c>
      <c r="M81" t="s">
        <v>1106</v>
      </c>
      <c r="N81">
        <f>COUNTIF(DATA11[DATA-MENSAJE],TODO_MENSAJE[[#This Row],[MENSAJES]])</f>
        <v>4</v>
      </c>
      <c r="Q81" t="s">
        <v>1382</v>
      </c>
      <c r="R81">
        <f>COUNTIF(DATA11[DATA-NOTICIA],TODO_NOTICIA[[#This Row],[NOTICIAS]])</f>
        <v>1</v>
      </c>
      <c r="S81" s="1" t="s">
        <v>1478</v>
      </c>
      <c r="X81" s="8"/>
      <c r="Y81" s="12"/>
      <c r="Z81" s="8"/>
      <c r="AA81" s="8"/>
    </row>
    <row r="82" spans="1:27" hidden="1" x14ac:dyDescent="0.25">
      <c r="A82" t="s">
        <v>633</v>
      </c>
      <c r="B82">
        <f>COUNTIF(DATA11[DATA-FOTO],TODO_FOTO[[#This Row],[FOTOGRAFIAS ]])</f>
        <v>1</v>
      </c>
      <c r="E82" t="s">
        <v>465</v>
      </c>
      <c r="F82">
        <f>COUNTIF(DATA11[DATA-POST],TODO_POST[[#This Row],[POST]])</f>
        <v>1</v>
      </c>
      <c r="G82" t="s">
        <v>1478</v>
      </c>
      <c r="I82" t="s">
        <v>681</v>
      </c>
      <c r="J82">
        <f>COUNTIF(DATA11[DATA-VIDEO],TODO_VIDEOS[[#This Row],[VIDEOS]])</f>
        <v>1</v>
      </c>
      <c r="K82" t="s">
        <v>1478</v>
      </c>
      <c r="M82" t="s">
        <v>827</v>
      </c>
      <c r="N82">
        <f>COUNTIF(DATA11[DATA-MENSAJE],TODO_MENSAJE[[#This Row],[MENSAJES]])</f>
        <v>4</v>
      </c>
      <c r="O82" t="s">
        <v>1478</v>
      </c>
      <c r="Q82" t="s">
        <v>712</v>
      </c>
      <c r="R82">
        <f>COUNTIF(DATA11[DATA-NOTICIA],TODO_NOTICIA[[#This Row],[NOTICIAS]])</f>
        <v>1</v>
      </c>
      <c r="S82" s="1"/>
      <c r="X82" s="8"/>
      <c r="Y82" s="12"/>
      <c r="Z82" s="8"/>
      <c r="AA82" s="8"/>
    </row>
    <row r="83" spans="1:27" hidden="1" x14ac:dyDescent="0.25">
      <c r="A83" t="s">
        <v>202</v>
      </c>
      <c r="B83">
        <f>COUNTIF(DATA11[DATA-FOTO],TODO_FOTO[[#This Row],[FOTOGRAFIAS ]])</f>
        <v>1</v>
      </c>
      <c r="E83" t="s">
        <v>459</v>
      </c>
      <c r="F83">
        <f>COUNTIF(DATA11[DATA-POST],TODO_POST[[#This Row],[POST]])</f>
        <v>1</v>
      </c>
      <c r="G83" t="s">
        <v>1478</v>
      </c>
      <c r="I83" t="s">
        <v>708</v>
      </c>
      <c r="J83">
        <f>COUNTIF(DATA11[DATA-VIDEO],TODO_VIDEOS[[#This Row],[VIDEOS]])</f>
        <v>1</v>
      </c>
      <c r="K83" t="s">
        <v>1478</v>
      </c>
      <c r="M83" t="s">
        <v>852</v>
      </c>
      <c r="N83">
        <f>COUNTIF(DATA11[DATA-MENSAJE],TODO_MENSAJE[[#This Row],[MENSAJES]])</f>
        <v>3</v>
      </c>
      <c r="Q83" t="s">
        <v>1261</v>
      </c>
      <c r="R83">
        <f>COUNTIF(DATA11[DATA-NOTICIA],TODO_NOTICIA[[#This Row],[NOTICIAS]])</f>
        <v>1</v>
      </c>
      <c r="S83" s="1" t="s">
        <v>1478</v>
      </c>
      <c r="X83" s="8"/>
      <c r="Y83" s="12"/>
      <c r="Z83" s="8"/>
      <c r="AA83" s="8"/>
    </row>
    <row r="84" spans="1:27" hidden="1" x14ac:dyDescent="0.25">
      <c r="A84" t="s">
        <v>7</v>
      </c>
      <c r="B84">
        <f>COUNTIF(DATA11[DATA-FOTO],TODO_FOTO[[#This Row],[FOTOGRAFIAS ]])</f>
        <v>1</v>
      </c>
      <c r="E84" t="s">
        <v>595</v>
      </c>
      <c r="F84">
        <f>COUNTIF(DATA11[DATA-POST],TODO_POST[[#This Row],[POST]])</f>
        <v>1</v>
      </c>
      <c r="G84" t="s">
        <v>1478</v>
      </c>
      <c r="I84" t="s">
        <v>675</v>
      </c>
      <c r="J84">
        <f>COUNTIF(DATA11[DATA-VIDEO],TODO_VIDEOS[[#This Row],[VIDEOS]])</f>
        <v>1</v>
      </c>
      <c r="K84" t="s">
        <v>1478</v>
      </c>
      <c r="M84" t="s">
        <v>760</v>
      </c>
      <c r="N84">
        <f>COUNTIF(DATA11[DATA-MENSAJE],TODO_MENSAJE[[#This Row],[MENSAJES]])</f>
        <v>3</v>
      </c>
      <c r="O84" t="s">
        <v>1478</v>
      </c>
      <c r="Q84" t="s">
        <v>1265</v>
      </c>
      <c r="R84">
        <f>COUNTIF(DATA11[DATA-NOTICIA],TODO_NOTICIA[[#This Row],[NOTICIAS]])</f>
        <v>1</v>
      </c>
      <c r="S84" s="1" t="s">
        <v>1478</v>
      </c>
      <c r="X84" s="8"/>
      <c r="Y84" s="12"/>
      <c r="Z84" s="8"/>
      <c r="AA84" s="8"/>
    </row>
    <row r="85" spans="1:27" hidden="1" x14ac:dyDescent="0.25">
      <c r="A85" t="s">
        <v>224</v>
      </c>
      <c r="B85">
        <f>COUNTIF(DATA11[DATA-FOTO],TODO_FOTO[[#This Row],[FOTOGRAFIAS ]])</f>
        <v>1</v>
      </c>
      <c r="E85" t="s">
        <v>591</v>
      </c>
      <c r="F85">
        <f>COUNTIF(DATA11[DATA-POST],TODO_POST[[#This Row],[POST]])</f>
        <v>1</v>
      </c>
      <c r="G85" t="s">
        <v>1478</v>
      </c>
      <c r="I85" t="s">
        <v>649</v>
      </c>
      <c r="J85">
        <f>COUNTIF(DATA11[DATA-VIDEO],TODO_VIDEOS[[#This Row],[VIDEOS]])</f>
        <v>1</v>
      </c>
      <c r="K85" t="s">
        <v>1478</v>
      </c>
      <c r="M85" t="s">
        <v>766</v>
      </c>
      <c r="N85">
        <f>COUNTIF(DATA11[DATA-MENSAJE],TODO_MENSAJE[[#This Row],[MENSAJES]])</f>
        <v>3</v>
      </c>
      <c r="O85" t="s">
        <v>1478</v>
      </c>
      <c r="Q85" t="s">
        <v>1237</v>
      </c>
      <c r="R85">
        <f>COUNTIF(DATA11[DATA-NOTICIA],TODO_NOTICIA[[#This Row],[NOTICIAS]])</f>
        <v>1</v>
      </c>
      <c r="S85" s="1"/>
      <c r="X85" s="8"/>
      <c r="Y85" s="12"/>
      <c r="Z85" s="8"/>
      <c r="AA85" s="8"/>
    </row>
    <row r="86" spans="1:27" hidden="1" x14ac:dyDescent="0.25">
      <c r="A86" t="s">
        <v>276</v>
      </c>
      <c r="B86">
        <f>COUNTIF(DATA11[DATA-FOTO],TODO_FOTO[[#This Row],[FOTOGRAFIAS ]])</f>
        <v>1</v>
      </c>
      <c r="E86" t="s">
        <v>403</v>
      </c>
      <c r="F86">
        <f>COUNTIF(DATA11[DATA-POST],TODO_POST[[#This Row],[POST]])</f>
        <v>1</v>
      </c>
      <c r="G86" t="s">
        <v>1478</v>
      </c>
      <c r="I86" t="s">
        <v>676</v>
      </c>
      <c r="J86">
        <f>COUNTIF(DATA11[DATA-VIDEO],TODO_VIDEOS[[#This Row],[VIDEOS]])</f>
        <v>1</v>
      </c>
      <c r="K86" t="s">
        <v>1478</v>
      </c>
      <c r="M86" t="s">
        <v>787</v>
      </c>
      <c r="N86">
        <f>COUNTIF(DATA11[DATA-MENSAJE],TODO_MENSAJE[[#This Row],[MENSAJES]])</f>
        <v>3</v>
      </c>
      <c r="Q86" t="s">
        <v>1400</v>
      </c>
      <c r="R86">
        <f>COUNTIF(DATA11[DATA-NOTICIA],TODO_NOTICIA[[#This Row],[NOTICIAS]])</f>
        <v>1</v>
      </c>
      <c r="S86" s="1"/>
      <c r="X86" s="8"/>
      <c r="Y86" s="12"/>
      <c r="Z86" s="8"/>
      <c r="AA86" s="8"/>
    </row>
    <row r="87" spans="1:27" x14ac:dyDescent="0.25">
      <c r="A87" t="s">
        <v>246</v>
      </c>
      <c r="B87" s="14">
        <f>COUNTIF(DATA11[DATA-FOTO],TODO_FOTO[[#This Row],[FOTOGRAFIAS ]])</f>
        <v>1</v>
      </c>
      <c r="C87" t="s">
        <v>1478</v>
      </c>
      <c r="E87" t="s">
        <v>610</v>
      </c>
      <c r="F87">
        <f>COUNTIF(DATA11[DATA-POST],TODO_POST[[#This Row],[POST]])</f>
        <v>1</v>
      </c>
      <c r="G87" t="s">
        <v>1478</v>
      </c>
      <c r="I87" t="s">
        <v>689</v>
      </c>
      <c r="J87">
        <f>COUNTIF(DATA11[DATA-VIDEO],TODO_VIDEOS[[#This Row],[VIDEOS]])</f>
        <v>1</v>
      </c>
      <c r="K87" t="s">
        <v>1478</v>
      </c>
      <c r="M87" t="s">
        <v>285</v>
      </c>
      <c r="N87">
        <f>COUNTIF(DATA11[DATA-MENSAJE],TODO_MENSAJE[[#This Row],[MENSAJES]])</f>
        <v>3</v>
      </c>
      <c r="O87" t="s">
        <v>1478</v>
      </c>
      <c r="Q87" t="s">
        <v>1144</v>
      </c>
      <c r="R87">
        <f>COUNTIF(DATA11[DATA-NOTICIA],TODO_NOTICIA[[#This Row],[NOTICIAS]])</f>
        <v>1</v>
      </c>
      <c r="S87" s="1"/>
      <c r="X87" s="8"/>
      <c r="Y87" s="12"/>
      <c r="Z87" s="8"/>
      <c r="AA87" s="8"/>
    </row>
    <row r="88" spans="1:27" hidden="1" x14ac:dyDescent="0.25">
      <c r="A88" t="s">
        <v>281</v>
      </c>
      <c r="B88">
        <f>COUNTIF(DATA11[DATA-FOTO],TODO_FOTO[[#This Row],[FOTOGRAFIAS ]])</f>
        <v>1</v>
      </c>
      <c r="E88" t="s">
        <v>607</v>
      </c>
      <c r="F88">
        <f>COUNTIF(DATA11[DATA-POST],TODO_POST[[#This Row],[POST]])</f>
        <v>1</v>
      </c>
      <c r="G88" t="s">
        <v>1478</v>
      </c>
      <c r="I88" t="s">
        <v>670</v>
      </c>
      <c r="J88">
        <f>COUNTIF(DATA11[DATA-VIDEO],TODO_VIDEOS[[#This Row],[VIDEOS]])</f>
        <v>1</v>
      </c>
      <c r="K88" t="s">
        <v>1478</v>
      </c>
      <c r="M88" t="s">
        <v>791</v>
      </c>
      <c r="N88">
        <f>COUNTIF(DATA11[DATA-MENSAJE],TODO_MENSAJE[[#This Row],[MENSAJES]])</f>
        <v>3</v>
      </c>
      <c r="O88" t="s">
        <v>1478</v>
      </c>
      <c r="Q88" t="s">
        <v>1166</v>
      </c>
      <c r="R88">
        <f>COUNTIF(DATA11[DATA-NOTICIA],TODO_NOTICIA[[#This Row],[NOTICIAS]])</f>
        <v>1</v>
      </c>
      <c r="S88" s="1"/>
      <c r="X88" s="8"/>
      <c r="Y88" s="12"/>
      <c r="Z88" s="8"/>
      <c r="AA88" s="8"/>
    </row>
    <row r="89" spans="1:27" hidden="1" x14ac:dyDescent="0.25">
      <c r="A89" t="s">
        <v>69</v>
      </c>
      <c r="B89">
        <f>COUNTIF(DATA11[DATA-FOTO],TODO_FOTO[[#This Row],[FOTOGRAFIAS ]])</f>
        <v>1</v>
      </c>
      <c r="E89" t="s">
        <v>608</v>
      </c>
      <c r="F89">
        <f>COUNTIF(DATA11[DATA-POST],TODO_POST[[#This Row],[POST]])</f>
        <v>1</v>
      </c>
      <c r="G89" t="s">
        <v>1478</v>
      </c>
      <c r="I89" t="s">
        <v>656</v>
      </c>
      <c r="J89">
        <f>COUNTIF(DATA11[DATA-VIDEO],TODO_VIDEOS[[#This Row],[VIDEOS]])</f>
        <v>1</v>
      </c>
      <c r="K89" t="s">
        <v>1478</v>
      </c>
      <c r="M89" t="s">
        <v>802</v>
      </c>
      <c r="N89">
        <f>COUNTIF(DATA11[DATA-MENSAJE],TODO_MENSAJE[[#This Row],[MENSAJES]])</f>
        <v>3</v>
      </c>
      <c r="Q89" t="s">
        <v>1320</v>
      </c>
      <c r="R89">
        <f>COUNTIF(DATA11[DATA-NOTICIA],TODO_NOTICIA[[#This Row],[NOTICIAS]])</f>
        <v>1</v>
      </c>
      <c r="S89" s="1"/>
      <c r="X89" s="8"/>
      <c r="Y89" s="12"/>
      <c r="Z89" s="8"/>
      <c r="AA89" s="8"/>
    </row>
    <row r="90" spans="1:27" x14ac:dyDescent="0.25">
      <c r="A90" t="s">
        <v>115</v>
      </c>
      <c r="B90" s="14">
        <f>COUNTIF(DATA11[DATA-FOTO],TODO_FOTO[[#This Row],[FOTOGRAFIAS ]])</f>
        <v>1</v>
      </c>
      <c r="C90" t="s">
        <v>1478</v>
      </c>
      <c r="E90" t="s">
        <v>609</v>
      </c>
      <c r="F90">
        <f>COUNTIF(DATA11[DATA-POST],TODO_POST[[#This Row],[POST]])</f>
        <v>1</v>
      </c>
      <c r="G90" t="s">
        <v>1478</v>
      </c>
      <c r="I90" t="s">
        <v>650</v>
      </c>
      <c r="J90">
        <f>COUNTIF(DATA11[DATA-VIDEO],TODO_VIDEOS[[#This Row],[VIDEOS]])</f>
        <v>1</v>
      </c>
      <c r="K90" t="s">
        <v>1478</v>
      </c>
      <c r="M90" t="s">
        <v>808</v>
      </c>
      <c r="N90">
        <f>COUNTIF(DATA11[DATA-MENSAJE],TODO_MENSAJE[[#This Row],[MENSAJES]])</f>
        <v>3</v>
      </c>
      <c r="Q90" t="s">
        <v>664</v>
      </c>
      <c r="R90">
        <f>COUNTIF(DATA11[DATA-NOTICIA],TODO_NOTICIA[[#This Row],[NOTICIAS]])</f>
        <v>1</v>
      </c>
      <c r="S90" s="1" t="s">
        <v>1478</v>
      </c>
      <c r="X90" s="8"/>
      <c r="Y90" s="12"/>
      <c r="Z90" s="8"/>
      <c r="AA90" s="8"/>
    </row>
    <row r="91" spans="1:27" hidden="1" x14ac:dyDescent="0.25">
      <c r="A91" t="s">
        <v>243</v>
      </c>
      <c r="B91">
        <f>COUNTIF(DATA11[DATA-FOTO],TODO_FOTO[[#This Row],[FOTOGRAFIAS ]])</f>
        <v>1</v>
      </c>
      <c r="E91" t="s">
        <v>611</v>
      </c>
      <c r="F91">
        <f>COUNTIF(DATA11[DATA-POST],TODO_POST[[#This Row],[POST]])</f>
        <v>1</v>
      </c>
      <c r="G91" t="s">
        <v>1478</v>
      </c>
      <c r="I91" t="s">
        <v>1482</v>
      </c>
      <c r="J91">
        <f>COUNTIF(DATA11[DATA-VIDEO],TODO_VIDEOS[[#This Row],[VIDEOS]])</f>
        <v>1</v>
      </c>
      <c r="K91" t="s">
        <v>1478</v>
      </c>
      <c r="M91" t="s">
        <v>857</v>
      </c>
      <c r="N91">
        <f>COUNTIF(DATA11[DATA-MENSAJE],TODO_MENSAJE[[#This Row],[MENSAJES]])</f>
        <v>3</v>
      </c>
      <c r="Q91" t="s">
        <v>1312</v>
      </c>
      <c r="R91">
        <f>COUNTIF(DATA11[DATA-NOTICIA],TODO_NOTICIA[[#This Row],[NOTICIAS]])</f>
        <v>1</v>
      </c>
      <c r="S91" s="1"/>
      <c r="X91" s="8"/>
      <c r="Y91" s="12"/>
      <c r="Z91" s="8"/>
      <c r="AA91" s="8"/>
    </row>
    <row r="92" spans="1:27" hidden="1" x14ac:dyDescent="0.25">
      <c r="A92" t="s">
        <v>109</v>
      </c>
      <c r="B92">
        <f>COUNTIF(DATA11[DATA-FOTO],TODO_FOTO[[#This Row],[FOTOGRAFIAS ]])</f>
        <v>1</v>
      </c>
      <c r="E92" t="s">
        <v>478</v>
      </c>
      <c r="F92">
        <f>COUNTIF(DATA11[DATA-POST],TODO_POST[[#This Row],[POST]])</f>
        <v>1</v>
      </c>
      <c r="G92" t="s">
        <v>1478</v>
      </c>
      <c r="I92" t="s">
        <v>1468</v>
      </c>
      <c r="J92">
        <f>SUBTOTAL(109,TODO_VIDEOS[CANTIDAD])</f>
        <v>42</v>
      </c>
      <c r="K92">
        <f>SUBTOTAL(103,TODO_VIDEOS[CHEKC])</f>
        <v>36</v>
      </c>
      <c r="M92" t="s">
        <v>860</v>
      </c>
      <c r="N92">
        <f>COUNTIF(DATA11[DATA-MENSAJE],TODO_MENSAJE[[#This Row],[MENSAJES]])</f>
        <v>3</v>
      </c>
      <c r="O92" t="s">
        <v>1478</v>
      </c>
      <c r="Q92" t="s">
        <v>1171</v>
      </c>
      <c r="R92">
        <f>COUNTIF(DATA11[DATA-NOTICIA],TODO_NOTICIA[[#This Row],[NOTICIAS]])</f>
        <v>1</v>
      </c>
      <c r="S92" s="1" t="s">
        <v>1478</v>
      </c>
      <c r="X92" s="8"/>
      <c r="Y92" s="12"/>
      <c r="Z92" s="8"/>
      <c r="AA92" s="8"/>
    </row>
    <row r="93" spans="1:27" hidden="1" x14ac:dyDescent="0.25">
      <c r="A93" t="s">
        <v>154</v>
      </c>
      <c r="B93">
        <f>COUNTIF(DATA11[DATA-FOTO],TODO_FOTO[[#This Row],[FOTOGRAFIAS ]])</f>
        <v>1</v>
      </c>
      <c r="E93" t="s">
        <v>616</v>
      </c>
      <c r="F93">
        <f>COUNTIF(DATA11[DATA-POST],TODO_POST[[#This Row],[POST]])</f>
        <v>1</v>
      </c>
      <c r="G93" t="s">
        <v>1478</v>
      </c>
      <c r="M93" t="s">
        <v>1140</v>
      </c>
      <c r="N93">
        <f>COUNTIF(DATA11[DATA-MENSAJE],TODO_MENSAJE[[#This Row],[MENSAJES]])</f>
        <v>3</v>
      </c>
      <c r="O93" t="s">
        <v>1478</v>
      </c>
      <c r="Q93" t="s">
        <v>1187</v>
      </c>
      <c r="R93">
        <f>COUNTIF(DATA11[DATA-NOTICIA],TODO_NOTICIA[[#This Row],[NOTICIAS]])</f>
        <v>1</v>
      </c>
      <c r="S93" s="1"/>
      <c r="X93" s="8"/>
      <c r="Y93" s="12"/>
      <c r="Z93" s="8"/>
      <c r="AA93" s="8"/>
    </row>
    <row r="94" spans="1:27" hidden="1" x14ac:dyDescent="0.25">
      <c r="A94" t="s">
        <v>119</v>
      </c>
      <c r="B94">
        <f>COUNTIF(DATA11[DATA-FOTO],TODO_FOTO[[#This Row],[FOTOGRAFIAS ]])</f>
        <v>1</v>
      </c>
      <c r="E94" t="s">
        <v>285</v>
      </c>
      <c r="F94">
        <f>COUNTIF(DATA11[DATA-POST],TODO_POST[[#This Row],[POST]])</f>
        <v>2</v>
      </c>
      <c r="G94" t="s">
        <v>1478</v>
      </c>
      <c r="M94" t="s">
        <v>873</v>
      </c>
      <c r="N94">
        <f>COUNTIF(DATA11[DATA-MENSAJE],TODO_MENSAJE[[#This Row],[MENSAJES]])</f>
        <v>3</v>
      </c>
      <c r="O94" t="s">
        <v>1478</v>
      </c>
      <c r="Q94" t="s">
        <v>1353</v>
      </c>
      <c r="R94">
        <f>COUNTIF(DATA11[DATA-NOTICIA],TODO_NOTICIA[[#This Row],[NOTICIAS]])</f>
        <v>1</v>
      </c>
      <c r="S94" s="1"/>
      <c r="X94" s="8"/>
      <c r="Y94" s="12"/>
      <c r="Z94" s="8"/>
      <c r="AA94" s="8"/>
    </row>
    <row r="95" spans="1:27" hidden="1" x14ac:dyDescent="0.25">
      <c r="A95" t="s">
        <v>34</v>
      </c>
      <c r="B95">
        <f>COUNTIF(DATA11[DATA-FOTO],TODO_FOTO[[#This Row],[FOTOGRAFIAS ]])</f>
        <v>1</v>
      </c>
      <c r="E95" t="s">
        <v>619</v>
      </c>
      <c r="F95">
        <f>COUNTIF(DATA11[DATA-POST],TODO_POST[[#This Row],[POST]])</f>
        <v>1</v>
      </c>
      <c r="G95" t="s">
        <v>1478</v>
      </c>
      <c r="M95" t="s">
        <v>901</v>
      </c>
      <c r="N95">
        <f>COUNTIF(DATA11[DATA-MENSAJE],TODO_MENSAJE[[#This Row],[MENSAJES]])</f>
        <v>3</v>
      </c>
      <c r="Q95" t="s">
        <v>1147</v>
      </c>
      <c r="R95">
        <f>COUNTIF(DATA11[DATA-NOTICIA],TODO_NOTICIA[[#This Row],[NOTICIAS]])</f>
        <v>1</v>
      </c>
      <c r="S95" s="1"/>
      <c r="X95" s="8"/>
      <c r="Y95" s="12"/>
      <c r="Z95" s="8"/>
      <c r="AA95" s="8"/>
    </row>
    <row r="96" spans="1:27" hidden="1" x14ac:dyDescent="0.25">
      <c r="A96" t="s">
        <v>222</v>
      </c>
      <c r="B96">
        <f>COUNTIF(DATA11[DATA-FOTO],TODO_FOTO[[#This Row],[FOTOGRAFIAS ]])</f>
        <v>1</v>
      </c>
      <c r="E96" t="s">
        <v>511</v>
      </c>
      <c r="F96">
        <f>COUNTIF(DATA11[DATA-POST],TODO_POST[[#This Row],[POST]])</f>
        <v>1</v>
      </c>
      <c r="G96" t="s">
        <v>1478</v>
      </c>
      <c r="M96" t="s">
        <v>903</v>
      </c>
      <c r="N96">
        <f>COUNTIF(DATA11[DATA-MENSAJE],TODO_MENSAJE[[#This Row],[MENSAJES]])</f>
        <v>3</v>
      </c>
      <c r="Q96" t="s">
        <v>1247</v>
      </c>
      <c r="R96">
        <f>COUNTIF(DATA11[DATA-NOTICIA],TODO_NOTICIA[[#This Row],[NOTICIAS]])</f>
        <v>1</v>
      </c>
      <c r="S96" s="1" t="s">
        <v>1478</v>
      </c>
      <c r="X96" s="8"/>
      <c r="Y96" s="12"/>
      <c r="Z96" s="8"/>
      <c r="AA96" s="8"/>
    </row>
    <row r="97" spans="1:27" hidden="1" x14ac:dyDescent="0.25">
      <c r="A97" t="s">
        <v>129</v>
      </c>
      <c r="B97">
        <f>COUNTIF(DATA11[DATA-FOTO],TODO_FOTO[[#This Row],[FOTOGRAFIAS ]])</f>
        <v>1</v>
      </c>
      <c r="E97" t="s">
        <v>462</v>
      </c>
      <c r="F97">
        <f>COUNTIF(DATA11[DATA-POST],TODO_POST[[#This Row],[POST]])</f>
        <v>1</v>
      </c>
      <c r="G97" t="s">
        <v>1478</v>
      </c>
      <c r="M97" t="s">
        <v>926</v>
      </c>
      <c r="N97">
        <f>COUNTIF(DATA11[DATA-MENSAJE],TODO_MENSAJE[[#This Row],[MENSAJES]])</f>
        <v>3</v>
      </c>
      <c r="O97" t="s">
        <v>1478</v>
      </c>
      <c r="Q97" t="s">
        <v>1386</v>
      </c>
      <c r="R97">
        <f>COUNTIF(DATA11[DATA-NOTICIA],TODO_NOTICIA[[#This Row],[NOTICIAS]])</f>
        <v>1</v>
      </c>
      <c r="S97" s="1" t="s">
        <v>1478</v>
      </c>
      <c r="X97" s="8"/>
      <c r="Y97" s="12"/>
      <c r="Z97" s="8"/>
      <c r="AA97" s="8"/>
    </row>
    <row r="98" spans="1:27" x14ac:dyDescent="0.25">
      <c r="A98" t="s">
        <v>93</v>
      </c>
      <c r="B98" s="14">
        <f>COUNTIF(DATA11[DATA-FOTO],TODO_FOTO[[#This Row],[FOTOGRAFIAS ]])</f>
        <v>1</v>
      </c>
      <c r="C98" t="s">
        <v>1478</v>
      </c>
      <c r="E98" t="s">
        <v>454</v>
      </c>
      <c r="F98">
        <f>COUNTIF(DATA11[DATA-POST],TODO_POST[[#This Row],[POST]])</f>
        <v>1</v>
      </c>
      <c r="G98" t="s">
        <v>1478</v>
      </c>
      <c r="M98" t="s">
        <v>927</v>
      </c>
      <c r="N98">
        <f>COUNTIF(DATA11[DATA-MENSAJE],TODO_MENSAJE[[#This Row],[MENSAJES]])</f>
        <v>3</v>
      </c>
      <c r="Q98" t="s">
        <v>1185</v>
      </c>
      <c r="R98">
        <f>COUNTIF(DATA11[DATA-NOTICIA],TODO_NOTICIA[[#This Row],[NOTICIAS]])</f>
        <v>1</v>
      </c>
      <c r="S98" s="1"/>
      <c r="X98" s="8"/>
      <c r="Y98" s="12"/>
      <c r="Z98" s="8"/>
      <c r="AA98" s="8"/>
    </row>
    <row r="99" spans="1:27" x14ac:dyDescent="0.25">
      <c r="A99" t="s">
        <v>314</v>
      </c>
      <c r="B99" s="14">
        <f>COUNTIF(DATA11[DATA-FOTO],TODO_FOTO[[#This Row],[FOTOGRAFIAS ]])</f>
        <v>1</v>
      </c>
      <c r="C99" t="s">
        <v>1478</v>
      </c>
      <c r="E99" t="s">
        <v>606</v>
      </c>
      <c r="F99">
        <f>COUNTIF(DATA11[DATA-POST],TODO_POST[[#This Row],[POST]])</f>
        <v>1</v>
      </c>
      <c r="G99" t="s">
        <v>1478</v>
      </c>
      <c r="M99" t="s">
        <v>917</v>
      </c>
      <c r="N99">
        <f>COUNTIF(DATA11[DATA-MENSAJE],TODO_MENSAJE[[#This Row],[MENSAJES]])</f>
        <v>3</v>
      </c>
      <c r="Q99" t="s">
        <v>1294</v>
      </c>
      <c r="R99">
        <f>COUNTIF(DATA11[DATA-NOTICIA],TODO_NOTICIA[[#This Row],[NOTICIAS]])</f>
        <v>1</v>
      </c>
      <c r="S99" s="1"/>
      <c r="X99" s="8"/>
      <c r="Y99" s="12"/>
      <c r="Z99" s="8"/>
      <c r="AA99" s="8"/>
    </row>
    <row r="100" spans="1:27" hidden="1" x14ac:dyDescent="0.25">
      <c r="A100" t="s">
        <v>120</v>
      </c>
      <c r="B100">
        <f>COUNTIF(DATA11[DATA-FOTO],TODO_FOTO[[#This Row],[FOTOGRAFIAS ]])</f>
        <v>1</v>
      </c>
      <c r="E100" t="s">
        <v>562</v>
      </c>
      <c r="F100">
        <f>COUNTIF(DATA11[DATA-POST],TODO_POST[[#This Row],[POST]])</f>
        <v>1</v>
      </c>
      <c r="G100" t="s">
        <v>1478</v>
      </c>
      <c r="M100" t="s">
        <v>950</v>
      </c>
      <c r="N100">
        <f>COUNTIF(DATA11[DATA-MENSAJE],TODO_MENSAJE[[#This Row],[MENSAJES]])</f>
        <v>3</v>
      </c>
      <c r="O100" t="s">
        <v>1478</v>
      </c>
      <c r="Q100" t="s">
        <v>1333</v>
      </c>
      <c r="R100">
        <f>COUNTIF(DATA11[DATA-NOTICIA],TODO_NOTICIA[[#This Row],[NOTICIAS]])</f>
        <v>1</v>
      </c>
      <c r="S100" s="1" t="s">
        <v>1478</v>
      </c>
      <c r="X100" s="8"/>
      <c r="Y100" s="12"/>
      <c r="Z100" s="8"/>
      <c r="AA100" s="8"/>
    </row>
    <row r="101" spans="1:27" hidden="1" x14ac:dyDescent="0.25">
      <c r="A101" t="s">
        <v>307</v>
      </c>
      <c r="B101">
        <f>COUNTIF(DATA11[DATA-FOTO],TODO_FOTO[[#This Row],[FOTOGRAFIAS ]])</f>
        <v>1</v>
      </c>
      <c r="E101" t="s">
        <v>542</v>
      </c>
      <c r="F101">
        <f>COUNTIF(DATA11[DATA-POST],TODO_POST[[#This Row],[POST]])</f>
        <v>1</v>
      </c>
      <c r="G101" t="s">
        <v>1478</v>
      </c>
      <c r="M101" t="s">
        <v>954</v>
      </c>
      <c r="N101">
        <f>COUNTIF(DATA11[DATA-MENSAJE],TODO_MENSAJE[[#This Row],[MENSAJES]])</f>
        <v>3</v>
      </c>
      <c r="Q101" t="s">
        <v>1424</v>
      </c>
      <c r="R101">
        <f>COUNTIF(DATA11[DATA-NOTICIA],TODO_NOTICIA[[#This Row],[NOTICIAS]])</f>
        <v>1</v>
      </c>
      <c r="S101" s="1" t="s">
        <v>1478</v>
      </c>
      <c r="X101" s="8"/>
      <c r="Y101" s="12"/>
      <c r="Z101" s="8"/>
      <c r="AA101" s="8"/>
    </row>
    <row r="102" spans="1:27" hidden="1" x14ac:dyDescent="0.25">
      <c r="A102" t="s">
        <v>41</v>
      </c>
      <c r="B102">
        <f>COUNTIF(DATA11[DATA-FOTO],TODO_FOTO[[#This Row],[FOTOGRAFIAS ]])</f>
        <v>1</v>
      </c>
      <c r="E102" t="s">
        <v>541</v>
      </c>
      <c r="F102">
        <f>COUNTIF(DATA11[DATA-POST],TODO_POST[[#This Row],[POST]])</f>
        <v>1</v>
      </c>
      <c r="G102" t="s">
        <v>1478</v>
      </c>
      <c r="M102" t="s">
        <v>958</v>
      </c>
      <c r="N102">
        <f>COUNTIF(DATA11[DATA-MENSAJE],TODO_MENSAJE[[#This Row],[MENSAJES]])</f>
        <v>3</v>
      </c>
      <c r="Q102" t="s">
        <v>1243</v>
      </c>
      <c r="R102">
        <f>COUNTIF(DATA11[DATA-NOTICIA],TODO_NOTICIA[[#This Row],[NOTICIAS]])</f>
        <v>1</v>
      </c>
      <c r="S102" s="1"/>
      <c r="X102" s="8"/>
      <c r="Y102" s="12"/>
      <c r="Z102" s="8"/>
      <c r="AA102" s="8"/>
    </row>
    <row r="103" spans="1:27" hidden="1" x14ac:dyDescent="0.25">
      <c r="A103" t="s">
        <v>221</v>
      </c>
      <c r="B103">
        <f>COUNTIF(DATA11[DATA-FOTO],TODO_FOTO[[#This Row],[FOTOGRAFIAS ]])</f>
        <v>1</v>
      </c>
      <c r="E103" t="s">
        <v>534</v>
      </c>
      <c r="F103">
        <f>COUNTIF(DATA11[DATA-POST],TODO_POST[[#This Row],[POST]])</f>
        <v>1</v>
      </c>
      <c r="G103" t="s">
        <v>1478</v>
      </c>
      <c r="M103" t="s">
        <v>955</v>
      </c>
      <c r="N103">
        <f>COUNTIF(DATA11[DATA-MENSAJE],TODO_MENSAJE[[#This Row],[MENSAJES]])</f>
        <v>3</v>
      </c>
      <c r="Q103" t="s">
        <v>1224</v>
      </c>
      <c r="R103">
        <f>COUNTIF(DATA11[DATA-NOTICIA],TODO_NOTICIA[[#This Row],[NOTICIAS]])</f>
        <v>1</v>
      </c>
      <c r="S103" s="1" t="s">
        <v>1478</v>
      </c>
      <c r="X103" s="8"/>
      <c r="Y103" s="12"/>
      <c r="Z103" s="8"/>
      <c r="AA103" s="8"/>
    </row>
    <row r="104" spans="1:27" x14ac:dyDescent="0.25">
      <c r="A104" t="s">
        <v>108</v>
      </c>
      <c r="B104" s="14">
        <f>COUNTIF(DATA11[DATA-FOTO],TODO_FOTO[[#This Row],[FOTOGRAFIAS ]])</f>
        <v>1</v>
      </c>
      <c r="C104" t="s">
        <v>1478</v>
      </c>
      <c r="E104" t="s">
        <v>533</v>
      </c>
      <c r="F104">
        <f>COUNTIF(DATA11[DATA-POST],TODO_POST[[#This Row],[POST]])</f>
        <v>1</v>
      </c>
      <c r="G104" t="s">
        <v>1478</v>
      </c>
      <c r="M104" t="s">
        <v>993</v>
      </c>
      <c r="N104">
        <f>COUNTIF(DATA11[DATA-MENSAJE],TODO_MENSAJE[[#This Row],[MENSAJES]])</f>
        <v>3</v>
      </c>
      <c r="Q104" t="s">
        <v>1291</v>
      </c>
      <c r="R104">
        <f>COUNTIF(DATA11[DATA-NOTICIA],TODO_NOTICIA[[#This Row],[NOTICIAS]])</f>
        <v>1</v>
      </c>
      <c r="S104" s="1"/>
      <c r="X104" s="8"/>
      <c r="Y104" s="12"/>
      <c r="Z104" s="8"/>
      <c r="AA104" s="8"/>
    </row>
    <row r="105" spans="1:27" hidden="1" x14ac:dyDescent="0.25">
      <c r="A105" t="s">
        <v>76</v>
      </c>
      <c r="B105">
        <f>COUNTIF(DATA11[DATA-FOTO],TODO_FOTO[[#This Row],[FOTOGRAFIAS ]])</f>
        <v>1</v>
      </c>
      <c r="E105" t="s">
        <v>547</v>
      </c>
      <c r="F105">
        <f>COUNTIF(DATA11[DATA-POST],TODO_POST[[#This Row],[POST]])</f>
        <v>1</v>
      </c>
      <c r="G105" t="s">
        <v>1478</v>
      </c>
      <c r="M105" t="s">
        <v>885</v>
      </c>
      <c r="N105">
        <f>COUNTIF(DATA11[DATA-MENSAJE],TODO_MENSAJE[[#This Row],[MENSAJES]])</f>
        <v>3</v>
      </c>
      <c r="Q105" t="s">
        <v>1266</v>
      </c>
      <c r="R105">
        <f>COUNTIF(DATA11[DATA-NOTICIA],TODO_NOTICIA[[#This Row],[NOTICIAS]])</f>
        <v>1</v>
      </c>
      <c r="S105" s="1"/>
      <c r="X105" s="8"/>
      <c r="Y105" s="12"/>
      <c r="Z105" s="8"/>
      <c r="AA105" s="8"/>
    </row>
    <row r="106" spans="1:27" x14ac:dyDescent="0.25">
      <c r="A106" t="s">
        <v>65</v>
      </c>
      <c r="B106" s="14">
        <f>COUNTIF(DATA11[DATA-FOTO],TODO_FOTO[[#This Row],[FOTOGRAFIAS ]])</f>
        <v>1</v>
      </c>
      <c r="C106" t="s">
        <v>1478</v>
      </c>
      <c r="E106" t="s">
        <v>548</v>
      </c>
      <c r="F106">
        <f>COUNTIF(DATA11[DATA-POST],TODO_POST[[#This Row],[POST]])</f>
        <v>1</v>
      </c>
      <c r="G106" t="s">
        <v>1478</v>
      </c>
      <c r="M106" t="s">
        <v>357</v>
      </c>
      <c r="N106">
        <f>COUNTIF(DATA11[DATA-MENSAJE],TODO_MENSAJE[[#This Row],[MENSAJES]])</f>
        <v>3</v>
      </c>
      <c r="O106" t="s">
        <v>1478</v>
      </c>
      <c r="Q106" t="s">
        <v>493</v>
      </c>
      <c r="R106">
        <f>COUNTIF(DATA11[DATA-NOTICIA],TODO_NOTICIA[[#This Row],[NOTICIAS]])</f>
        <v>1</v>
      </c>
      <c r="S106" s="1" t="s">
        <v>1478</v>
      </c>
      <c r="X106" s="8"/>
      <c r="Y106" s="12"/>
      <c r="Z106" s="8"/>
      <c r="AA106" s="8"/>
    </row>
    <row r="107" spans="1:27" hidden="1" x14ac:dyDescent="0.25">
      <c r="A107" t="s">
        <v>226</v>
      </c>
      <c r="B107">
        <f>COUNTIF(DATA11[DATA-FOTO],TODO_FOTO[[#This Row],[FOTOGRAFIAS ]])</f>
        <v>1</v>
      </c>
      <c r="E107" t="s">
        <v>561</v>
      </c>
      <c r="F107">
        <f>COUNTIF(DATA11[DATA-POST],TODO_POST[[#This Row],[POST]])</f>
        <v>1</v>
      </c>
      <c r="G107" t="s">
        <v>1478</v>
      </c>
      <c r="M107" t="s">
        <v>1031</v>
      </c>
      <c r="N107">
        <f>COUNTIF(DATA11[DATA-MENSAJE],TODO_MENSAJE[[#This Row],[MENSAJES]])</f>
        <v>3</v>
      </c>
      <c r="Q107" t="s">
        <v>1163</v>
      </c>
      <c r="R107">
        <f>COUNTIF(DATA11[DATA-NOTICIA],TODO_NOTICIA[[#This Row],[NOTICIAS]])</f>
        <v>1</v>
      </c>
      <c r="S107" s="1"/>
      <c r="X107" s="8"/>
      <c r="Y107" s="12"/>
      <c r="Z107" s="8"/>
      <c r="AA107" s="8"/>
    </row>
    <row r="108" spans="1:27" hidden="1" x14ac:dyDescent="0.25">
      <c r="A108" t="s">
        <v>5</v>
      </c>
      <c r="B108">
        <f>COUNTIF(DATA11[DATA-FOTO],TODO_FOTO[[#This Row],[FOTOGRAFIAS ]])</f>
        <v>1</v>
      </c>
      <c r="E108" t="s">
        <v>584</v>
      </c>
      <c r="F108">
        <f>COUNTIF(DATA11[DATA-POST],TODO_POST[[#This Row],[POST]])</f>
        <v>1</v>
      </c>
      <c r="G108" t="s">
        <v>1478</v>
      </c>
      <c r="M108" t="s">
        <v>1035</v>
      </c>
      <c r="N108">
        <f>COUNTIF(DATA11[DATA-MENSAJE],TODO_MENSAJE[[#This Row],[MENSAJES]])</f>
        <v>3</v>
      </c>
      <c r="O108" t="s">
        <v>1478</v>
      </c>
      <c r="Q108" t="s">
        <v>1280</v>
      </c>
      <c r="R108">
        <f>COUNTIF(DATA11[DATA-NOTICIA],TODO_NOTICIA[[#This Row],[NOTICIAS]])</f>
        <v>1</v>
      </c>
      <c r="S108" s="1"/>
      <c r="X108" s="8"/>
      <c r="Y108" s="12"/>
      <c r="Z108" s="8"/>
      <c r="AA108" s="8"/>
    </row>
    <row r="109" spans="1:27" hidden="1" x14ac:dyDescent="0.25">
      <c r="A109" t="s">
        <v>251</v>
      </c>
      <c r="B109">
        <f>COUNTIF(DATA11[DATA-FOTO],TODO_FOTO[[#This Row],[FOTOGRAFIAS ]])</f>
        <v>1</v>
      </c>
      <c r="E109" t="s">
        <v>495</v>
      </c>
      <c r="F109">
        <f>COUNTIF(DATA11[DATA-POST],TODO_POST[[#This Row],[POST]])</f>
        <v>1</v>
      </c>
      <c r="G109" t="s">
        <v>1478</v>
      </c>
      <c r="M109" t="s">
        <v>834</v>
      </c>
      <c r="N109">
        <f>COUNTIF(DATA11[DATA-MENSAJE],TODO_MENSAJE[[#This Row],[MENSAJES]])</f>
        <v>3</v>
      </c>
      <c r="Q109" t="s">
        <v>1431</v>
      </c>
      <c r="R109">
        <f>COUNTIF(DATA11[DATA-NOTICIA],TODO_NOTICIA[[#This Row],[NOTICIAS]])</f>
        <v>1</v>
      </c>
      <c r="S109" s="1" t="s">
        <v>1478</v>
      </c>
      <c r="X109" s="8"/>
      <c r="Y109" s="12"/>
      <c r="Z109" s="8"/>
      <c r="AA109" s="8"/>
    </row>
    <row r="110" spans="1:27" hidden="1" x14ac:dyDescent="0.25">
      <c r="A110" t="s">
        <v>310</v>
      </c>
      <c r="B110">
        <f>COUNTIF(DATA11[DATA-FOTO],TODO_FOTO[[#This Row],[FOTOGRAFIAS ]])</f>
        <v>1</v>
      </c>
      <c r="E110" t="s">
        <v>411</v>
      </c>
      <c r="F110">
        <f>COUNTIF(DATA11[DATA-POST],TODO_POST[[#This Row],[POST]])</f>
        <v>1</v>
      </c>
      <c r="G110" t="s">
        <v>1478</v>
      </c>
      <c r="M110" t="s">
        <v>1047</v>
      </c>
      <c r="N110">
        <f>COUNTIF(DATA11[DATA-MENSAJE],TODO_MENSAJE[[#This Row],[MENSAJES]])</f>
        <v>3</v>
      </c>
      <c r="Q110" t="s">
        <v>1242</v>
      </c>
      <c r="R110">
        <f>COUNTIF(DATA11[DATA-NOTICIA],TODO_NOTICIA[[#This Row],[NOTICIAS]])</f>
        <v>1</v>
      </c>
      <c r="S110" s="1"/>
      <c r="X110" s="8"/>
      <c r="Y110" s="12"/>
      <c r="Z110" s="8"/>
      <c r="AA110" s="8"/>
    </row>
    <row r="111" spans="1:27" hidden="1" x14ac:dyDescent="0.25">
      <c r="A111" t="s">
        <v>95</v>
      </c>
      <c r="B111">
        <f>COUNTIF(DATA11[DATA-FOTO],TODO_FOTO[[#This Row],[FOTOGRAFIAS ]])</f>
        <v>1</v>
      </c>
      <c r="E111" t="s">
        <v>507</v>
      </c>
      <c r="F111">
        <f>COUNTIF(DATA11[DATA-POST],TODO_POST[[#This Row],[POST]])</f>
        <v>1</v>
      </c>
      <c r="G111" t="s">
        <v>1478</v>
      </c>
      <c r="M111" t="s">
        <v>1050</v>
      </c>
      <c r="N111">
        <f>COUNTIF(DATA11[DATA-MENSAJE],TODO_MENSAJE[[#This Row],[MENSAJES]])</f>
        <v>3</v>
      </c>
      <c r="O111" t="s">
        <v>1478</v>
      </c>
      <c r="Q111" t="s">
        <v>1433</v>
      </c>
      <c r="R111">
        <f>COUNTIF(DATA11[DATA-NOTICIA],TODO_NOTICIA[[#This Row],[NOTICIAS]])</f>
        <v>1</v>
      </c>
      <c r="S111" s="1" t="s">
        <v>1478</v>
      </c>
      <c r="X111" s="8"/>
      <c r="Y111" s="12"/>
      <c r="Z111" s="8"/>
      <c r="AA111" s="8"/>
    </row>
    <row r="112" spans="1:27" hidden="1" x14ac:dyDescent="0.25">
      <c r="A112" t="s">
        <v>200</v>
      </c>
      <c r="B112">
        <f>COUNTIF(DATA11[DATA-FOTO],TODO_FOTO[[#This Row],[FOTOGRAFIAS ]])</f>
        <v>1</v>
      </c>
      <c r="E112" t="s">
        <v>422</v>
      </c>
      <c r="F112">
        <f>COUNTIF(DATA11[DATA-POST],TODO_POST[[#This Row],[POST]])</f>
        <v>1</v>
      </c>
      <c r="G112" t="s">
        <v>1478</v>
      </c>
      <c r="M112" t="s">
        <v>1061</v>
      </c>
      <c r="N112">
        <f>COUNTIF(DATA11[DATA-MENSAJE],TODO_MENSAJE[[#This Row],[MENSAJES]])</f>
        <v>3</v>
      </c>
      <c r="Q112" t="s">
        <v>1406</v>
      </c>
      <c r="R112">
        <f>COUNTIF(DATA11[DATA-NOTICIA],TODO_NOTICIA[[#This Row],[NOTICIAS]])</f>
        <v>1</v>
      </c>
      <c r="S112" s="1"/>
      <c r="X112" s="8"/>
      <c r="Y112" s="12"/>
      <c r="Z112" s="8"/>
      <c r="AA112" s="8"/>
    </row>
    <row r="113" spans="1:27" hidden="1" x14ac:dyDescent="0.25">
      <c r="A113" t="s">
        <v>67</v>
      </c>
      <c r="B113">
        <f>COUNTIF(DATA11[DATA-FOTO],TODO_FOTO[[#This Row],[FOTOGRAFIAS ]])</f>
        <v>1</v>
      </c>
      <c r="E113" t="s">
        <v>473</v>
      </c>
      <c r="F113">
        <f>COUNTIF(DATA11[DATA-POST],TODO_POST[[#This Row],[POST]])</f>
        <v>1</v>
      </c>
      <c r="G113" t="s">
        <v>1478</v>
      </c>
      <c r="M113" t="s">
        <v>1068</v>
      </c>
      <c r="N113">
        <f>COUNTIF(DATA11[DATA-MENSAJE],TODO_MENSAJE[[#This Row],[MENSAJES]])</f>
        <v>3</v>
      </c>
      <c r="Q113" t="s">
        <v>1328</v>
      </c>
      <c r="R113">
        <f>COUNTIF(DATA11[DATA-NOTICIA],TODO_NOTICIA[[#This Row],[NOTICIAS]])</f>
        <v>1</v>
      </c>
      <c r="S113" s="1"/>
      <c r="X113" s="8"/>
      <c r="Y113" s="12"/>
      <c r="Z113" s="8"/>
      <c r="AA113" s="8"/>
    </row>
    <row r="114" spans="1:27" hidden="1" x14ac:dyDescent="0.25">
      <c r="A114" t="s">
        <v>225</v>
      </c>
      <c r="B114">
        <f>COUNTIF(DATA11[DATA-FOTO],TODO_FOTO[[#This Row],[FOTOGRAFIAS ]])</f>
        <v>1</v>
      </c>
      <c r="E114" t="s">
        <v>483</v>
      </c>
      <c r="F114">
        <f>COUNTIF(DATA11[DATA-POST],TODO_POST[[#This Row],[POST]])</f>
        <v>1</v>
      </c>
      <c r="G114" t="s">
        <v>1478</v>
      </c>
      <c r="M114" t="s">
        <v>1069</v>
      </c>
      <c r="N114">
        <f>COUNTIF(DATA11[DATA-MENSAJE],TODO_MENSAJE[[#This Row],[MENSAJES]])</f>
        <v>3</v>
      </c>
      <c r="Q114" t="s">
        <v>1339</v>
      </c>
      <c r="R114">
        <f>COUNTIF(DATA11[DATA-NOTICIA],TODO_NOTICIA[[#This Row],[NOTICIAS]])</f>
        <v>1</v>
      </c>
      <c r="S114" s="1" t="s">
        <v>1496</v>
      </c>
      <c r="X114" s="8"/>
      <c r="Y114" s="12"/>
      <c r="Z114" s="8"/>
      <c r="AA114" s="8"/>
    </row>
    <row r="115" spans="1:27" x14ac:dyDescent="0.25">
      <c r="A115" t="s">
        <v>1499</v>
      </c>
      <c r="B115" s="14">
        <f>COUNTIF(DATA11[DATA-FOTO],TODO_FOTO[[#This Row],[FOTOGRAFIAS ]])</f>
        <v>1</v>
      </c>
      <c r="C115" t="s">
        <v>1478</v>
      </c>
      <c r="E115" t="s">
        <v>415</v>
      </c>
      <c r="F115">
        <f>COUNTIF(DATA11[DATA-POST],TODO_POST[[#This Row],[POST]])</f>
        <v>1</v>
      </c>
      <c r="G115" t="s">
        <v>1478</v>
      </c>
      <c r="M115" t="s">
        <v>1071</v>
      </c>
      <c r="N115">
        <f>COUNTIF(DATA11[DATA-MENSAJE],TODO_MENSAJE[[#This Row],[MENSAJES]])</f>
        <v>3</v>
      </c>
      <c r="O115" t="s">
        <v>1478</v>
      </c>
      <c r="Q115" t="s">
        <v>1399</v>
      </c>
      <c r="R115">
        <f>COUNTIF(DATA11[DATA-NOTICIA],TODO_NOTICIA[[#This Row],[NOTICIAS]])</f>
        <v>1</v>
      </c>
      <c r="S115" s="1"/>
      <c r="X115" s="8"/>
      <c r="Y115" s="12"/>
      <c r="Z115" s="8"/>
      <c r="AA115" s="8"/>
    </row>
    <row r="116" spans="1:27" hidden="1" x14ac:dyDescent="0.25">
      <c r="A116" t="s">
        <v>142</v>
      </c>
      <c r="B116">
        <f>COUNTIF(DATA11[DATA-FOTO],TODO_FOTO[[#This Row],[FOTOGRAFIAS ]])</f>
        <v>1</v>
      </c>
      <c r="E116" t="s">
        <v>469</v>
      </c>
      <c r="F116">
        <f>COUNTIF(DATA11[DATA-POST],TODO_POST[[#This Row],[POST]])</f>
        <v>1</v>
      </c>
      <c r="G116" t="s">
        <v>1478</v>
      </c>
      <c r="M116" t="s">
        <v>1108</v>
      </c>
      <c r="N116">
        <f>COUNTIF(DATA11[DATA-MENSAJE],TODO_MENSAJE[[#This Row],[MENSAJES]])</f>
        <v>3</v>
      </c>
      <c r="Q116" t="s">
        <v>1200</v>
      </c>
      <c r="R116">
        <f>COUNTIF(DATA11[DATA-NOTICIA],TODO_NOTICIA[[#This Row],[NOTICIAS]])</f>
        <v>1</v>
      </c>
      <c r="S116" s="1"/>
      <c r="X116" s="8"/>
      <c r="Y116" s="12"/>
      <c r="Z116" s="8"/>
      <c r="AA116" s="8"/>
    </row>
    <row r="117" spans="1:27" hidden="1" x14ac:dyDescent="0.25">
      <c r="A117" t="s">
        <v>228</v>
      </c>
      <c r="B117">
        <f>COUNTIF(DATA11[DATA-FOTO],TODO_FOTO[[#This Row],[FOTOGRAFIAS ]])</f>
        <v>1</v>
      </c>
      <c r="E117" t="s">
        <v>437</v>
      </c>
      <c r="F117">
        <f>COUNTIF(DATA11[DATA-POST],TODO_POST[[#This Row],[POST]])</f>
        <v>1</v>
      </c>
      <c r="G117" t="s">
        <v>1478</v>
      </c>
      <c r="M117" t="s">
        <v>737</v>
      </c>
      <c r="N117">
        <f>COUNTIF(DATA11[DATA-MENSAJE],TODO_MENSAJE[[#This Row],[MENSAJES]])</f>
        <v>2</v>
      </c>
      <c r="Q117" t="s">
        <v>1191</v>
      </c>
      <c r="R117">
        <f>COUNTIF(DATA11[DATA-NOTICIA],TODO_NOTICIA[[#This Row],[NOTICIAS]])</f>
        <v>1</v>
      </c>
      <c r="S117" s="1"/>
      <c r="X117" s="8"/>
      <c r="Y117" s="12"/>
      <c r="Z117" s="8"/>
      <c r="AA117" s="8"/>
    </row>
    <row r="118" spans="1:27" x14ac:dyDescent="0.25">
      <c r="A118" t="s">
        <v>340</v>
      </c>
      <c r="B118" s="14">
        <f>COUNTIF(DATA11[DATA-FOTO],TODO_FOTO[[#This Row],[FOTOGRAFIAS ]])</f>
        <v>1</v>
      </c>
      <c r="C118" t="s">
        <v>1478</v>
      </c>
      <c r="E118" t="s">
        <v>484</v>
      </c>
      <c r="F118">
        <f>COUNTIF(DATA11[DATA-POST],TODO_POST[[#This Row],[POST]])</f>
        <v>1</v>
      </c>
      <c r="G118" t="s">
        <v>1478</v>
      </c>
      <c r="M118" t="s">
        <v>738</v>
      </c>
      <c r="N118">
        <f>COUNTIF(DATA11[DATA-MENSAJE],TODO_MENSAJE[[#This Row],[MENSAJES]])</f>
        <v>2</v>
      </c>
      <c r="Q118" t="s">
        <v>1238</v>
      </c>
      <c r="R118">
        <f>COUNTIF(DATA11[DATA-NOTICIA],TODO_NOTICIA[[#This Row],[NOTICIAS]])</f>
        <v>1</v>
      </c>
      <c r="S118" s="1"/>
      <c r="X118" s="8"/>
      <c r="Y118" s="12"/>
      <c r="Z118" s="8"/>
      <c r="AA118" s="8"/>
    </row>
    <row r="119" spans="1:27" hidden="1" x14ac:dyDescent="0.25">
      <c r="A119" t="s">
        <v>215</v>
      </c>
      <c r="B119">
        <f>COUNTIF(DATA11[DATA-FOTO],TODO_FOTO[[#This Row],[FOTOGRAFIAS ]])</f>
        <v>1</v>
      </c>
      <c r="E119" t="s">
        <v>556</v>
      </c>
      <c r="F119">
        <f>COUNTIF(DATA11[DATA-POST],TODO_POST[[#This Row],[POST]])</f>
        <v>1</v>
      </c>
      <c r="G119" t="s">
        <v>1478</v>
      </c>
      <c r="M119" t="s">
        <v>739</v>
      </c>
      <c r="N119">
        <f>COUNTIF(DATA11[DATA-MENSAJE],TODO_MENSAJE[[#This Row],[MENSAJES]])</f>
        <v>2</v>
      </c>
      <c r="O119" t="s">
        <v>1478</v>
      </c>
      <c r="Q119" t="s">
        <v>1334</v>
      </c>
      <c r="R119">
        <f>COUNTIF(DATA11[DATA-NOTICIA],TODO_NOTICIA[[#This Row],[NOTICIAS]])</f>
        <v>1</v>
      </c>
      <c r="S119" s="1" t="s">
        <v>1478</v>
      </c>
      <c r="X119" s="8"/>
      <c r="Y119" s="12"/>
      <c r="Z119" s="8"/>
      <c r="AA119" s="8"/>
    </row>
    <row r="120" spans="1:27" x14ac:dyDescent="0.25">
      <c r="A120" t="s">
        <v>284</v>
      </c>
      <c r="B120" s="14">
        <f>COUNTIF(DATA11[DATA-FOTO],TODO_FOTO[[#This Row],[FOTOGRAFIAS ]])</f>
        <v>1</v>
      </c>
      <c r="C120" t="s">
        <v>1478</v>
      </c>
      <c r="E120" t="s">
        <v>491</v>
      </c>
      <c r="F120">
        <f>COUNTIF(DATA11[DATA-POST],TODO_POST[[#This Row],[POST]])</f>
        <v>1</v>
      </c>
      <c r="G120" t="s">
        <v>1478</v>
      </c>
      <c r="M120" t="s">
        <v>740</v>
      </c>
      <c r="N120">
        <f>COUNTIF(DATA11[DATA-MENSAJE],TODO_MENSAJE[[#This Row],[MENSAJES]])</f>
        <v>2</v>
      </c>
      <c r="O120" t="s">
        <v>1478</v>
      </c>
      <c r="Q120" t="s">
        <v>1374</v>
      </c>
      <c r="R120">
        <f>COUNTIF(DATA11[DATA-NOTICIA],TODO_NOTICIA[[#This Row],[NOTICIAS]])</f>
        <v>1</v>
      </c>
      <c r="S120" s="1"/>
      <c r="X120" s="8"/>
      <c r="Y120" s="12"/>
      <c r="Z120" s="8"/>
      <c r="AA120" s="8"/>
    </row>
    <row r="121" spans="1:27" hidden="1" x14ac:dyDescent="0.25">
      <c r="A121" t="s">
        <v>54</v>
      </c>
      <c r="B121">
        <f>COUNTIF(DATA11[DATA-FOTO],TODO_FOTO[[#This Row],[FOTOGRAFIAS ]])</f>
        <v>1</v>
      </c>
      <c r="E121" t="s">
        <v>513</v>
      </c>
      <c r="F121">
        <f>COUNTIF(DATA11[DATA-POST],TODO_POST[[#This Row],[POST]])</f>
        <v>1</v>
      </c>
      <c r="G121" t="s">
        <v>1478</v>
      </c>
      <c r="M121" t="s">
        <v>741</v>
      </c>
      <c r="N121">
        <f>COUNTIF(DATA11[DATA-MENSAJE],TODO_MENSAJE[[#This Row],[MENSAJES]])</f>
        <v>2</v>
      </c>
      <c r="Q121" t="s">
        <v>1155</v>
      </c>
      <c r="R121">
        <f>COUNTIF(DATA11[DATA-NOTICIA],TODO_NOTICIA[[#This Row],[NOTICIAS]])</f>
        <v>1</v>
      </c>
      <c r="S121" s="1"/>
      <c r="X121" s="8"/>
      <c r="Y121" s="12"/>
      <c r="Z121" s="8"/>
      <c r="AA121" s="8"/>
    </row>
    <row r="122" spans="1:27" hidden="1" x14ac:dyDescent="0.25">
      <c r="A122" t="s">
        <v>13</v>
      </c>
      <c r="B122">
        <f>COUNTIF(DATA11[DATA-FOTO],TODO_FOTO[[#This Row],[FOTOGRAFIAS ]])</f>
        <v>1</v>
      </c>
      <c r="E122" t="s">
        <v>514</v>
      </c>
      <c r="F122">
        <f>COUNTIF(DATA11[DATA-POST],TODO_POST[[#This Row],[POST]])</f>
        <v>1</v>
      </c>
      <c r="G122" t="s">
        <v>1478</v>
      </c>
      <c r="M122" t="s">
        <v>742</v>
      </c>
      <c r="N122">
        <f>COUNTIF(DATA11[DATA-MENSAJE],TODO_MENSAJE[[#This Row],[MENSAJES]])</f>
        <v>2</v>
      </c>
      <c r="O122" t="s">
        <v>1478</v>
      </c>
      <c r="Q122" t="s">
        <v>1417</v>
      </c>
      <c r="R122">
        <f>COUNTIF(DATA11[DATA-NOTICIA],TODO_NOTICIA[[#This Row],[NOTICIAS]])</f>
        <v>1</v>
      </c>
      <c r="S122" s="1"/>
      <c r="X122" s="8"/>
      <c r="Y122" s="12"/>
      <c r="Z122" s="8"/>
      <c r="AA122" s="8"/>
    </row>
    <row r="123" spans="1:27" hidden="1" x14ac:dyDescent="0.25">
      <c r="A123" t="s">
        <v>326</v>
      </c>
      <c r="B123">
        <f>COUNTIF(DATA11[DATA-FOTO],TODO_FOTO[[#This Row],[FOTOGRAFIAS ]])</f>
        <v>1</v>
      </c>
      <c r="E123" t="s">
        <v>526</v>
      </c>
      <c r="F123">
        <f>COUNTIF(DATA11[DATA-POST],TODO_POST[[#This Row],[POST]])</f>
        <v>1</v>
      </c>
      <c r="G123" t="s">
        <v>1478</v>
      </c>
      <c r="M123" t="s">
        <v>744</v>
      </c>
      <c r="N123">
        <f>COUNTIF(DATA11[DATA-MENSAJE],TODO_MENSAJE[[#This Row],[MENSAJES]])</f>
        <v>2</v>
      </c>
      <c r="Q123" t="s">
        <v>1461</v>
      </c>
      <c r="R123">
        <f>COUNTIF(DATA11[DATA-NOTICIA],TODO_NOTICIA[[#This Row],[NOTICIAS]])</f>
        <v>1</v>
      </c>
      <c r="S123" s="1" t="s">
        <v>1478</v>
      </c>
      <c r="X123" s="8"/>
      <c r="Y123" s="12"/>
      <c r="Z123" s="8"/>
      <c r="AA123" s="8"/>
    </row>
    <row r="124" spans="1:27" hidden="1" x14ac:dyDescent="0.25">
      <c r="A124" t="s">
        <v>195</v>
      </c>
      <c r="B124">
        <f>COUNTIF(DATA11[DATA-FOTO],TODO_FOTO[[#This Row],[FOTOGRAFIAS ]])</f>
        <v>1</v>
      </c>
      <c r="E124" t="s">
        <v>521</v>
      </c>
      <c r="F124">
        <f>COUNTIF(DATA11[DATA-POST],TODO_POST[[#This Row],[POST]])</f>
        <v>1</v>
      </c>
      <c r="G124" t="s">
        <v>1478</v>
      </c>
      <c r="M124" t="s">
        <v>751</v>
      </c>
      <c r="N124">
        <f>COUNTIF(DATA11[DATA-MENSAJE],TODO_MENSAJE[[#This Row],[MENSAJES]])</f>
        <v>2</v>
      </c>
      <c r="O124" t="s">
        <v>1478</v>
      </c>
      <c r="Q124" t="s">
        <v>1446</v>
      </c>
      <c r="R124">
        <f>COUNTIF(DATA11[DATA-NOTICIA],TODO_NOTICIA[[#This Row],[NOTICIAS]])</f>
        <v>1</v>
      </c>
      <c r="S124" s="1" t="s">
        <v>1478</v>
      </c>
      <c r="X124" s="8"/>
      <c r="Y124" s="12"/>
      <c r="Z124" s="8"/>
      <c r="AA124" s="8"/>
    </row>
    <row r="125" spans="1:27" hidden="1" x14ac:dyDescent="0.25">
      <c r="A125" t="s">
        <v>185</v>
      </c>
      <c r="B125">
        <f>COUNTIF(DATA11[DATA-FOTO],TODO_FOTO[[#This Row],[FOTOGRAFIAS ]])</f>
        <v>1</v>
      </c>
      <c r="E125" t="s">
        <v>438</v>
      </c>
      <c r="F125">
        <f>COUNTIF(DATA11[DATA-POST],TODO_POST[[#This Row],[POST]])</f>
        <v>1</v>
      </c>
      <c r="G125" t="s">
        <v>1478</v>
      </c>
      <c r="M125" t="s">
        <v>752</v>
      </c>
      <c r="N125">
        <f>COUNTIF(DATA11[DATA-MENSAJE],TODO_MENSAJE[[#This Row],[MENSAJES]])</f>
        <v>2</v>
      </c>
      <c r="Q125" t="s">
        <v>1332</v>
      </c>
      <c r="R125">
        <f>COUNTIF(DATA11[DATA-NOTICIA],TODO_NOTICIA[[#This Row],[NOTICIAS]])</f>
        <v>1</v>
      </c>
      <c r="S125" s="1"/>
      <c r="X125" s="8"/>
      <c r="Y125" s="12"/>
      <c r="Z125" s="8"/>
      <c r="AA125" s="8"/>
    </row>
    <row r="126" spans="1:27" hidden="1" x14ac:dyDescent="0.25">
      <c r="A126" t="s">
        <v>15</v>
      </c>
      <c r="B126">
        <f>COUNTIF(DATA11[DATA-FOTO],TODO_FOTO[[#This Row],[FOTOGRAFIAS ]])</f>
        <v>1</v>
      </c>
      <c r="E126" t="s">
        <v>446</v>
      </c>
      <c r="F126">
        <f>COUNTIF(DATA11[DATA-POST],TODO_POST[[#This Row],[POST]])</f>
        <v>1</v>
      </c>
      <c r="G126" t="s">
        <v>1478</v>
      </c>
      <c r="M126" t="s">
        <v>1051</v>
      </c>
      <c r="N126">
        <f>COUNTIF(DATA11[DATA-MENSAJE],TODO_MENSAJE[[#This Row],[MENSAJES]])</f>
        <v>2</v>
      </c>
      <c r="Q126" t="s">
        <v>1253</v>
      </c>
      <c r="R126">
        <f>COUNTIF(DATA11[DATA-NOTICIA],TODO_NOTICIA[[#This Row],[NOTICIAS]])</f>
        <v>1</v>
      </c>
      <c r="S126" s="1"/>
      <c r="X126" s="8"/>
      <c r="Y126" s="12"/>
      <c r="Z126" s="8"/>
      <c r="AA126" s="8"/>
    </row>
    <row r="127" spans="1:27" x14ac:dyDescent="0.25">
      <c r="A127" t="s">
        <v>330</v>
      </c>
      <c r="B127" s="14">
        <f>COUNTIF(DATA11[DATA-FOTO],TODO_FOTO[[#This Row],[FOTOGRAFIAS ]])</f>
        <v>1</v>
      </c>
      <c r="C127" t="s">
        <v>1478</v>
      </c>
      <c r="E127" t="s">
        <v>602</v>
      </c>
      <c r="F127">
        <f>COUNTIF(DATA11[DATA-POST],TODO_POST[[#This Row],[POST]])</f>
        <v>1</v>
      </c>
      <c r="G127" t="s">
        <v>1478</v>
      </c>
      <c r="M127" t="s">
        <v>754</v>
      </c>
      <c r="N127">
        <f>COUNTIF(DATA11[DATA-MENSAJE],TODO_MENSAJE[[#This Row],[MENSAJES]])</f>
        <v>2</v>
      </c>
      <c r="Q127" t="s">
        <v>1378</v>
      </c>
      <c r="R127">
        <f>COUNTIF(DATA11[DATA-NOTICIA],TODO_NOTICIA[[#This Row],[NOTICIAS]])</f>
        <v>1</v>
      </c>
      <c r="S127" s="1" t="s">
        <v>1478</v>
      </c>
      <c r="X127" s="8"/>
      <c r="Y127" s="12"/>
      <c r="Z127" s="8"/>
      <c r="AA127" s="8"/>
    </row>
    <row r="128" spans="1:27" x14ac:dyDescent="0.25">
      <c r="A128" t="s">
        <v>18</v>
      </c>
      <c r="B128" s="14">
        <f>COUNTIF(DATA11[DATA-FOTO],TODO_FOTO[[#This Row],[FOTOGRAFIAS ]])</f>
        <v>1</v>
      </c>
      <c r="C128" t="s">
        <v>1478</v>
      </c>
      <c r="E128" t="s">
        <v>523</v>
      </c>
      <c r="F128">
        <f>COUNTIF(DATA11[DATA-POST],TODO_POST[[#This Row],[POST]])</f>
        <v>1</v>
      </c>
      <c r="G128" t="s">
        <v>1478</v>
      </c>
      <c r="M128" t="s">
        <v>921</v>
      </c>
      <c r="N128">
        <f>COUNTIF(DATA11[DATA-MENSAJE],TODO_MENSAJE[[#This Row],[MENSAJES]])</f>
        <v>2</v>
      </c>
      <c r="Q128" t="s">
        <v>1232</v>
      </c>
      <c r="R128">
        <f>COUNTIF(DATA11[DATA-NOTICIA],TODO_NOTICIA[[#This Row],[NOTICIAS]])</f>
        <v>1</v>
      </c>
      <c r="S128" s="1"/>
      <c r="X128" s="8"/>
      <c r="Y128" s="12"/>
      <c r="Z128" s="8"/>
      <c r="AA128" s="8"/>
    </row>
    <row r="129" spans="1:27" hidden="1" x14ac:dyDescent="0.25">
      <c r="A129" t="s">
        <v>59</v>
      </c>
      <c r="B129">
        <f>COUNTIF(DATA11[DATA-FOTO],TODO_FOTO[[#This Row],[FOTOGRAFIAS ]])</f>
        <v>1</v>
      </c>
      <c r="E129" t="s">
        <v>522</v>
      </c>
      <c r="F129">
        <f>COUNTIF(DATA11[DATA-POST],TODO_POST[[#This Row],[POST]])</f>
        <v>1</v>
      </c>
      <c r="G129" t="s">
        <v>1478</v>
      </c>
      <c r="M129" t="s">
        <v>761</v>
      </c>
      <c r="N129">
        <f>COUNTIF(DATA11[DATA-MENSAJE],TODO_MENSAJE[[#This Row],[MENSAJES]])</f>
        <v>2</v>
      </c>
      <c r="Q129" t="s">
        <v>1258</v>
      </c>
      <c r="R129">
        <f>COUNTIF(DATA11[DATA-NOTICIA],TODO_NOTICIA[[#This Row],[NOTICIAS]])</f>
        <v>1</v>
      </c>
      <c r="S129" s="1" t="s">
        <v>1478</v>
      </c>
      <c r="X129" s="8"/>
      <c r="Y129" s="12"/>
      <c r="Z129" s="8"/>
      <c r="AA129" s="8"/>
    </row>
    <row r="130" spans="1:27" hidden="1" x14ac:dyDescent="0.25">
      <c r="A130" t="s">
        <v>319</v>
      </c>
      <c r="B130">
        <f>COUNTIF(DATA11[DATA-FOTO],TODO_FOTO[[#This Row],[FOTOGRAFIAS ]])</f>
        <v>1</v>
      </c>
      <c r="E130" t="s">
        <v>439</v>
      </c>
      <c r="F130">
        <f>COUNTIF(DATA11[DATA-POST],TODO_POST[[#This Row],[POST]])</f>
        <v>1</v>
      </c>
      <c r="G130" t="s">
        <v>1478</v>
      </c>
      <c r="M130" t="s">
        <v>762</v>
      </c>
      <c r="N130">
        <f>COUNTIF(DATA11[DATA-MENSAJE],TODO_MENSAJE[[#This Row],[MENSAJES]])</f>
        <v>2</v>
      </c>
      <c r="Q130" t="s">
        <v>1154</v>
      </c>
      <c r="R130">
        <f>COUNTIF(DATA11[DATA-NOTICIA],TODO_NOTICIA[[#This Row],[NOTICIAS]])</f>
        <v>1</v>
      </c>
      <c r="S130" s="1" t="s">
        <v>1478</v>
      </c>
      <c r="X130" s="8"/>
      <c r="Y130" s="12"/>
      <c r="Z130" s="8"/>
      <c r="AA130" s="8"/>
    </row>
    <row r="131" spans="1:27" hidden="1" x14ac:dyDescent="0.25">
      <c r="A131" t="s">
        <v>299</v>
      </c>
      <c r="B131">
        <f>COUNTIF(DATA11[DATA-FOTO],TODO_FOTO[[#This Row],[FOTOGRAFIAS ]])</f>
        <v>1</v>
      </c>
      <c r="E131" t="s">
        <v>524</v>
      </c>
      <c r="F131">
        <f>COUNTIF(DATA11[DATA-POST],TODO_POST[[#This Row],[POST]])</f>
        <v>1</v>
      </c>
      <c r="G131" t="s">
        <v>1478</v>
      </c>
      <c r="M131" t="s">
        <v>763</v>
      </c>
      <c r="N131">
        <f>COUNTIF(DATA11[DATA-MENSAJE],TODO_MENSAJE[[#This Row],[MENSAJES]])</f>
        <v>2</v>
      </c>
      <c r="Q131" t="s">
        <v>1345</v>
      </c>
      <c r="R131">
        <f>COUNTIF(DATA11[DATA-NOTICIA],TODO_NOTICIA[[#This Row],[NOTICIAS]])</f>
        <v>1</v>
      </c>
      <c r="S131" s="1"/>
      <c r="X131" s="8"/>
      <c r="Y131" s="12"/>
      <c r="Z131" s="8"/>
      <c r="AA131" s="8"/>
    </row>
    <row r="132" spans="1:27" x14ac:dyDescent="0.25">
      <c r="A132" t="s">
        <v>118</v>
      </c>
      <c r="B132" s="14">
        <f>COUNTIF(DATA11[DATA-FOTO],TODO_FOTO[[#This Row],[FOTOGRAFIAS ]])</f>
        <v>1</v>
      </c>
      <c r="C132" t="s">
        <v>1478</v>
      </c>
      <c r="E132" t="s">
        <v>589</v>
      </c>
      <c r="F132">
        <f>COUNTIF(DATA11[DATA-POST],TODO_POST[[#This Row],[POST]])</f>
        <v>1</v>
      </c>
      <c r="G132" t="s">
        <v>1478</v>
      </c>
      <c r="M132" t="s">
        <v>764</v>
      </c>
      <c r="N132">
        <f>COUNTIF(DATA11[DATA-MENSAJE],TODO_MENSAJE[[#This Row],[MENSAJES]])</f>
        <v>2</v>
      </c>
      <c r="Q132" t="s">
        <v>1210</v>
      </c>
      <c r="R132">
        <f>COUNTIF(DATA11[DATA-NOTICIA],TODO_NOTICIA[[#This Row],[NOTICIAS]])</f>
        <v>1</v>
      </c>
      <c r="S132" s="1" t="s">
        <v>1478</v>
      </c>
      <c r="X132" s="8"/>
      <c r="Y132" s="12"/>
      <c r="Z132" s="8"/>
      <c r="AA132" s="8"/>
    </row>
    <row r="133" spans="1:27" x14ac:dyDescent="0.25">
      <c r="A133" t="s">
        <v>97</v>
      </c>
      <c r="B133" s="14">
        <f>COUNTIF(DATA11[DATA-FOTO],TODO_FOTO[[#This Row],[FOTOGRAFIAS ]])</f>
        <v>1</v>
      </c>
      <c r="C133" t="s">
        <v>1478</v>
      </c>
      <c r="E133" t="s">
        <v>588</v>
      </c>
      <c r="F133">
        <f>COUNTIF(DATA11[DATA-POST],TODO_POST[[#This Row],[POST]])</f>
        <v>1</v>
      </c>
      <c r="G133" t="s">
        <v>1478</v>
      </c>
      <c r="M133" t="s">
        <v>1046</v>
      </c>
      <c r="N133">
        <f>COUNTIF(DATA11[DATA-MENSAJE],TODO_MENSAJE[[#This Row],[MENSAJES]])</f>
        <v>2</v>
      </c>
      <c r="Q133" t="s">
        <v>1319</v>
      </c>
      <c r="R133">
        <f>COUNTIF(DATA11[DATA-NOTICIA],TODO_NOTICIA[[#This Row],[NOTICIAS]])</f>
        <v>1</v>
      </c>
      <c r="S133" s="1" t="s">
        <v>1478</v>
      </c>
      <c r="X133" s="8"/>
      <c r="Y133" s="12"/>
      <c r="Z133" s="8"/>
      <c r="AA133" s="8"/>
    </row>
    <row r="134" spans="1:27" x14ac:dyDescent="0.25">
      <c r="A134" t="s">
        <v>329</v>
      </c>
      <c r="B134" s="14">
        <f>COUNTIF(DATA11[DATA-FOTO],TODO_FOTO[[#This Row],[FOTOGRAFIAS ]])</f>
        <v>1</v>
      </c>
      <c r="C134" t="s">
        <v>1478</v>
      </c>
      <c r="E134" t="s">
        <v>578</v>
      </c>
      <c r="F134">
        <f>COUNTIF(DATA11[DATA-POST],TODO_POST[[#This Row],[POST]])</f>
        <v>1</v>
      </c>
      <c r="G134" t="s">
        <v>1478</v>
      </c>
      <c r="M134" t="s">
        <v>767</v>
      </c>
      <c r="N134">
        <f>COUNTIF(DATA11[DATA-MENSAJE],TODO_MENSAJE[[#This Row],[MENSAJES]])</f>
        <v>2</v>
      </c>
      <c r="Q134" t="s">
        <v>1230</v>
      </c>
      <c r="R134">
        <f>COUNTIF(DATA11[DATA-NOTICIA],TODO_NOTICIA[[#This Row],[NOTICIAS]])</f>
        <v>1</v>
      </c>
      <c r="S134" s="1"/>
      <c r="X134" s="8"/>
      <c r="Y134" s="12"/>
      <c r="Z134" s="8"/>
      <c r="AA134" s="8"/>
    </row>
    <row r="135" spans="1:27" hidden="1" x14ac:dyDescent="0.25">
      <c r="A135" t="s">
        <v>172</v>
      </c>
      <c r="B135">
        <f>COUNTIF(DATA11[DATA-FOTO],TODO_FOTO[[#This Row],[FOTOGRAFIAS ]])</f>
        <v>1</v>
      </c>
      <c r="E135" t="s">
        <v>489</v>
      </c>
      <c r="F135">
        <f>COUNTIF(DATA11[DATA-POST],TODO_POST[[#This Row],[POST]])</f>
        <v>1</v>
      </c>
      <c r="G135" t="s">
        <v>1478</v>
      </c>
      <c r="M135" t="s">
        <v>768</v>
      </c>
      <c r="N135">
        <f>COUNTIF(DATA11[DATA-MENSAJE],TODO_MENSAJE[[#This Row],[MENSAJES]])</f>
        <v>2</v>
      </c>
      <c r="Q135" t="s">
        <v>1444</v>
      </c>
      <c r="R135">
        <f>COUNTIF(DATA11[DATA-NOTICIA],TODO_NOTICIA[[#This Row],[NOTICIAS]])</f>
        <v>1</v>
      </c>
      <c r="S135" s="1"/>
      <c r="X135" s="8"/>
      <c r="Y135" s="12"/>
      <c r="Z135" s="8"/>
      <c r="AA135" s="8"/>
    </row>
    <row r="136" spans="1:27" hidden="1" x14ac:dyDescent="0.25">
      <c r="A136" t="s">
        <v>174</v>
      </c>
      <c r="B136">
        <f>COUNTIF(DATA11[DATA-FOTO],TODO_FOTO[[#This Row],[FOTOGRAFIAS ]])</f>
        <v>1</v>
      </c>
      <c r="E136" t="s">
        <v>456</v>
      </c>
      <c r="F136">
        <f>COUNTIF(DATA11[DATA-POST],TODO_POST[[#This Row],[POST]])</f>
        <v>1</v>
      </c>
      <c r="G136" t="s">
        <v>1478</v>
      </c>
      <c r="M136" t="s">
        <v>770</v>
      </c>
      <c r="N136">
        <f>COUNTIF(DATA11[DATA-MENSAJE],TODO_MENSAJE[[#This Row],[MENSAJES]])</f>
        <v>2</v>
      </c>
      <c r="Q136" t="s">
        <v>1354</v>
      </c>
      <c r="R136">
        <f>COUNTIF(DATA11[DATA-NOTICIA],TODO_NOTICIA[[#This Row],[NOTICIAS]])</f>
        <v>1</v>
      </c>
      <c r="S136" s="1"/>
      <c r="X136" s="8"/>
      <c r="Y136" s="12"/>
      <c r="Z136" s="8"/>
      <c r="AA136" s="8"/>
    </row>
    <row r="137" spans="1:27" hidden="1" x14ac:dyDescent="0.25">
      <c r="A137" t="s">
        <v>179</v>
      </c>
      <c r="B137">
        <f>COUNTIF(DATA11[DATA-FOTO],TODO_FOTO[[#This Row],[FOTOGRAFIAS ]])</f>
        <v>1</v>
      </c>
      <c r="E137" t="s">
        <v>637</v>
      </c>
      <c r="F137">
        <f>COUNTIF(DATA11[DATA-POST],TODO_POST[[#This Row],[POST]])</f>
        <v>1</v>
      </c>
      <c r="G137" t="s">
        <v>1478</v>
      </c>
      <c r="M137" t="s">
        <v>918</v>
      </c>
      <c r="N137">
        <f>COUNTIF(DATA11[DATA-MENSAJE],TODO_MENSAJE[[#This Row],[MENSAJES]])</f>
        <v>2</v>
      </c>
      <c r="Q137" t="s">
        <v>1223</v>
      </c>
      <c r="R137">
        <f>COUNTIF(DATA11[DATA-NOTICIA],TODO_NOTICIA[[#This Row],[NOTICIAS]])</f>
        <v>1</v>
      </c>
      <c r="S137" s="1"/>
      <c r="X137" s="8"/>
      <c r="Y137" s="12"/>
      <c r="Z137" s="8"/>
      <c r="AA137" s="8"/>
    </row>
    <row r="138" spans="1:27" x14ac:dyDescent="0.25">
      <c r="A138" t="s">
        <v>161</v>
      </c>
      <c r="B138" s="14">
        <f>COUNTIF(DATA11[DATA-FOTO],TODO_FOTO[[#This Row],[FOTOGRAFIAS ]])</f>
        <v>1</v>
      </c>
      <c r="C138" t="s">
        <v>1478</v>
      </c>
      <c r="E138" t="s">
        <v>590</v>
      </c>
      <c r="F138">
        <f>COUNTIF(DATA11[DATA-POST],TODO_POST[[#This Row],[POST]])</f>
        <v>1</v>
      </c>
      <c r="G138" t="s">
        <v>1478</v>
      </c>
      <c r="M138" t="s">
        <v>772</v>
      </c>
      <c r="N138">
        <f>COUNTIF(DATA11[DATA-MENSAJE],TODO_MENSAJE[[#This Row],[MENSAJES]])</f>
        <v>2</v>
      </c>
      <c r="Q138" t="s">
        <v>1373</v>
      </c>
      <c r="R138">
        <f>COUNTIF(DATA11[DATA-NOTICIA],TODO_NOTICIA[[#This Row],[NOTICIAS]])</f>
        <v>1</v>
      </c>
      <c r="S138" s="1"/>
      <c r="X138" s="8"/>
      <c r="Y138" s="12"/>
      <c r="Z138" s="8"/>
      <c r="AA138" s="8"/>
    </row>
    <row r="139" spans="1:27" hidden="1" x14ac:dyDescent="0.25">
      <c r="A139" t="s">
        <v>175</v>
      </c>
      <c r="B139">
        <f>COUNTIF(DATA11[DATA-FOTO],TODO_FOTO[[#This Row],[FOTOGRAFIAS ]])</f>
        <v>1</v>
      </c>
      <c r="E139" t="s">
        <v>343</v>
      </c>
      <c r="F139">
        <f>COUNTIF(DATA11[DATA-POST],TODO_POST[[#This Row],[POST]])</f>
        <v>1</v>
      </c>
      <c r="G139" t="s">
        <v>1478</v>
      </c>
      <c r="M139" t="s">
        <v>773</v>
      </c>
      <c r="N139">
        <f>COUNTIF(DATA11[DATA-MENSAJE],TODO_MENSAJE[[#This Row],[MENSAJES]])</f>
        <v>2</v>
      </c>
      <c r="Q139" t="s">
        <v>651</v>
      </c>
      <c r="R139">
        <f>COUNTIF(DATA11[DATA-NOTICIA],TODO_NOTICIA[[#This Row],[NOTICIAS]])</f>
        <v>1</v>
      </c>
      <c r="S139" s="1" t="s">
        <v>1478</v>
      </c>
      <c r="X139" s="8"/>
      <c r="Y139" s="12"/>
      <c r="Z139" s="8"/>
      <c r="AA139" s="8"/>
    </row>
    <row r="140" spans="1:27" hidden="1" x14ac:dyDescent="0.25">
      <c r="A140" t="s">
        <v>173</v>
      </c>
      <c r="B140">
        <f>COUNTIF(DATA11[DATA-FOTO],TODO_FOTO[[#This Row],[FOTOGRAFIAS ]])</f>
        <v>1</v>
      </c>
      <c r="E140" t="s">
        <v>430</v>
      </c>
      <c r="F140">
        <f>COUNTIF(DATA11[DATA-POST],TODO_POST[[#This Row],[POST]])</f>
        <v>1</v>
      </c>
      <c r="G140" t="s">
        <v>1478</v>
      </c>
      <c r="M140" t="s">
        <v>774</v>
      </c>
      <c r="N140">
        <f>COUNTIF(DATA11[DATA-MENSAJE],TODO_MENSAJE[[#This Row],[MENSAJES]])</f>
        <v>2</v>
      </c>
      <c r="Q140" t="s">
        <v>1483</v>
      </c>
      <c r="R140">
        <f>COUNTIF(DATA11[DATA-NOTICIA],TODO_NOTICIA[[#This Row],[NOTICIAS]])</f>
        <v>1</v>
      </c>
      <c r="S140" s="1" t="s">
        <v>1478</v>
      </c>
      <c r="X140" s="8"/>
      <c r="Y140" s="12"/>
      <c r="Z140" s="8"/>
      <c r="AA140" s="8"/>
    </row>
    <row r="141" spans="1:27" hidden="1" x14ac:dyDescent="0.25">
      <c r="A141" t="s">
        <v>337</v>
      </c>
      <c r="B141">
        <f>COUNTIF(DATA11[DATA-FOTO],TODO_FOTO[[#This Row],[FOTOGRAFIAS ]])</f>
        <v>1</v>
      </c>
      <c r="E141" t="s">
        <v>366</v>
      </c>
      <c r="F141">
        <f>COUNTIF(DATA11[DATA-POST],TODO_POST[[#This Row],[POST]])</f>
        <v>1</v>
      </c>
      <c r="G141" t="s">
        <v>1478</v>
      </c>
      <c r="M141" t="s">
        <v>775</v>
      </c>
      <c r="N141">
        <f>COUNTIF(DATA11[DATA-MENSAJE],TODO_MENSAJE[[#This Row],[MENSAJES]])</f>
        <v>2</v>
      </c>
      <c r="Q141" t="s">
        <v>1401</v>
      </c>
      <c r="R141">
        <f>COUNTIF(DATA11[DATA-NOTICIA],TODO_NOTICIA[[#This Row],[NOTICIAS]])</f>
        <v>1</v>
      </c>
      <c r="S141" s="1"/>
      <c r="X141" s="8"/>
      <c r="Y141" s="12"/>
      <c r="Z141" s="8"/>
      <c r="AA141" s="8"/>
    </row>
    <row r="142" spans="1:27" hidden="1" x14ac:dyDescent="0.25">
      <c r="A142" t="s">
        <v>101</v>
      </c>
      <c r="B142">
        <f>COUNTIF(DATA11[DATA-FOTO],TODO_FOTO[[#This Row],[FOTOGRAFIAS ]])</f>
        <v>1</v>
      </c>
      <c r="E142" t="s">
        <v>365</v>
      </c>
      <c r="F142">
        <f>COUNTIF(DATA11[DATA-POST],TODO_POST[[#This Row],[POST]])</f>
        <v>1</v>
      </c>
      <c r="G142" t="s">
        <v>1478</v>
      </c>
      <c r="M142" t="s">
        <v>777</v>
      </c>
      <c r="N142">
        <f>COUNTIF(DATA11[DATA-MENSAJE],TODO_MENSAJE[[#This Row],[MENSAJES]])</f>
        <v>2</v>
      </c>
      <c r="O142" t="s">
        <v>1478</v>
      </c>
      <c r="Q142" t="s">
        <v>1152</v>
      </c>
      <c r="R142">
        <f>COUNTIF(DATA11[DATA-NOTICIA],TODO_NOTICIA[[#This Row],[NOTICIAS]])</f>
        <v>1</v>
      </c>
      <c r="S142" s="1"/>
      <c r="X142" s="8"/>
      <c r="Y142" s="12"/>
      <c r="Z142" s="8"/>
      <c r="AA142" s="8"/>
    </row>
    <row r="143" spans="1:27" hidden="1" x14ac:dyDescent="0.25">
      <c r="A143" t="s">
        <v>149</v>
      </c>
      <c r="B143">
        <f>COUNTIF(DATA11[DATA-FOTO],TODO_FOTO[[#This Row],[FOTOGRAFIAS ]])</f>
        <v>1</v>
      </c>
      <c r="E143" t="s">
        <v>574</v>
      </c>
      <c r="F143">
        <f>COUNTIF(DATA11[DATA-POST],TODO_POST[[#This Row],[POST]])</f>
        <v>1</v>
      </c>
      <c r="G143" t="s">
        <v>1478</v>
      </c>
      <c r="M143" t="s">
        <v>780</v>
      </c>
      <c r="N143">
        <f>COUNTIF(DATA11[DATA-MENSAJE],TODO_MENSAJE[[#This Row],[MENSAJES]])</f>
        <v>2</v>
      </c>
      <c r="Q143" t="s">
        <v>1282</v>
      </c>
      <c r="R143">
        <f>COUNTIF(DATA11[DATA-NOTICIA],TODO_NOTICIA[[#This Row],[NOTICIAS]])</f>
        <v>1</v>
      </c>
      <c r="S143" s="1"/>
      <c r="X143" s="8"/>
      <c r="Y143" s="12"/>
      <c r="Z143" s="8"/>
      <c r="AA143" s="8"/>
    </row>
    <row r="144" spans="1:27" hidden="1" x14ac:dyDescent="0.25">
      <c r="A144" t="s">
        <v>148</v>
      </c>
      <c r="B144">
        <f>COUNTIF(DATA11[DATA-FOTO],TODO_FOTO[[#This Row],[FOTOGRAFIAS ]])</f>
        <v>1</v>
      </c>
      <c r="E144" t="s">
        <v>447</v>
      </c>
      <c r="F144">
        <f>COUNTIF(DATA11[DATA-POST],TODO_POST[[#This Row],[POST]])</f>
        <v>1</v>
      </c>
      <c r="G144" t="s">
        <v>1478</v>
      </c>
      <c r="M144" t="s">
        <v>781</v>
      </c>
      <c r="N144">
        <f>COUNTIF(DATA11[DATA-MENSAJE],TODO_MENSAJE[[#This Row],[MENSAJES]])</f>
        <v>2</v>
      </c>
      <c r="Q144" t="s">
        <v>1385</v>
      </c>
      <c r="R144">
        <f>COUNTIF(DATA11[DATA-NOTICIA],TODO_NOTICIA[[#This Row],[NOTICIAS]])</f>
        <v>1</v>
      </c>
      <c r="S144" s="1" t="s">
        <v>1478</v>
      </c>
      <c r="X144" s="8"/>
      <c r="Y144" s="12"/>
      <c r="Z144" s="8"/>
      <c r="AA144" s="8"/>
    </row>
    <row r="145" spans="1:27" hidden="1" x14ac:dyDescent="0.25">
      <c r="A145" t="s">
        <v>294</v>
      </c>
      <c r="B145">
        <f>COUNTIF(DATA11[DATA-FOTO],TODO_FOTO[[#This Row],[FOTOGRAFIAS ]])</f>
        <v>1</v>
      </c>
      <c r="E145" t="s">
        <v>347</v>
      </c>
      <c r="F145">
        <f>COUNTIF(DATA11[DATA-POST],TODO_POST[[#This Row],[POST]])</f>
        <v>1</v>
      </c>
      <c r="G145" t="s">
        <v>1478</v>
      </c>
      <c r="M145" t="s">
        <v>792</v>
      </c>
      <c r="N145">
        <f>COUNTIF(DATA11[DATA-MENSAJE],TODO_MENSAJE[[#This Row],[MENSAJES]])</f>
        <v>2</v>
      </c>
      <c r="Q145" t="s">
        <v>1225</v>
      </c>
      <c r="R145">
        <f>COUNTIF(DATA11[DATA-NOTICIA],TODO_NOTICIA[[#This Row],[NOTICIAS]])</f>
        <v>1</v>
      </c>
      <c r="S145" s="1"/>
      <c r="X145" s="8"/>
      <c r="Y145" s="12"/>
      <c r="Z145" s="8"/>
      <c r="AA145" s="8"/>
    </row>
    <row r="146" spans="1:27" x14ac:dyDescent="0.25">
      <c r="A146" t="s">
        <v>189</v>
      </c>
      <c r="B146" s="14">
        <f>COUNTIF(DATA11[DATA-FOTO],TODO_FOTO[[#This Row],[FOTOGRAFIAS ]])</f>
        <v>1</v>
      </c>
      <c r="C146" t="s">
        <v>1478</v>
      </c>
      <c r="E146" t="s">
        <v>400</v>
      </c>
      <c r="F146">
        <f>COUNTIF(DATA11[DATA-POST],TODO_POST[[#This Row],[POST]])</f>
        <v>1</v>
      </c>
      <c r="G146" t="s">
        <v>1478</v>
      </c>
      <c r="M146" t="s">
        <v>864</v>
      </c>
      <c r="N146">
        <f>COUNTIF(DATA11[DATA-MENSAJE],TODO_MENSAJE[[#This Row],[MENSAJES]])</f>
        <v>2</v>
      </c>
      <c r="Q146" t="s">
        <v>1176</v>
      </c>
      <c r="R146">
        <f>COUNTIF(DATA11[DATA-NOTICIA],TODO_NOTICIA[[#This Row],[NOTICIAS]])</f>
        <v>1</v>
      </c>
      <c r="S146" s="1" t="s">
        <v>1478</v>
      </c>
      <c r="X146" s="8"/>
      <c r="Y146" s="12"/>
      <c r="Z146" s="8"/>
      <c r="AA146" s="8"/>
    </row>
    <row r="147" spans="1:27" hidden="1" x14ac:dyDescent="0.25">
      <c r="A147" t="s">
        <v>248</v>
      </c>
      <c r="B147">
        <f>COUNTIF(DATA11[DATA-FOTO],TODO_FOTO[[#This Row],[FOTOGRAFIAS ]])</f>
        <v>1</v>
      </c>
      <c r="E147" t="s">
        <v>221</v>
      </c>
      <c r="F147">
        <f>COUNTIF(DATA11[DATA-POST],TODO_POST[[#This Row],[POST]])</f>
        <v>1</v>
      </c>
      <c r="G147" t="s">
        <v>1478</v>
      </c>
      <c r="M147" t="s">
        <v>796</v>
      </c>
      <c r="N147">
        <f>COUNTIF(DATA11[DATA-MENSAJE],TODO_MENSAJE[[#This Row],[MENSAJES]])</f>
        <v>2</v>
      </c>
      <c r="Q147" t="s">
        <v>1201</v>
      </c>
      <c r="R147">
        <f>COUNTIF(DATA11[DATA-NOTICIA],TODO_NOTICIA[[#This Row],[NOTICIAS]])</f>
        <v>1</v>
      </c>
      <c r="S147" s="1"/>
      <c r="X147" s="8"/>
      <c r="Y147" s="12"/>
      <c r="Z147" s="8"/>
      <c r="AA147" s="8"/>
    </row>
    <row r="148" spans="1:27" hidden="1" x14ac:dyDescent="0.25">
      <c r="A148" t="s">
        <v>166</v>
      </c>
      <c r="B148">
        <f>COUNTIF(DATA11[DATA-FOTO],TODO_FOTO[[#This Row],[FOTOGRAFIAS ]])</f>
        <v>1</v>
      </c>
      <c r="E148" t="s">
        <v>624</v>
      </c>
      <c r="F148">
        <f>COUNTIF(DATA11[DATA-POST],TODO_POST[[#This Row],[POST]])</f>
        <v>1</v>
      </c>
      <c r="G148" t="s">
        <v>1478</v>
      </c>
      <c r="M148" t="s">
        <v>797</v>
      </c>
      <c r="N148">
        <f>COUNTIF(DATA11[DATA-MENSAJE],TODO_MENSAJE[[#This Row],[MENSAJES]])</f>
        <v>2</v>
      </c>
      <c r="Q148" t="s">
        <v>1184</v>
      </c>
      <c r="R148">
        <f>COUNTIF(DATA11[DATA-NOTICIA],TODO_NOTICIA[[#This Row],[NOTICIAS]])</f>
        <v>1</v>
      </c>
      <c r="S148" s="1"/>
      <c r="X148" s="8"/>
      <c r="Y148" s="12"/>
      <c r="Z148" s="8"/>
      <c r="AA148" s="8"/>
    </row>
    <row r="149" spans="1:27" hidden="1" x14ac:dyDescent="0.25">
      <c r="A149" t="s">
        <v>53</v>
      </c>
      <c r="B149">
        <f>COUNTIF(DATA11[DATA-FOTO],TODO_FOTO[[#This Row],[FOTOGRAFIAS ]])</f>
        <v>1</v>
      </c>
      <c r="E149" t="s">
        <v>432</v>
      </c>
      <c r="F149">
        <f>COUNTIF(DATA11[DATA-POST],TODO_POST[[#This Row],[POST]])</f>
        <v>1</v>
      </c>
      <c r="G149" t="s">
        <v>1478</v>
      </c>
      <c r="M149" t="s">
        <v>879</v>
      </c>
      <c r="N149">
        <f>COUNTIF(DATA11[DATA-MENSAJE],TODO_MENSAJE[[#This Row],[MENSAJES]])</f>
        <v>2</v>
      </c>
      <c r="Q149" t="s">
        <v>1226</v>
      </c>
      <c r="R149">
        <f>COUNTIF(DATA11[DATA-NOTICIA],TODO_NOTICIA[[#This Row],[NOTICIAS]])</f>
        <v>1</v>
      </c>
      <c r="S149" s="1"/>
      <c r="X149" s="8"/>
      <c r="Y149" s="12"/>
      <c r="Z149" s="8"/>
      <c r="AA149" s="8"/>
    </row>
    <row r="150" spans="1:27" x14ac:dyDescent="0.25">
      <c r="A150" t="s">
        <v>190</v>
      </c>
      <c r="B150" s="14">
        <f>COUNTIF(DATA11[DATA-FOTO],TODO_FOTO[[#This Row],[FOTOGRAFIAS ]])</f>
        <v>1</v>
      </c>
      <c r="C150" t="s">
        <v>1478</v>
      </c>
      <c r="E150" t="s">
        <v>420</v>
      </c>
      <c r="F150">
        <f>COUNTIF(DATA11[DATA-POST],TODO_POST[[#This Row],[POST]])</f>
        <v>1</v>
      </c>
      <c r="G150" t="s">
        <v>1478</v>
      </c>
      <c r="M150" t="s">
        <v>881</v>
      </c>
      <c r="N150">
        <f>COUNTIF(DATA11[DATA-MENSAJE],TODO_MENSAJE[[#This Row],[MENSAJES]])</f>
        <v>2</v>
      </c>
      <c r="Q150" t="s">
        <v>1153</v>
      </c>
      <c r="R150">
        <f>COUNTIF(DATA11[DATA-NOTICIA],TODO_NOTICIA[[#This Row],[NOTICIAS]])</f>
        <v>1</v>
      </c>
      <c r="S150" s="1"/>
      <c r="X150" s="8"/>
      <c r="Y150" s="12"/>
      <c r="Z150" s="8"/>
      <c r="AA150" s="8"/>
    </row>
    <row r="151" spans="1:27" x14ac:dyDescent="0.25">
      <c r="A151" t="s">
        <v>133</v>
      </c>
      <c r="B151" s="14">
        <f>COUNTIF(DATA11[DATA-FOTO],TODO_FOTO[[#This Row],[FOTOGRAFIAS ]])</f>
        <v>1</v>
      </c>
      <c r="C151" t="s">
        <v>1478</v>
      </c>
      <c r="E151" t="s">
        <v>557</v>
      </c>
      <c r="F151">
        <f>COUNTIF(DATA11[DATA-POST],TODO_POST[[#This Row],[POST]])</f>
        <v>1</v>
      </c>
      <c r="G151" t="s">
        <v>1478</v>
      </c>
      <c r="M151" t="s">
        <v>882</v>
      </c>
      <c r="N151">
        <f>COUNTIF(DATA11[DATA-MENSAJE],TODO_MENSAJE[[#This Row],[MENSAJES]])</f>
        <v>2</v>
      </c>
      <c r="Q151" t="s">
        <v>1207</v>
      </c>
      <c r="R151">
        <f>COUNTIF(DATA11[DATA-NOTICIA],TODO_NOTICIA[[#This Row],[NOTICIAS]])</f>
        <v>1</v>
      </c>
      <c r="S151" s="1"/>
      <c r="X151" s="8"/>
      <c r="Y151" s="12"/>
      <c r="Z151" s="8"/>
      <c r="AA151" s="8"/>
    </row>
    <row r="152" spans="1:27" hidden="1" x14ac:dyDescent="0.25">
      <c r="A152" t="s">
        <v>341</v>
      </c>
      <c r="B152">
        <f>COUNTIF(DATA11[DATA-FOTO],TODO_FOTO[[#This Row],[FOTOGRAFIAS ]])</f>
        <v>1</v>
      </c>
      <c r="E152" t="s">
        <v>412</v>
      </c>
      <c r="F152">
        <f>COUNTIF(DATA11[DATA-POST],TODO_POST[[#This Row],[POST]])</f>
        <v>1</v>
      </c>
      <c r="G152" t="s">
        <v>1478</v>
      </c>
      <c r="M152" t="s">
        <v>883</v>
      </c>
      <c r="N152">
        <f>COUNTIF(DATA11[DATA-MENSAJE],TODO_MENSAJE[[#This Row],[MENSAJES]])</f>
        <v>2</v>
      </c>
      <c r="Q152" t="s">
        <v>1285</v>
      </c>
      <c r="R152">
        <f>COUNTIF(DATA11[DATA-NOTICIA],TODO_NOTICIA[[#This Row],[NOTICIAS]])</f>
        <v>1</v>
      </c>
      <c r="S152" s="1"/>
      <c r="X152" s="8"/>
      <c r="Y152" s="12"/>
      <c r="Z152" s="8"/>
      <c r="AA152" s="8"/>
    </row>
    <row r="153" spans="1:27" hidden="1" x14ac:dyDescent="0.25">
      <c r="A153" t="s">
        <v>331</v>
      </c>
      <c r="B153">
        <f>COUNTIF(DATA11[DATA-FOTO],TODO_FOTO[[#This Row],[FOTOGRAFIAS ]])</f>
        <v>1</v>
      </c>
      <c r="E153" t="s">
        <v>569</v>
      </c>
      <c r="F153">
        <f>COUNTIF(DATA11[DATA-POST],TODO_POST[[#This Row],[POST]])</f>
        <v>1</v>
      </c>
      <c r="G153" t="s">
        <v>1478</v>
      </c>
      <c r="M153" t="s">
        <v>884</v>
      </c>
      <c r="N153">
        <f>COUNTIF(DATA11[DATA-MENSAJE],TODO_MENSAJE[[#This Row],[MENSAJES]])</f>
        <v>2</v>
      </c>
      <c r="Q153" t="s">
        <v>1161</v>
      </c>
      <c r="R153">
        <f>COUNTIF(DATA11[DATA-NOTICIA],TODO_NOTICIA[[#This Row],[NOTICIAS]])</f>
        <v>1</v>
      </c>
      <c r="S153" s="1"/>
      <c r="X153" s="8"/>
      <c r="Y153" s="12"/>
      <c r="Z153" s="8"/>
      <c r="AA153" s="8"/>
    </row>
    <row r="154" spans="1:27" hidden="1" x14ac:dyDescent="0.25">
      <c r="A154" t="s">
        <v>169</v>
      </c>
      <c r="B154">
        <f>COUNTIF(DATA11[DATA-FOTO],TODO_FOTO[[#This Row],[FOTOGRAFIAS ]])</f>
        <v>1</v>
      </c>
      <c r="E154" t="s">
        <v>414</v>
      </c>
      <c r="F154">
        <f>COUNTIF(DATA11[DATA-POST],TODO_POST[[#This Row],[POST]])</f>
        <v>1</v>
      </c>
      <c r="G154" t="s">
        <v>1478</v>
      </c>
      <c r="M154" t="s">
        <v>807</v>
      </c>
      <c r="N154">
        <f>COUNTIF(DATA11[DATA-MENSAJE],TODO_MENSAJE[[#This Row],[MENSAJES]])</f>
        <v>2</v>
      </c>
      <c r="Q154" t="s">
        <v>1158</v>
      </c>
      <c r="R154">
        <f>COUNTIF(DATA11[DATA-NOTICIA],TODO_NOTICIA[[#This Row],[NOTICIAS]])</f>
        <v>1</v>
      </c>
      <c r="S154" s="1"/>
      <c r="X154" s="8"/>
      <c r="Y154" s="12"/>
      <c r="Z154" s="8"/>
      <c r="AA154" s="8"/>
    </row>
    <row r="155" spans="1:27" x14ac:dyDescent="0.25">
      <c r="A155" t="s">
        <v>262</v>
      </c>
      <c r="B155" s="14">
        <f>COUNTIF(DATA11[DATA-FOTO],TODO_FOTO[[#This Row],[FOTOGRAFIAS ]])</f>
        <v>1</v>
      </c>
      <c r="C155" t="s">
        <v>1478</v>
      </c>
      <c r="E155" t="s">
        <v>648</v>
      </c>
      <c r="F155">
        <f>COUNTIF(DATA11[DATA-POST],TODO_POST[[#This Row],[POST]])</f>
        <v>1</v>
      </c>
      <c r="G155" t="s">
        <v>1478</v>
      </c>
      <c r="M155" t="s">
        <v>823</v>
      </c>
      <c r="N155">
        <f>COUNTIF(DATA11[DATA-MENSAJE],TODO_MENSAJE[[#This Row],[MENSAJES]])</f>
        <v>2</v>
      </c>
      <c r="Q155" t="s">
        <v>1250</v>
      </c>
      <c r="R155">
        <f>COUNTIF(DATA11[DATA-NOTICIA],TODO_NOTICIA[[#This Row],[NOTICIAS]])</f>
        <v>1</v>
      </c>
      <c r="S155" s="1"/>
      <c r="X155" s="8"/>
      <c r="Y155" s="12"/>
      <c r="Z155" s="8"/>
      <c r="AA155" s="8"/>
    </row>
    <row r="156" spans="1:27" hidden="1" x14ac:dyDescent="0.25">
      <c r="A156" t="s">
        <v>325</v>
      </c>
      <c r="B156">
        <f>COUNTIF(DATA11[DATA-FOTO],TODO_FOTO[[#This Row],[FOTOGRAFIAS ]])</f>
        <v>1</v>
      </c>
      <c r="E156" t="s">
        <v>451</v>
      </c>
      <c r="F156">
        <f>COUNTIF(DATA11[DATA-POST],TODO_POST[[#This Row],[POST]])</f>
        <v>1</v>
      </c>
      <c r="G156" t="s">
        <v>1478</v>
      </c>
      <c r="M156" t="s">
        <v>825</v>
      </c>
      <c r="N156">
        <f>COUNTIF(DATA11[DATA-MENSAJE],TODO_MENSAJE[[#This Row],[MENSAJES]])</f>
        <v>2</v>
      </c>
      <c r="Q156" t="s">
        <v>1305</v>
      </c>
      <c r="R156">
        <f>COUNTIF(DATA11[DATA-NOTICIA],TODO_NOTICIA[[#This Row],[NOTICIAS]])</f>
        <v>1</v>
      </c>
      <c r="S156" s="1"/>
      <c r="X156" s="8"/>
      <c r="Y156" s="12"/>
      <c r="Z156" s="8"/>
      <c r="AA156" s="8"/>
    </row>
    <row r="157" spans="1:27" x14ac:dyDescent="0.25">
      <c r="A157" t="s">
        <v>240</v>
      </c>
      <c r="B157" s="14">
        <f>COUNTIF(DATA11[DATA-FOTO],TODO_FOTO[[#This Row],[FOTOGRAFIAS ]])</f>
        <v>1</v>
      </c>
      <c r="C157" t="s">
        <v>1478</v>
      </c>
      <c r="E157" t="s">
        <v>553</v>
      </c>
      <c r="F157">
        <f>COUNTIF(DATA11[DATA-POST],TODO_POST[[#This Row],[POST]])</f>
        <v>1</v>
      </c>
      <c r="G157" t="s">
        <v>1478</v>
      </c>
      <c r="M157" t="s">
        <v>1037</v>
      </c>
      <c r="N157">
        <f>COUNTIF(DATA11[DATA-MENSAJE],TODO_MENSAJE[[#This Row],[MENSAJES]])</f>
        <v>2</v>
      </c>
      <c r="Q157" t="s">
        <v>1275</v>
      </c>
      <c r="R157">
        <f>COUNTIF(DATA11[DATA-NOTICIA],TODO_NOTICIA[[#This Row],[NOTICIAS]])</f>
        <v>1</v>
      </c>
      <c r="S157" s="1" t="s">
        <v>1478</v>
      </c>
      <c r="X157" s="8"/>
      <c r="Y157" s="12"/>
      <c r="Z157" s="8"/>
      <c r="AA157" s="8"/>
    </row>
    <row r="158" spans="1:27" hidden="1" x14ac:dyDescent="0.25">
      <c r="A158" t="s">
        <v>158</v>
      </c>
      <c r="B158">
        <f>COUNTIF(DATA11[DATA-FOTO],TODO_FOTO[[#This Row],[FOTOGRAFIAS ]])</f>
        <v>1</v>
      </c>
      <c r="E158" t="s">
        <v>450</v>
      </c>
      <c r="F158">
        <f>COUNTIF(DATA11[DATA-POST],TODO_POST[[#This Row],[POST]])</f>
        <v>1</v>
      </c>
      <c r="G158" t="s">
        <v>1478</v>
      </c>
      <c r="M158" t="s">
        <v>584</v>
      </c>
      <c r="N158">
        <f>COUNTIF(DATA11[DATA-MENSAJE],TODO_MENSAJE[[#This Row],[MENSAJES]])</f>
        <v>2</v>
      </c>
      <c r="O158" t="s">
        <v>1478</v>
      </c>
      <c r="Q158" t="s">
        <v>1324</v>
      </c>
      <c r="R158">
        <f>COUNTIF(DATA11[DATA-NOTICIA],TODO_NOTICIA[[#This Row],[NOTICIAS]])</f>
        <v>1</v>
      </c>
      <c r="S158" s="1" t="s">
        <v>1478</v>
      </c>
      <c r="X158" s="8"/>
      <c r="Y158" s="12"/>
      <c r="Z158" s="8"/>
      <c r="AA158" s="8"/>
    </row>
    <row r="159" spans="1:27" hidden="1" x14ac:dyDescent="0.25">
      <c r="A159" t="s">
        <v>241</v>
      </c>
      <c r="B159">
        <f>COUNTIF(DATA11[DATA-FOTO],TODO_FOTO[[#This Row],[FOTOGRAFIAS ]])</f>
        <v>1</v>
      </c>
      <c r="E159" t="s">
        <v>488</v>
      </c>
      <c r="F159">
        <f>COUNTIF(DATA11[DATA-POST],TODO_POST[[#This Row],[POST]])</f>
        <v>1</v>
      </c>
      <c r="G159" t="s">
        <v>1478</v>
      </c>
      <c r="M159" t="s">
        <v>745</v>
      </c>
      <c r="N159">
        <f>COUNTIF(DATA11[DATA-MENSAJE],TODO_MENSAJE[[#This Row],[MENSAJES]])</f>
        <v>2</v>
      </c>
      <c r="O159" t="s">
        <v>1478</v>
      </c>
      <c r="Q159" t="s">
        <v>1262</v>
      </c>
      <c r="R159">
        <f>COUNTIF(DATA11[DATA-NOTICIA],TODO_NOTICIA[[#This Row],[NOTICIAS]])</f>
        <v>1</v>
      </c>
      <c r="S159" s="1"/>
      <c r="X159" s="8"/>
      <c r="Y159" s="12"/>
      <c r="Z159" s="8"/>
      <c r="AA159" s="8"/>
    </row>
    <row r="160" spans="1:27" x14ac:dyDescent="0.25">
      <c r="A160" t="s">
        <v>113</v>
      </c>
      <c r="B160" s="14">
        <f>COUNTIF(DATA11[DATA-FOTO],TODO_FOTO[[#This Row],[FOTOGRAFIAS ]])</f>
        <v>1</v>
      </c>
      <c r="C160" t="s">
        <v>1478</v>
      </c>
      <c r="E160" t="s">
        <v>551</v>
      </c>
      <c r="F160">
        <f>COUNTIF(DATA11[DATA-POST],TODO_POST[[#This Row],[POST]])</f>
        <v>1</v>
      </c>
      <c r="G160" t="s">
        <v>1478</v>
      </c>
      <c r="M160" t="s">
        <v>832</v>
      </c>
      <c r="N160">
        <f>COUNTIF(DATA11[DATA-MENSAJE],TODO_MENSAJE[[#This Row],[MENSAJES]])</f>
        <v>2</v>
      </c>
      <c r="O160" t="s">
        <v>1478</v>
      </c>
      <c r="Q160" t="s">
        <v>955</v>
      </c>
      <c r="R160">
        <f>COUNTIF(DATA11[DATA-NOTICIA],TODO_NOTICIA[[#This Row],[NOTICIAS]])</f>
        <v>1</v>
      </c>
      <c r="S160" s="1"/>
      <c r="X160" s="8"/>
      <c r="Y160" s="12"/>
      <c r="Z160" s="8"/>
      <c r="AA160" s="8"/>
    </row>
    <row r="161" spans="1:27" x14ac:dyDescent="0.25">
      <c r="A161" t="s">
        <v>258</v>
      </c>
      <c r="B161" s="14">
        <f>COUNTIF(DATA11[DATA-FOTO],TODO_FOTO[[#This Row],[FOTOGRAFIAS ]])</f>
        <v>1</v>
      </c>
      <c r="C161" t="s">
        <v>1478</v>
      </c>
      <c r="E161" t="s">
        <v>452</v>
      </c>
      <c r="F161">
        <f>COUNTIF(DATA11[DATA-POST],TODO_POST[[#This Row],[POST]])</f>
        <v>1</v>
      </c>
      <c r="G161" t="s">
        <v>1478</v>
      </c>
      <c r="M161" t="s">
        <v>782</v>
      </c>
      <c r="N161">
        <f>COUNTIF(DATA11[DATA-MENSAJE],TODO_MENSAJE[[#This Row],[MENSAJES]])</f>
        <v>2</v>
      </c>
      <c r="Q161" t="s">
        <v>968</v>
      </c>
      <c r="R161">
        <f>COUNTIF(DATA11[DATA-NOTICIA],TODO_NOTICIA[[#This Row],[NOTICIAS]])</f>
        <v>1</v>
      </c>
      <c r="S161" s="1" t="s">
        <v>1478</v>
      </c>
      <c r="X161" s="8"/>
      <c r="Y161" s="12"/>
      <c r="Z161" s="8"/>
      <c r="AA161" s="8"/>
    </row>
    <row r="162" spans="1:27" hidden="1" x14ac:dyDescent="0.25">
      <c r="A162" t="s">
        <v>214</v>
      </c>
      <c r="B162">
        <f>COUNTIF(DATA11[DATA-FOTO],TODO_FOTO[[#This Row],[FOTOGRAFIAS ]])</f>
        <v>1</v>
      </c>
      <c r="E162" t="s">
        <v>594</v>
      </c>
      <c r="F162">
        <f>COUNTIF(DATA11[DATA-POST],TODO_POST[[#This Row],[POST]])</f>
        <v>1</v>
      </c>
      <c r="G162" t="s">
        <v>1478</v>
      </c>
      <c r="M162" t="s">
        <v>800</v>
      </c>
      <c r="N162">
        <f>COUNTIF(DATA11[DATA-MENSAJE],TODO_MENSAJE[[#This Row],[MENSAJES]])</f>
        <v>2</v>
      </c>
      <c r="Q162" t="s">
        <v>1465</v>
      </c>
      <c r="R162">
        <f>COUNTIF(DATA11[DATA-NOTICIA],TODO_NOTICIA[[#This Row],[NOTICIAS]])</f>
        <v>1</v>
      </c>
      <c r="S162" s="1" t="s">
        <v>1478</v>
      </c>
      <c r="X162" s="8"/>
      <c r="Y162" s="12"/>
      <c r="Z162" s="8"/>
      <c r="AA162" s="8"/>
    </row>
    <row r="163" spans="1:27" x14ac:dyDescent="0.25">
      <c r="A163" t="s">
        <v>257</v>
      </c>
      <c r="B163" s="14">
        <f>COUNTIF(DATA11[DATA-FOTO],TODO_FOTO[[#This Row],[FOTOGRAFIAS ]])</f>
        <v>1</v>
      </c>
      <c r="C163" t="s">
        <v>1478</v>
      </c>
      <c r="E163" t="s">
        <v>552</v>
      </c>
      <c r="F163">
        <f>COUNTIF(DATA11[DATA-POST],TODO_POST[[#This Row],[POST]])</f>
        <v>1</v>
      </c>
      <c r="G163" t="s">
        <v>1478</v>
      </c>
      <c r="M163" t="s">
        <v>835</v>
      </c>
      <c r="N163">
        <f>COUNTIF(DATA11[DATA-MENSAJE],TODO_MENSAJE[[#This Row],[MENSAJES]])</f>
        <v>2</v>
      </c>
      <c r="Q163" t="s">
        <v>1329</v>
      </c>
      <c r="R163">
        <f>COUNTIF(DATA11[DATA-NOTICIA],TODO_NOTICIA[[#This Row],[NOTICIAS]])</f>
        <v>1</v>
      </c>
      <c r="S163" s="1" t="s">
        <v>1478</v>
      </c>
      <c r="X163" s="8"/>
      <c r="Y163" s="12"/>
      <c r="Z163" s="8"/>
      <c r="AA163" s="8"/>
    </row>
    <row r="164" spans="1:27" hidden="1" x14ac:dyDescent="0.25">
      <c r="A164" t="s">
        <v>141</v>
      </c>
      <c r="B164">
        <f>COUNTIF(DATA11[DATA-FOTO],TODO_FOTO[[#This Row],[FOTOGRAFIAS ]])</f>
        <v>1</v>
      </c>
      <c r="E164" t="s">
        <v>379</v>
      </c>
      <c r="F164">
        <f>COUNTIF(DATA11[DATA-POST],TODO_POST[[#This Row],[POST]])</f>
        <v>1</v>
      </c>
      <c r="G164" t="s">
        <v>1478</v>
      </c>
      <c r="M164" t="s">
        <v>836</v>
      </c>
      <c r="N164">
        <f>COUNTIF(DATA11[DATA-MENSAJE],TODO_MENSAJE[[#This Row],[MENSAJES]])</f>
        <v>2</v>
      </c>
      <c r="Q164" t="s">
        <v>1174</v>
      </c>
      <c r="R164">
        <f>COUNTIF(DATA11[DATA-NOTICIA],TODO_NOTICIA[[#This Row],[NOTICIAS]])</f>
        <v>1</v>
      </c>
      <c r="S164" s="1"/>
      <c r="X164" s="8"/>
      <c r="Y164" s="12"/>
      <c r="Z164" s="8"/>
      <c r="AA164" s="8"/>
    </row>
    <row r="165" spans="1:27" x14ac:dyDescent="0.25">
      <c r="A165" t="s">
        <v>68</v>
      </c>
      <c r="B165" s="14">
        <f>COUNTIF(DATA11[DATA-FOTO],TODO_FOTO[[#This Row],[FOTOGRAFIAS ]])</f>
        <v>1</v>
      </c>
      <c r="C165" t="s">
        <v>1478</v>
      </c>
      <c r="E165" t="s">
        <v>537</v>
      </c>
      <c r="F165">
        <f>COUNTIF(DATA11[DATA-POST],TODO_POST[[#This Row],[POST]])</f>
        <v>1</v>
      </c>
      <c r="G165" t="s">
        <v>1478</v>
      </c>
      <c r="M165" t="s">
        <v>837</v>
      </c>
      <c r="N165">
        <f>COUNTIF(DATA11[DATA-MENSAJE],TODO_MENSAJE[[#This Row],[MENSAJES]])</f>
        <v>2</v>
      </c>
      <c r="Q165" t="s">
        <v>1246</v>
      </c>
      <c r="R165">
        <f>COUNTIF(DATA11[DATA-NOTICIA],TODO_NOTICIA[[#This Row],[NOTICIAS]])</f>
        <v>1</v>
      </c>
      <c r="S165" s="1"/>
      <c r="X165" s="8"/>
      <c r="Y165" s="12"/>
      <c r="Z165" s="8"/>
      <c r="AA165" s="8"/>
    </row>
    <row r="166" spans="1:27" x14ac:dyDescent="0.25">
      <c r="A166" t="s">
        <v>74</v>
      </c>
      <c r="B166" s="14">
        <f>COUNTIF(DATA11[DATA-FOTO],TODO_FOTO[[#This Row],[FOTOGRAFIAS ]])</f>
        <v>1</v>
      </c>
      <c r="C166" t="s">
        <v>1478</v>
      </c>
      <c r="E166" t="s">
        <v>626</v>
      </c>
      <c r="F166">
        <f>COUNTIF(DATA11[DATA-POST],TODO_POST[[#This Row],[POST]])</f>
        <v>1</v>
      </c>
      <c r="G166" t="s">
        <v>1478</v>
      </c>
      <c r="M166" t="s">
        <v>838</v>
      </c>
      <c r="N166">
        <f>COUNTIF(DATA11[DATA-MENSAJE],TODO_MENSAJE[[#This Row],[MENSAJES]])</f>
        <v>2</v>
      </c>
      <c r="Q166" t="s">
        <v>100</v>
      </c>
      <c r="R166">
        <f>COUNTIF(DATA11[DATA-NOTICIA],TODO_NOTICIA[[#This Row],[NOTICIAS]])</f>
        <v>1</v>
      </c>
      <c r="S166" s="1"/>
      <c r="X166" s="8"/>
      <c r="Y166" s="12"/>
      <c r="Z166" s="8"/>
      <c r="AA166" s="8"/>
    </row>
    <row r="167" spans="1:27" x14ac:dyDescent="0.25">
      <c r="A167" t="s">
        <v>71</v>
      </c>
      <c r="B167" s="14">
        <f>COUNTIF(DATA11[DATA-FOTO],TODO_FOTO[[#This Row],[FOTOGRAFIAS ]])</f>
        <v>1</v>
      </c>
      <c r="C167" t="s">
        <v>1478</v>
      </c>
      <c r="E167" t="s">
        <v>479</v>
      </c>
      <c r="F167">
        <f>COUNTIF(DATA11[DATA-POST],TODO_POST[[#This Row],[POST]])</f>
        <v>1</v>
      </c>
      <c r="G167" t="s">
        <v>1478</v>
      </c>
      <c r="M167" t="s">
        <v>839</v>
      </c>
      <c r="N167">
        <f>COUNTIF(DATA11[DATA-MENSAJE],TODO_MENSAJE[[#This Row],[MENSAJES]])</f>
        <v>2</v>
      </c>
      <c r="O167" t="s">
        <v>1478</v>
      </c>
      <c r="Q167" t="s">
        <v>1317</v>
      </c>
      <c r="R167">
        <f>COUNTIF(DATA11[DATA-NOTICIA],TODO_NOTICIA[[#This Row],[NOTICIAS]])</f>
        <v>1</v>
      </c>
      <c r="S167" s="1"/>
      <c r="X167" s="8"/>
      <c r="Y167" s="12"/>
      <c r="Z167" s="8"/>
      <c r="AA167" s="8"/>
    </row>
    <row r="168" spans="1:27" hidden="1" x14ac:dyDescent="0.25">
      <c r="A168" t="s">
        <v>156</v>
      </c>
      <c r="B168">
        <f>COUNTIF(DATA11[DATA-FOTO],TODO_FOTO[[#This Row],[FOTOGRAFIAS ]])</f>
        <v>1</v>
      </c>
      <c r="E168" t="s">
        <v>550</v>
      </c>
      <c r="F168">
        <f>COUNTIF(DATA11[DATA-POST],TODO_POST[[#This Row],[POST]])</f>
        <v>1</v>
      </c>
      <c r="G168" t="s">
        <v>1478</v>
      </c>
      <c r="M168" t="s">
        <v>749</v>
      </c>
      <c r="N168">
        <f>COUNTIF(DATA11[DATA-MENSAJE],TODO_MENSAJE[[#This Row],[MENSAJES]])</f>
        <v>2</v>
      </c>
      <c r="O168" t="s">
        <v>1478</v>
      </c>
      <c r="Q168" t="s">
        <v>1337</v>
      </c>
      <c r="R168">
        <f>COUNTIF(DATA11[DATA-NOTICIA],TODO_NOTICIA[[#This Row],[NOTICIAS]])</f>
        <v>1</v>
      </c>
      <c r="S168" s="1"/>
      <c r="X168" s="8"/>
      <c r="Y168" s="12"/>
      <c r="Z168" s="8"/>
      <c r="AA168" s="8"/>
    </row>
    <row r="169" spans="1:27" hidden="1" x14ac:dyDescent="0.25">
      <c r="A169" t="s">
        <v>96</v>
      </c>
      <c r="B169">
        <f>COUNTIF(DATA11[DATA-FOTO],TODO_FOTO[[#This Row],[FOTOGRAFIAS ]])</f>
        <v>1</v>
      </c>
      <c r="E169" t="s">
        <v>613</v>
      </c>
      <c r="F169">
        <f>COUNTIF(DATA11[DATA-POST],TODO_POST[[#This Row],[POST]])</f>
        <v>1</v>
      </c>
      <c r="G169" t="s">
        <v>1478</v>
      </c>
      <c r="M169" t="s">
        <v>750</v>
      </c>
      <c r="N169">
        <f>COUNTIF(DATA11[DATA-MENSAJE],TODO_MENSAJE[[#This Row],[MENSAJES]])</f>
        <v>2</v>
      </c>
      <c r="O169" t="s">
        <v>1478</v>
      </c>
      <c r="Q169" t="s">
        <v>1366</v>
      </c>
      <c r="R169">
        <f>COUNTIF(DATA11[DATA-NOTICIA],TODO_NOTICIA[[#This Row],[NOTICIAS]])</f>
        <v>1</v>
      </c>
      <c r="S169" s="1" t="s">
        <v>1478</v>
      </c>
      <c r="X169" s="8"/>
      <c r="Y169" s="12"/>
      <c r="Z169" s="8"/>
      <c r="AA169" s="8"/>
    </row>
    <row r="170" spans="1:27" hidden="1" x14ac:dyDescent="0.25">
      <c r="A170" t="s">
        <v>83</v>
      </c>
      <c r="B170">
        <f>COUNTIF(DATA11[DATA-FOTO],TODO_FOTO[[#This Row],[FOTOGRAFIAS ]])</f>
        <v>1</v>
      </c>
      <c r="E170" t="s">
        <v>417</v>
      </c>
      <c r="F170">
        <f>COUNTIF(DATA11[DATA-POST],TODO_POST[[#This Row],[POST]])</f>
        <v>1</v>
      </c>
      <c r="G170" t="s">
        <v>1478</v>
      </c>
      <c r="M170" t="s">
        <v>912</v>
      </c>
      <c r="N170">
        <f>COUNTIF(DATA11[DATA-MENSAJE],TODO_MENSAJE[[#This Row],[MENSAJES]])</f>
        <v>2</v>
      </c>
      <c r="O170" t="s">
        <v>1478</v>
      </c>
      <c r="Q170" t="s">
        <v>1383</v>
      </c>
      <c r="R170">
        <f>COUNTIF(DATA11[DATA-NOTICIA],TODO_NOTICIA[[#This Row],[NOTICIAS]])</f>
        <v>1</v>
      </c>
      <c r="S170" s="1" t="s">
        <v>1478</v>
      </c>
      <c r="X170" s="8"/>
      <c r="Y170" s="12"/>
      <c r="Z170" s="8"/>
      <c r="AA170" s="8"/>
    </row>
    <row r="171" spans="1:27" hidden="1" x14ac:dyDescent="0.25">
      <c r="A171" t="s">
        <v>80</v>
      </c>
      <c r="B171">
        <f>COUNTIF(DATA11[DATA-FOTO],TODO_FOTO[[#This Row],[FOTOGRAFIAS ]])</f>
        <v>1</v>
      </c>
      <c r="E171" t="s">
        <v>493</v>
      </c>
      <c r="F171">
        <f>COUNTIF(DATA11[DATA-POST],TODO_POST[[#This Row],[POST]])</f>
        <v>1</v>
      </c>
      <c r="G171" t="s">
        <v>1478</v>
      </c>
      <c r="M171" t="s">
        <v>914</v>
      </c>
      <c r="N171">
        <f>COUNTIF(DATA11[DATA-MENSAJE],TODO_MENSAJE[[#This Row],[MENSAJES]])</f>
        <v>2</v>
      </c>
      <c r="Q171" t="s">
        <v>693</v>
      </c>
      <c r="R171">
        <f>COUNTIF(DATA11[DATA-NOTICIA],TODO_NOTICIA[[#This Row],[NOTICIAS]])</f>
        <v>1</v>
      </c>
      <c r="S171" s="1" t="s">
        <v>1478</v>
      </c>
      <c r="X171" s="8"/>
      <c r="Y171" s="12"/>
      <c r="Z171" s="8"/>
      <c r="AA171" s="8"/>
    </row>
    <row r="172" spans="1:27" hidden="1" x14ac:dyDescent="0.25">
      <c r="A172" t="s">
        <v>155</v>
      </c>
      <c r="B172">
        <f>COUNTIF(DATA11[DATA-FOTO],TODO_FOTO[[#This Row],[FOTOGRAFIAS ]])</f>
        <v>1</v>
      </c>
      <c r="E172" t="s">
        <v>620</v>
      </c>
      <c r="F172">
        <f>COUNTIF(DATA11[DATA-POST],TODO_POST[[#This Row],[POST]])</f>
        <v>1</v>
      </c>
      <c r="G172" t="s">
        <v>1478</v>
      </c>
      <c r="M172" t="s">
        <v>915</v>
      </c>
      <c r="N172">
        <f>COUNTIF(DATA11[DATA-MENSAJE],TODO_MENSAJE[[#This Row],[MENSAJES]])</f>
        <v>2</v>
      </c>
      <c r="O172" t="s">
        <v>1478</v>
      </c>
      <c r="Q172" t="s">
        <v>1175</v>
      </c>
      <c r="R172">
        <f>COUNTIF(DATA11[DATA-NOTICIA],TODO_NOTICIA[[#This Row],[NOTICIAS]])</f>
        <v>1</v>
      </c>
      <c r="S172" s="1" t="s">
        <v>1478</v>
      </c>
      <c r="X172" s="8"/>
      <c r="Y172" s="12"/>
      <c r="Z172" s="8"/>
      <c r="AA172" s="8"/>
    </row>
    <row r="173" spans="1:27" hidden="1" x14ac:dyDescent="0.25">
      <c r="A173" t="s">
        <v>46</v>
      </c>
      <c r="B173">
        <f>COUNTIF(DATA11[DATA-FOTO],TODO_FOTO[[#This Row],[FOTOGRAFIAS ]])</f>
        <v>1</v>
      </c>
      <c r="E173" t="s">
        <v>457</v>
      </c>
      <c r="F173">
        <f>COUNTIF(DATA11[DATA-POST],TODO_POST[[#This Row],[POST]])</f>
        <v>1</v>
      </c>
      <c r="G173" t="s">
        <v>1478</v>
      </c>
      <c r="M173" t="s">
        <v>888</v>
      </c>
      <c r="N173">
        <f>COUNTIF(DATA11[DATA-MENSAJE],TODO_MENSAJE[[#This Row],[MENSAJES]])</f>
        <v>2</v>
      </c>
      <c r="Q173" t="s">
        <v>1240</v>
      </c>
      <c r="R173">
        <f>COUNTIF(DATA11[DATA-NOTICIA],TODO_NOTICIA[[#This Row],[NOTICIAS]])</f>
        <v>1</v>
      </c>
      <c r="S173" s="1"/>
      <c r="X173" s="8"/>
      <c r="Y173" s="12"/>
      <c r="Z173" s="8"/>
      <c r="AA173" s="8"/>
    </row>
    <row r="174" spans="1:27" x14ac:dyDescent="0.25">
      <c r="A174" t="s">
        <v>306</v>
      </c>
      <c r="B174" s="14">
        <f>COUNTIF(DATA11[DATA-FOTO],TODO_FOTO[[#This Row],[FOTOGRAFIAS ]])</f>
        <v>1</v>
      </c>
      <c r="C174" t="s">
        <v>1478</v>
      </c>
      <c r="E174" t="s">
        <v>443</v>
      </c>
      <c r="F174">
        <f>COUNTIF(DATA11[DATA-POST],TODO_POST[[#This Row],[POST]])</f>
        <v>1</v>
      </c>
      <c r="G174" t="s">
        <v>1478</v>
      </c>
      <c r="M174" t="s">
        <v>847</v>
      </c>
      <c r="N174">
        <f>COUNTIF(DATA11[DATA-MENSAJE],TODO_MENSAJE[[#This Row],[MENSAJES]])</f>
        <v>2</v>
      </c>
      <c r="Q174" t="s">
        <v>1379</v>
      </c>
      <c r="R174">
        <f>COUNTIF(DATA11[DATA-NOTICIA],TODO_NOTICIA[[#This Row],[NOTICIAS]])</f>
        <v>1</v>
      </c>
      <c r="S174" s="1"/>
      <c r="X174" s="8"/>
      <c r="Y174" s="12"/>
      <c r="Z174" s="8"/>
      <c r="AA174" s="8"/>
    </row>
    <row r="175" spans="1:27" x14ac:dyDescent="0.25">
      <c r="A175" t="s">
        <v>194</v>
      </c>
      <c r="B175" s="14">
        <f>COUNTIF(DATA11[DATA-FOTO],TODO_FOTO[[#This Row],[FOTOGRAFIAS ]])</f>
        <v>1</v>
      </c>
      <c r="C175" t="s">
        <v>1478</v>
      </c>
      <c r="E175" t="s">
        <v>629</v>
      </c>
      <c r="F175">
        <f>COUNTIF(DATA11[DATA-POST],TODO_POST[[#This Row],[POST]])</f>
        <v>1</v>
      </c>
      <c r="G175" t="s">
        <v>1478</v>
      </c>
      <c r="M175" t="s">
        <v>916</v>
      </c>
      <c r="N175">
        <f>COUNTIF(DATA11[DATA-MENSAJE],TODO_MENSAJE[[#This Row],[MENSAJES]])</f>
        <v>2</v>
      </c>
      <c r="O175" t="s">
        <v>1478</v>
      </c>
      <c r="Q175" t="s">
        <v>1239</v>
      </c>
      <c r="R175">
        <f>COUNTIF(DATA11[DATA-NOTICIA],TODO_NOTICIA[[#This Row],[NOTICIAS]])</f>
        <v>1</v>
      </c>
      <c r="S175" s="1" t="s">
        <v>1478</v>
      </c>
      <c r="X175" s="8"/>
      <c r="Y175" s="12"/>
      <c r="Z175" s="8"/>
      <c r="AA175" s="8"/>
    </row>
    <row r="176" spans="1:27" x14ac:dyDescent="0.25">
      <c r="A176" t="s">
        <v>90</v>
      </c>
      <c r="B176" s="14">
        <f>COUNTIF(DATA11[DATA-FOTO],TODO_FOTO[[#This Row],[FOTOGRAFIAS ]])</f>
        <v>1</v>
      </c>
      <c r="C176" t="s">
        <v>1478</v>
      </c>
      <c r="E176" t="s">
        <v>625</v>
      </c>
      <c r="F176">
        <f>COUNTIF(DATA11[DATA-POST],TODO_POST[[#This Row],[POST]])</f>
        <v>1</v>
      </c>
      <c r="G176" t="s">
        <v>1478</v>
      </c>
      <c r="M176" t="s">
        <v>853</v>
      </c>
      <c r="N176">
        <f>COUNTIF(DATA11[DATA-MENSAJE],TODO_MENSAJE[[#This Row],[MENSAJES]])</f>
        <v>2</v>
      </c>
      <c r="Q176" t="s">
        <v>1278</v>
      </c>
      <c r="R176">
        <f>COUNTIF(DATA11[DATA-NOTICIA],TODO_NOTICIA[[#This Row],[NOTICIAS]])</f>
        <v>1</v>
      </c>
      <c r="S176" s="1" t="s">
        <v>1478</v>
      </c>
      <c r="X176" s="8"/>
      <c r="Y176" s="12"/>
      <c r="Z176" s="8"/>
      <c r="AA176" s="8"/>
    </row>
    <row r="177" spans="1:27" x14ac:dyDescent="0.25">
      <c r="A177" t="s">
        <v>77</v>
      </c>
      <c r="B177" s="14">
        <f>COUNTIF(DATA11[DATA-FOTO],TODO_FOTO[[#This Row],[FOTOGRAFIAS ]])</f>
        <v>1</v>
      </c>
      <c r="C177" t="s">
        <v>1478</v>
      </c>
      <c r="E177" t="s">
        <v>558</v>
      </c>
      <c r="F177">
        <f>COUNTIF(DATA11[DATA-POST],TODO_POST[[#This Row],[POST]])</f>
        <v>1</v>
      </c>
      <c r="G177" t="s">
        <v>1478</v>
      </c>
      <c r="M177" t="s">
        <v>854</v>
      </c>
      <c r="N177">
        <f>COUNTIF(DATA11[DATA-MENSAJE],TODO_MENSAJE[[#This Row],[MENSAJES]])</f>
        <v>2</v>
      </c>
      <c r="Q177" t="s">
        <v>375</v>
      </c>
      <c r="R177">
        <f>COUNTIF(DATA11[DATA-NOTICIA],TODO_NOTICIA[[#This Row],[NOTICIAS]])</f>
        <v>1</v>
      </c>
      <c r="S177" s="1" t="s">
        <v>1478</v>
      </c>
      <c r="X177" s="8"/>
      <c r="Y177" s="12"/>
      <c r="Z177" s="8"/>
      <c r="AA177" s="8"/>
    </row>
    <row r="178" spans="1:27" hidden="1" x14ac:dyDescent="0.25">
      <c r="A178" t="s">
        <v>147</v>
      </c>
      <c r="B178">
        <f>COUNTIF(DATA11[DATA-FOTO],TODO_FOTO[[#This Row],[FOTOGRAFIAS ]])</f>
        <v>1</v>
      </c>
      <c r="E178" t="s">
        <v>398</v>
      </c>
      <c r="F178">
        <f>COUNTIF(DATA11[DATA-POST],TODO_POST[[#This Row],[POST]])</f>
        <v>1</v>
      </c>
      <c r="G178" t="s">
        <v>1478</v>
      </c>
      <c r="M178" t="s">
        <v>856</v>
      </c>
      <c r="N178">
        <f>COUNTIF(DATA11[DATA-MENSAJE],TODO_MENSAJE[[#This Row],[MENSAJES]])</f>
        <v>2</v>
      </c>
      <c r="Q178" t="s">
        <v>1325</v>
      </c>
      <c r="R178">
        <f>COUNTIF(DATA11[DATA-NOTICIA],TODO_NOTICIA[[#This Row],[NOTICIAS]])</f>
        <v>1</v>
      </c>
      <c r="S178" s="1" t="s">
        <v>1478</v>
      </c>
      <c r="X178" s="8"/>
      <c r="Y178" s="12"/>
      <c r="Z178" s="8"/>
      <c r="AA178" s="8"/>
    </row>
    <row r="179" spans="1:27" hidden="1" x14ac:dyDescent="0.25">
      <c r="A179" t="s">
        <v>23</v>
      </c>
      <c r="B179">
        <f>COUNTIF(DATA11[DATA-FOTO],TODO_FOTO[[#This Row],[FOTOGRAFIAS ]])</f>
        <v>1</v>
      </c>
      <c r="E179" t="s">
        <v>436</v>
      </c>
      <c r="F179">
        <f>COUNTIF(DATA11[DATA-POST],TODO_POST[[#This Row],[POST]])</f>
        <v>1</v>
      </c>
      <c r="G179" t="s">
        <v>1478</v>
      </c>
      <c r="M179" t="s">
        <v>1078</v>
      </c>
      <c r="N179">
        <f>COUNTIF(DATA11[DATA-MENSAJE],TODO_MENSAJE[[#This Row],[MENSAJES]])</f>
        <v>2</v>
      </c>
      <c r="Q179" t="s">
        <v>1415</v>
      </c>
      <c r="R179">
        <f>COUNTIF(DATA11[DATA-NOTICIA],TODO_NOTICIA[[#This Row],[NOTICIAS]])</f>
        <v>1</v>
      </c>
      <c r="S179" s="1" t="s">
        <v>1478</v>
      </c>
      <c r="X179" s="8"/>
      <c r="Y179" s="12"/>
      <c r="Z179" s="8"/>
      <c r="AA179" s="8"/>
    </row>
    <row r="180" spans="1:27" x14ac:dyDescent="0.25">
      <c r="A180" t="s">
        <v>182</v>
      </c>
      <c r="B180" s="14">
        <f>COUNTIF(DATA11[DATA-FOTO],TODO_FOTO[[#This Row],[FOTOGRAFIAS ]])</f>
        <v>1</v>
      </c>
      <c r="C180" t="s">
        <v>1478</v>
      </c>
      <c r="E180" t="s">
        <v>397</v>
      </c>
      <c r="F180">
        <f>COUNTIF(DATA11[DATA-POST],TODO_POST[[#This Row],[POST]])</f>
        <v>1</v>
      </c>
      <c r="G180" t="s">
        <v>1478</v>
      </c>
      <c r="M180" t="s">
        <v>343</v>
      </c>
      <c r="N180">
        <f>COUNTIF(DATA11[DATA-MENSAJE],TODO_MENSAJE[[#This Row],[MENSAJES]])</f>
        <v>2</v>
      </c>
      <c r="O180" t="s">
        <v>1478</v>
      </c>
      <c r="Q180" t="s">
        <v>1151</v>
      </c>
      <c r="R180">
        <f>COUNTIF(DATA11[DATA-NOTICIA],TODO_NOTICIA[[#This Row],[NOTICIAS]])</f>
        <v>1</v>
      </c>
      <c r="S180" s="1"/>
      <c r="X180" s="8"/>
      <c r="Y180" s="12"/>
      <c r="Z180" s="8"/>
      <c r="AA180" s="8"/>
    </row>
    <row r="181" spans="1:27" x14ac:dyDescent="0.25">
      <c r="A181" t="s">
        <v>50</v>
      </c>
      <c r="B181" s="16">
        <f>COUNTIF(DATA11[DATA-FOTO],TODO_FOTO[[#This Row],[FOTOGRAFIAS ]])</f>
        <v>1</v>
      </c>
      <c r="C181" t="s">
        <v>1478</v>
      </c>
      <c r="E181" t="s">
        <v>376</v>
      </c>
      <c r="F181">
        <f>COUNTIF(DATA11[DATA-POST],TODO_POST[[#This Row],[POST]])</f>
        <v>1</v>
      </c>
      <c r="G181" t="s">
        <v>1478</v>
      </c>
      <c r="M181" t="s">
        <v>975</v>
      </c>
      <c r="N181">
        <f>COUNTIF(DATA11[DATA-MENSAJE],TODO_MENSAJE[[#This Row],[MENSAJES]])</f>
        <v>2</v>
      </c>
      <c r="Q181" t="s">
        <v>1186</v>
      </c>
      <c r="R181">
        <f>COUNTIF(DATA11[DATA-NOTICIA],TODO_NOTICIA[[#This Row],[NOTICIAS]])</f>
        <v>1</v>
      </c>
      <c r="S181" s="1"/>
      <c r="X181" s="8"/>
      <c r="Y181" s="12"/>
      <c r="Z181" s="8"/>
      <c r="AA181" s="8"/>
    </row>
    <row r="182" spans="1:27" hidden="1" x14ac:dyDescent="0.25">
      <c r="A182" t="s">
        <v>151</v>
      </c>
      <c r="B182">
        <f>COUNTIF(DATA11[DATA-FOTO],TODO_FOTO[[#This Row],[FOTOGRAFIAS ]])</f>
        <v>1</v>
      </c>
      <c r="E182" t="s">
        <v>433</v>
      </c>
      <c r="F182">
        <f>COUNTIF(DATA11[DATA-POST],TODO_POST[[#This Row],[POST]])</f>
        <v>1</v>
      </c>
      <c r="G182" t="s">
        <v>1478</v>
      </c>
      <c r="M182" t="s">
        <v>866</v>
      </c>
      <c r="N182">
        <f>COUNTIF(DATA11[DATA-MENSAJE],TODO_MENSAJE[[#This Row],[MENSAJES]])</f>
        <v>2</v>
      </c>
      <c r="Q182" t="s">
        <v>1350</v>
      </c>
      <c r="R182">
        <f>COUNTIF(DATA11[DATA-NOTICIA],TODO_NOTICIA[[#This Row],[NOTICIAS]])</f>
        <v>1</v>
      </c>
      <c r="S182" s="1"/>
      <c r="X182" s="8"/>
      <c r="Y182" s="12"/>
      <c r="Z182" s="8"/>
      <c r="AA182" s="8"/>
    </row>
    <row r="183" spans="1:27" hidden="1" x14ac:dyDescent="0.25">
      <c r="A183" t="s">
        <v>164</v>
      </c>
      <c r="B183">
        <f>COUNTIF(DATA11[DATA-FOTO],TODO_FOTO[[#This Row],[FOTOGRAFIAS ]])</f>
        <v>1</v>
      </c>
      <c r="E183" t="s">
        <v>419</v>
      </c>
      <c r="F183">
        <f>COUNTIF(DATA11[DATA-POST],TODO_POST[[#This Row],[POST]])</f>
        <v>1</v>
      </c>
      <c r="G183" t="s">
        <v>1478</v>
      </c>
      <c r="M183" t="s">
        <v>868</v>
      </c>
      <c r="N183">
        <f>COUNTIF(DATA11[DATA-MENSAJE],TODO_MENSAJE[[#This Row],[MENSAJES]])</f>
        <v>2</v>
      </c>
      <c r="O183" t="s">
        <v>1478</v>
      </c>
      <c r="Q183" t="s">
        <v>1281</v>
      </c>
      <c r="R183">
        <f>COUNTIF(DATA11[DATA-NOTICIA],TODO_NOTICIA[[#This Row],[NOTICIAS]])</f>
        <v>1</v>
      </c>
      <c r="S183" s="1"/>
      <c r="X183" s="8"/>
      <c r="Y183" s="12"/>
      <c r="Z183" s="8"/>
      <c r="AA183" s="8"/>
    </row>
    <row r="184" spans="1:27" hidden="1" x14ac:dyDescent="0.25">
      <c r="A184" t="s">
        <v>112</v>
      </c>
      <c r="B184">
        <f>COUNTIF(DATA11[DATA-FOTO],TODO_FOTO[[#This Row],[FOTOGRAFIAS ]])</f>
        <v>1</v>
      </c>
      <c r="E184" t="s">
        <v>628</v>
      </c>
      <c r="F184">
        <f>COUNTIF(DATA11[DATA-POST],TODO_POST[[#This Row],[POST]])</f>
        <v>1</v>
      </c>
      <c r="G184" t="s">
        <v>1478</v>
      </c>
      <c r="M184" t="s">
        <v>869</v>
      </c>
      <c r="N184">
        <f>COUNTIF(DATA11[DATA-MENSAJE],TODO_MENSAJE[[#This Row],[MENSAJES]])</f>
        <v>2</v>
      </c>
      <c r="O184" t="s">
        <v>1478</v>
      </c>
      <c r="Q184" t="s">
        <v>1314</v>
      </c>
      <c r="R184">
        <f>COUNTIF(DATA11[DATA-NOTICIA],TODO_NOTICIA[[#This Row],[NOTICIAS]])</f>
        <v>1</v>
      </c>
      <c r="S184" s="1"/>
      <c r="X184" s="8"/>
      <c r="Y184" s="12"/>
      <c r="Z184" s="8"/>
      <c r="AA184" s="8"/>
    </row>
    <row r="185" spans="1:27" hidden="1" x14ac:dyDescent="0.25">
      <c r="A185" t="s">
        <v>11</v>
      </c>
      <c r="B185">
        <f>COUNTIF(DATA11[DATA-FOTO],TODO_FOTO[[#This Row],[FOTOGRAFIAS ]])</f>
        <v>1</v>
      </c>
      <c r="E185" t="s">
        <v>402</v>
      </c>
      <c r="F185">
        <f>COUNTIF(DATA11[DATA-POST],TODO_POST[[#This Row],[POST]])</f>
        <v>1</v>
      </c>
      <c r="G185" t="s">
        <v>1478</v>
      </c>
      <c r="M185" t="s">
        <v>870</v>
      </c>
      <c r="N185">
        <f>COUNTIF(DATA11[DATA-MENSAJE],TODO_MENSAJE[[#This Row],[MENSAJES]])</f>
        <v>2</v>
      </c>
      <c r="O185" t="s">
        <v>1478</v>
      </c>
      <c r="Q185" t="s">
        <v>1352</v>
      </c>
      <c r="R185">
        <f>COUNTIF(DATA11[DATA-NOTICIA],TODO_NOTICIA[[#This Row],[NOTICIAS]])</f>
        <v>1</v>
      </c>
      <c r="S185" s="1"/>
      <c r="X185" s="8"/>
      <c r="Y185" s="12"/>
      <c r="Z185" s="8"/>
      <c r="AA185" s="8"/>
    </row>
    <row r="186" spans="1:27" hidden="1" x14ac:dyDescent="0.25">
      <c r="A186" t="s">
        <v>282</v>
      </c>
      <c r="B186">
        <f>COUNTIF(DATA11[DATA-FOTO],TODO_FOTO[[#This Row],[FOTOGRAFIAS ]])</f>
        <v>1</v>
      </c>
      <c r="E186" t="s">
        <v>622</v>
      </c>
      <c r="F186">
        <f>COUNTIF(DATA11[DATA-POST],TODO_POST[[#This Row],[POST]])</f>
        <v>1</v>
      </c>
      <c r="G186" t="s">
        <v>1478</v>
      </c>
      <c r="M186" t="s">
        <v>871</v>
      </c>
      <c r="N186">
        <f>COUNTIF(DATA11[DATA-MENSAJE],TODO_MENSAJE[[#This Row],[MENSAJES]])</f>
        <v>2</v>
      </c>
      <c r="Q186" t="s">
        <v>1361</v>
      </c>
      <c r="R186">
        <f>COUNTIF(DATA11[DATA-NOTICIA],TODO_NOTICIA[[#This Row],[NOTICIAS]])</f>
        <v>1</v>
      </c>
      <c r="S186" s="1"/>
      <c r="X186" s="8"/>
      <c r="Y186" s="12"/>
      <c r="Z186" s="8"/>
      <c r="AA186" s="8"/>
    </row>
    <row r="187" spans="1:27" hidden="1" x14ac:dyDescent="0.25">
      <c r="A187" t="s">
        <v>316</v>
      </c>
      <c r="B187">
        <f>COUNTIF(DATA11[DATA-FOTO],TODO_FOTO[[#This Row],[FOTOGRAFIAS ]])</f>
        <v>1</v>
      </c>
      <c r="E187" t="s">
        <v>565</v>
      </c>
      <c r="F187">
        <f>COUNTIF(DATA11[DATA-POST],TODO_POST[[#This Row],[POST]])</f>
        <v>1</v>
      </c>
      <c r="G187" t="s">
        <v>1478</v>
      </c>
      <c r="M187" t="s">
        <v>875</v>
      </c>
      <c r="N187">
        <f>COUNTIF(DATA11[DATA-MENSAJE],TODO_MENSAJE[[#This Row],[MENSAJES]])</f>
        <v>2</v>
      </c>
      <c r="O187" t="s">
        <v>1478</v>
      </c>
      <c r="Q187" t="s">
        <v>1159</v>
      </c>
      <c r="R187">
        <f>COUNTIF(DATA11[DATA-NOTICIA],TODO_NOTICIA[[#This Row],[NOTICIAS]])</f>
        <v>1</v>
      </c>
      <c r="S187" s="1"/>
      <c r="X187" s="8"/>
      <c r="Y187" s="12"/>
      <c r="Z187" s="8"/>
      <c r="AA187" s="8"/>
    </row>
    <row r="188" spans="1:27" hidden="1" x14ac:dyDescent="0.25">
      <c r="A188" t="s">
        <v>28</v>
      </c>
      <c r="B188">
        <f>COUNTIF(DATA11[DATA-FOTO],TODO_FOTO[[#This Row],[FOTOGRAFIAS ]])</f>
        <v>1</v>
      </c>
      <c r="E188" t="s">
        <v>434</v>
      </c>
      <c r="F188">
        <f>COUNTIF(DATA11[DATA-POST],TODO_POST[[#This Row],[POST]])</f>
        <v>1</v>
      </c>
      <c r="G188" t="s">
        <v>1478</v>
      </c>
      <c r="M188" t="s">
        <v>876</v>
      </c>
      <c r="N188">
        <f>COUNTIF(DATA11[DATA-MENSAJE],TODO_MENSAJE[[#This Row],[MENSAJES]])</f>
        <v>2</v>
      </c>
      <c r="O188" t="s">
        <v>1478</v>
      </c>
      <c r="Q188" t="s">
        <v>1272</v>
      </c>
      <c r="R188">
        <f>COUNTIF(DATA11[DATA-NOTICIA],TODO_NOTICIA[[#This Row],[NOTICIAS]])</f>
        <v>1</v>
      </c>
      <c r="S188" s="1" t="s">
        <v>1478</v>
      </c>
      <c r="X188" s="8"/>
      <c r="Y188" s="12"/>
      <c r="Z188" s="8"/>
      <c r="AA188" s="8"/>
    </row>
    <row r="189" spans="1:27" hidden="1" x14ac:dyDescent="0.25">
      <c r="A189" t="s">
        <v>336</v>
      </c>
      <c r="B189">
        <f>COUNTIF(DATA11[DATA-FOTO],TODO_FOTO[[#This Row],[FOTOGRAFIAS ]])</f>
        <v>1</v>
      </c>
      <c r="E189" t="s">
        <v>585</v>
      </c>
      <c r="F189">
        <f>COUNTIF(DATA11[DATA-POST],TODO_POST[[#This Row],[POST]])</f>
        <v>1</v>
      </c>
      <c r="G189" t="s">
        <v>1478</v>
      </c>
      <c r="M189" t="s">
        <v>877</v>
      </c>
      <c r="N189">
        <f>COUNTIF(DATA11[DATA-MENSAJE],TODO_MENSAJE[[#This Row],[MENSAJES]])</f>
        <v>2</v>
      </c>
      <c r="Q189" t="s">
        <v>1169</v>
      </c>
      <c r="R189">
        <f>COUNTIF(DATA11[DATA-NOTICIA],TODO_NOTICIA[[#This Row],[NOTICIAS]])</f>
        <v>1</v>
      </c>
      <c r="S189" s="1" t="s">
        <v>1478</v>
      </c>
      <c r="X189" s="8"/>
      <c r="Y189" s="12"/>
      <c r="Z189" s="8"/>
      <c r="AA189" s="8"/>
    </row>
    <row r="190" spans="1:27" x14ac:dyDescent="0.25">
      <c r="A190" t="s">
        <v>273</v>
      </c>
      <c r="B190" s="14">
        <f>COUNTIF(DATA11[DATA-FOTO],TODO_FOTO[[#This Row],[FOTOGRAFIAS ]])</f>
        <v>1</v>
      </c>
      <c r="C190" t="s">
        <v>1478</v>
      </c>
      <c r="E190" t="s">
        <v>592</v>
      </c>
      <c r="F190">
        <f>COUNTIF(DATA11[DATA-POST],TODO_POST[[#This Row],[POST]])</f>
        <v>1</v>
      </c>
      <c r="G190" t="s">
        <v>1478</v>
      </c>
      <c r="M190" t="s">
        <v>1118</v>
      </c>
      <c r="N190">
        <f>COUNTIF(DATA11[DATA-MENSAJE],TODO_MENSAJE[[#This Row],[MENSAJES]])</f>
        <v>2</v>
      </c>
      <c r="Q190" t="s">
        <v>1203</v>
      </c>
      <c r="R190">
        <f>COUNTIF(DATA11[DATA-NOTICIA],TODO_NOTICIA[[#This Row],[NOTICIAS]])</f>
        <v>1</v>
      </c>
      <c r="S190" s="1"/>
      <c r="X190" s="8"/>
      <c r="Y190" s="12"/>
      <c r="Z190" s="8"/>
      <c r="AA190" s="8"/>
    </row>
    <row r="191" spans="1:27" hidden="1" x14ac:dyDescent="0.25">
      <c r="A191" t="s">
        <v>267</v>
      </c>
      <c r="B191">
        <f>COUNTIF(DATA11[DATA-FOTO],TODO_FOTO[[#This Row],[FOTOGRAFIAS ]])</f>
        <v>1</v>
      </c>
      <c r="E191" t="s">
        <v>405</v>
      </c>
      <c r="F191">
        <f>COUNTIF(DATA11[DATA-POST],TODO_POST[[#This Row],[POST]])</f>
        <v>1</v>
      </c>
      <c r="G191" t="s">
        <v>1478</v>
      </c>
      <c r="M191" t="s">
        <v>893</v>
      </c>
      <c r="N191">
        <f>COUNTIF(DATA11[DATA-MENSAJE],TODO_MENSAJE[[#This Row],[MENSAJES]])</f>
        <v>2</v>
      </c>
      <c r="O191" t="s">
        <v>1478</v>
      </c>
      <c r="Q191" t="s">
        <v>1448</v>
      </c>
      <c r="R191">
        <f>COUNTIF(DATA11[DATA-NOTICIA],TODO_NOTICIA[[#This Row],[NOTICIAS]])</f>
        <v>1</v>
      </c>
      <c r="S191" s="1" t="s">
        <v>1478</v>
      </c>
      <c r="X191" s="8"/>
      <c r="Y191" s="12"/>
      <c r="Z191" s="8"/>
      <c r="AA191" s="8"/>
    </row>
    <row r="192" spans="1:27" x14ac:dyDescent="0.25">
      <c r="A192" t="s">
        <v>24</v>
      </c>
      <c r="B192" s="14">
        <f>COUNTIF(DATA11[DATA-FOTO],TODO_FOTO[[#This Row],[FOTOGRAFIAS ]])</f>
        <v>1</v>
      </c>
      <c r="C192" t="s">
        <v>1478</v>
      </c>
      <c r="E192" t="s">
        <v>525</v>
      </c>
      <c r="F192">
        <f>COUNTIF(DATA11[DATA-POST],TODO_POST[[#This Row],[POST]])</f>
        <v>1</v>
      </c>
      <c r="G192" t="s">
        <v>1478</v>
      </c>
      <c r="M192" t="s">
        <v>896</v>
      </c>
      <c r="N192">
        <f>COUNTIF(DATA11[DATA-MENSAJE],TODO_MENSAJE[[#This Row],[MENSAJES]])</f>
        <v>2</v>
      </c>
      <c r="Q192" t="s">
        <v>1450</v>
      </c>
      <c r="R192">
        <f>COUNTIF(DATA11[DATA-NOTICIA],TODO_NOTICIA[[#This Row],[NOTICIAS]])</f>
        <v>1</v>
      </c>
      <c r="S192" s="1"/>
      <c r="X192" s="8"/>
      <c r="Y192" s="12"/>
      <c r="Z192" s="8"/>
      <c r="AA192" s="8"/>
    </row>
    <row r="193" spans="1:27" x14ac:dyDescent="0.25">
      <c r="A193" t="s">
        <v>209</v>
      </c>
      <c r="B193" s="14">
        <f>COUNTIF(DATA11[DATA-FOTO],TODO_FOTO[[#This Row],[FOTOGRAFIAS ]])</f>
        <v>1</v>
      </c>
      <c r="C193" t="s">
        <v>1478</v>
      </c>
      <c r="E193" t="s">
        <v>564</v>
      </c>
      <c r="F193">
        <f>COUNTIF(DATA11[DATA-POST],TODO_POST[[#This Row],[POST]])</f>
        <v>1</v>
      </c>
      <c r="G193" t="s">
        <v>1478</v>
      </c>
      <c r="M193" t="s">
        <v>743</v>
      </c>
      <c r="N193">
        <f>COUNTIF(DATA11[DATA-MENSAJE],TODO_MENSAJE[[#This Row],[MENSAJES]])</f>
        <v>2</v>
      </c>
      <c r="Q193" t="s">
        <v>1274</v>
      </c>
      <c r="R193">
        <f>COUNTIF(DATA11[DATA-NOTICIA],TODO_NOTICIA[[#This Row],[NOTICIAS]])</f>
        <v>1</v>
      </c>
      <c r="S193" s="1" t="s">
        <v>1478</v>
      </c>
      <c r="X193" s="8"/>
      <c r="Y193" s="12"/>
      <c r="Z193" s="8"/>
      <c r="AA193" s="8"/>
    </row>
    <row r="194" spans="1:27" x14ac:dyDescent="0.25">
      <c r="A194" t="s">
        <v>265</v>
      </c>
      <c r="B194" s="14">
        <f>COUNTIF(DATA11[DATA-FOTO],TODO_FOTO[[#This Row],[FOTOGRAFIAS ]])</f>
        <v>1</v>
      </c>
      <c r="C194" t="s">
        <v>1478</v>
      </c>
      <c r="E194" t="s">
        <v>382</v>
      </c>
      <c r="F194">
        <f>COUNTIF(DATA11[DATA-POST],TODO_POST[[#This Row],[POST]])</f>
        <v>1</v>
      </c>
      <c r="G194" t="s">
        <v>1478</v>
      </c>
      <c r="M194" t="s">
        <v>900</v>
      </c>
      <c r="N194">
        <f>COUNTIF(DATA11[DATA-MENSAJE],TODO_MENSAJE[[#This Row],[MENSAJES]])</f>
        <v>2</v>
      </c>
      <c r="Q194" t="s">
        <v>1248</v>
      </c>
      <c r="R194">
        <f>COUNTIF(DATA11[DATA-NOTICIA],TODO_NOTICIA[[#This Row],[NOTICIAS]])</f>
        <v>1</v>
      </c>
      <c r="S194" s="1"/>
      <c r="X194" s="8"/>
      <c r="Y194" s="12"/>
      <c r="Z194" s="8"/>
      <c r="AA194" s="8"/>
    </row>
    <row r="195" spans="1:27" hidden="1" x14ac:dyDescent="0.25">
      <c r="A195" t="s">
        <v>184</v>
      </c>
      <c r="B195">
        <f>COUNTIF(DATA11[DATA-FOTO],TODO_FOTO[[#This Row],[FOTOGRAFIAS ]])</f>
        <v>1</v>
      </c>
      <c r="E195" t="s">
        <v>399</v>
      </c>
      <c r="F195">
        <f>COUNTIF(DATA11[DATA-POST],TODO_POST[[#This Row],[POST]])</f>
        <v>1</v>
      </c>
      <c r="G195" t="s">
        <v>1478</v>
      </c>
      <c r="M195" t="s">
        <v>905</v>
      </c>
      <c r="N195">
        <f>COUNTIF(DATA11[DATA-MENSAJE],TODO_MENSAJE[[#This Row],[MENSAJES]])</f>
        <v>2</v>
      </c>
      <c r="Q195" t="s">
        <v>1346</v>
      </c>
      <c r="R195">
        <f>COUNTIF(DATA11[DATA-NOTICIA],TODO_NOTICIA[[#This Row],[NOTICIAS]])</f>
        <v>1</v>
      </c>
      <c r="S195" s="1" t="s">
        <v>1478</v>
      </c>
      <c r="X195" s="8"/>
      <c r="Y195" s="12"/>
      <c r="Z195" s="8"/>
      <c r="AA195" s="8"/>
    </row>
    <row r="196" spans="1:27" hidden="1" x14ac:dyDescent="0.25">
      <c r="A196" t="s">
        <v>305</v>
      </c>
      <c r="B196">
        <f>COUNTIF(DATA11[DATA-FOTO],TODO_FOTO[[#This Row],[FOTOGRAFIAS ]])</f>
        <v>1</v>
      </c>
      <c r="E196" t="s">
        <v>408</v>
      </c>
      <c r="F196">
        <f>COUNTIF(DATA11[DATA-POST],TODO_POST[[#This Row],[POST]])</f>
        <v>1</v>
      </c>
      <c r="G196" t="s">
        <v>1478</v>
      </c>
      <c r="M196" t="s">
        <v>908</v>
      </c>
      <c r="N196">
        <f>COUNTIF(DATA11[DATA-MENSAJE],TODO_MENSAJE[[#This Row],[MENSAJES]])</f>
        <v>2</v>
      </c>
      <c r="O196" t="s">
        <v>1478</v>
      </c>
      <c r="Q196" t="s">
        <v>1340</v>
      </c>
      <c r="R196">
        <f>COUNTIF(DATA11[DATA-NOTICIA],TODO_NOTICIA[[#This Row],[NOTICIAS]])</f>
        <v>1</v>
      </c>
      <c r="S196" s="1" t="s">
        <v>1478</v>
      </c>
      <c r="X196" s="8"/>
      <c r="Y196" s="12"/>
      <c r="Z196" s="8"/>
      <c r="AA196" s="8"/>
    </row>
    <row r="197" spans="1:27" x14ac:dyDescent="0.25">
      <c r="A197" t="s">
        <v>199</v>
      </c>
      <c r="B197" s="14">
        <f>COUNTIF(DATA11[DATA-FOTO],TODO_FOTO[[#This Row],[FOTOGRAFIAS ]])</f>
        <v>1</v>
      </c>
      <c r="C197" t="s">
        <v>1478</v>
      </c>
      <c r="E197" t="s">
        <v>646</v>
      </c>
      <c r="F197">
        <f>COUNTIF(DATA11[DATA-POST],TODO_POST[[#This Row],[POST]])</f>
        <v>1</v>
      </c>
      <c r="G197" t="s">
        <v>1478</v>
      </c>
      <c r="M197" t="s">
        <v>887</v>
      </c>
      <c r="N197">
        <f>COUNTIF(DATA11[DATA-MENSAJE],TODO_MENSAJE[[#This Row],[MENSAJES]])</f>
        <v>2</v>
      </c>
      <c r="Q197" t="s">
        <v>1370</v>
      </c>
      <c r="R197">
        <f>COUNTIF(DATA11[DATA-NOTICIA],TODO_NOTICIA[[#This Row],[NOTICIAS]])</f>
        <v>1</v>
      </c>
      <c r="S197" s="1"/>
      <c r="X197" s="8"/>
      <c r="Y197" s="12"/>
      <c r="Z197" s="8"/>
      <c r="AA197" s="8"/>
    </row>
    <row r="198" spans="1:27" x14ac:dyDescent="0.25">
      <c r="A198" t="s">
        <v>213</v>
      </c>
      <c r="B198" s="14">
        <f>COUNTIF(DATA11[DATA-FOTO],TODO_FOTO[[#This Row],[FOTOGRAFIAS ]])</f>
        <v>1</v>
      </c>
      <c r="C198" t="s">
        <v>1478</v>
      </c>
      <c r="E198" t="s">
        <v>468</v>
      </c>
      <c r="F198">
        <f>COUNTIF(DATA11[DATA-POST],TODO_POST[[#This Row],[POST]])</f>
        <v>1</v>
      </c>
      <c r="G198" t="s">
        <v>1478</v>
      </c>
      <c r="M198" t="s">
        <v>294</v>
      </c>
      <c r="N198">
        <f>COUNTIF(DATA11[DATA-MENSAJE],TODO_MENSAJE[[#This Row],[MENSAJES]])</f>
        <v>2</v>
      </c>
      <c r="Q198" t="s">
        <v>1391</v>
      </c>
      <c r="R198">
        <f>COUNTIF(DATA11[DATA-NOTICIA],TODO_NOTICIA[[#This Row],[NOTICIAS]])</f>
        <v>1</v>
      </c>
      <c r="S198" s="1"/>
      <c r="X198" s="8"/>
      <c r="Y198" s="12"/>
      <c r="Z198" s="8"/>
      <c r="AA198" s="8"/>
    </row>
    <row r="199" spans="1:27" hidden="1" x14ac:dyDescent="0.25">
      <c r="A199" t="s">
        <v>22</v>
      </c>
      <c r="B199">
        <f>COUNTIF(DATA11[DATA-FOTO],TODO_FOTO[[#This Row],[FOTOGRAFIAS ]])</f>
        <v>1</v>
      </c>
      <c r="E199" t="s">
        <v>517</v>
      </c>
      <c r="F199">
        <f>COUNTIF(DATA11[DATA-POST],TODO_POST[[#This Row],[POST]])</f>
        <v>1</v>
      </c>
      <c r="G199" t="s">
        <v>1478</v>
      </c>
      <c r="M199" t="s">
        <v>922</v>
      </c>
      <c r="N199">
        <f>COUNTIF(DATA11[DATA-MENSAJE],TODO_MENSAJE[[#This Row],[MENSAJES]])</f>
        <v>2</v>
      </c>
      <c r="Q199" t="s">
        <v>1259</v>
      </c>
      <c r="R199">
        <f>COUNTIF(DATA11[DATA-NOTICIA],TODO_NOTICIA[[#This Row],[NOTICIAS]])</f>
        <v>1</v>
      </c>
      <c r="S199" s="1"/>
      <c r="X199" s="8"/>
      <c r="Y199" s="12"/>
      <c r="Z199" s="8"/>
      <c r="AA199" s="8"/>
    </row>
    <row r="200" spans="1:27" hidden="1" x14ac:dyDescent="0.25">
      <c r="A200" t="s">
        <v>239</v>
      </c>
      <c r="B200">
        <f>COUNTIF(DATA11[DATA-FOTO],TODO_FOTO[[#This Row],[FOTOGRAFIAS ]])</f>
        <v>1</v>
      </c>
      <c r="E200" t="s">
        <v>546</v>
      </c>
      <c r="F200">
        <f>COUNTIF(DATA11[DATA-POST],TODO_POST[[#This Row],[POST]])</f>
        <v>1</v>
      </c>
      <c r="G200" t="s">
        <v>1478</v>
      </c>
      <c r="M200" t="s">
        <v>923</v>
      </c>
      <c r="N200">
        <f>COUNTIF(DATA11[DATA-MENSAJE],TODO_MENSAJE[[#This Row],[MENSAJES]])</f>
        <v>2</v>
      </c>
      <c r="Q200" t="s">
        <v>1146</v>
      </c>
      <c r="R200">
        <f>COUNTIF(DATA11[DATA-NOTICIA],TODO_NOTICIA[[#This Row],[NOTICIAS]])</f>
        <v>1</v>
      </c>
      <c r="S200" s="1"/>
      <c r="X200" s="8"/>
      <c r="Y200" s="12"/>
      <c r="Z200" s="8"/>
      <c r="AA200" s="8"/>
    </row>
    <row r="201" spans="1:27" x14ac:dyDescent="0.25">
      <c r="A201" t="s">
        <v>260</v>
      </c>
      <c r="B201" s="14">
        <f>COUNTIF(DATA11[DATA-FOTO],TODO_FOTO[[#This Row],[FOTOGRAFIAS ]])</f>
        <v>1</v>
      </c>
      <c r="C201" t="s">
        <v>1478</v>
      </c>
      <c r="E201" t="s">
        <v>545</v>
      </c>
      <c r="F201">
        <f>COUNTIF(DATA11[DATA-POST],TODO_POST[[#This Row],[POST]])</f>
        <v>1</v>
      </c>
      <c r="G201" t="s">
        <v>1478</v>
      </c>
      <c r="M201" t="s">
        <v>1063</v>
      </c>
      <c r="N201">
        <f>COUNTIF(DATA11[DATA-MENSAJE],TODO_MENSAJE[[#This Row],[MENSAJES]])</f>
        <v>2</v>
      </c>
      <c r="Q201" t="s">
        <v>1145</v>
      </c>
      <c r="R201">
        <f>COUNTIF(DATA11[DATA-NOTICIA],TODO_NOTICIA[[#This Row],[NOTICIAS]])</f>
        <v>1</v>
      </c>
      <c r="S201" s="1"/>
      <c r="X201" s="8"/>
      <c r="Y201" s="12"/>
      <c r="Z201" s="8"/>
      <c r="AA201" s="8"/>
    </row>
    <row r="202" spans="1:27" hidden="1" x14ac:dyDescent="0.25">
      <c r="A202" t="s">
        <v>130</v>
      </c>
      <c r="B202">
        <f>COUNTIF(DATA11[DATA-FOTO],TODO_FOTO[[#This Row],[FOTOGRAFIAS ]])</f>
        <v>1</v>
      </c>
      <c r="E202" t="s">
        <v>529</v>
      </c>
      <c r="F202">
        <f>COUNTIF(DATA11[DATA-POST],TODO_POST[[#This Row],[POST]])</f>
        <v>1</v>
      </c>
      <c r="G202" t="s">
        <v>1478</v>
      </c>
      <c r="M202" t="s">
        <v>1045</v>
      </c>
      <c r="N202">
        <f>COUNTIF(DATA11[DATA-MENSAJE],TODO_MENSAJE[[#This Row],[MENSAJES]])</f>
        <v>2</v>
      </c>
      <c r="Q202" t="s">
        <v>1452</v>
      </c>
      <c r="R202">
        <f>COUNTIF(DATA11[DATA-NOTICIA],TODO_NOTICIA[[#This Row],[NOTICIAS]])</f>
        <v>1</v>
      </c>
      <c r="S202" s="1"/>
      <c r="X202" s="8"/>
      <c r="Y202" s="12"/>
      <c r="Z202" s="8"/>
      <c r="AA202" s="8"/>
    </row>
    <row r="203" spans="1:27" x14ac:dyDescent="0.25">
      <c r="A203" t="s">
        <v>238</v>
      </c>
      <c r="B203" s="14">
        <f>COUNTIF(DATA11[DATA-FOTO],TODO_FOTO[[#This Row],[FOTOGRAFIAS ]])</f>
        <v>1</v>
      </c>
      <c r="C203" t="s">
        <v>1478</v>
      </c>
      <c r="E203" t="s">
        <v>516</v>
      </c>
      <c r="F203">
        <f>COUNTIF(DATA11[DATA-POST],TODO_POST[[#This Row],[POST]])</f>
        <v>1</v>
      </c>
      <c r="G203" t="s">
        <v>1478</v>
      </c>
      <c r="M203" t="s">
        <v>933</v>
      </c>
      <c r="N203">
        <f>COUNTIF(DATA11[DATA-MENSAJE],TODO_MENSAJE[[#This Row],[MENSAJES]])</f>
        <v>2</v>
      </c>
      <c r="Q203" t="s">
        <v>1284</v>
      </c>
      <c r="R203">
        <f>COUNTIF(DATA11[DATA-NOTICIA],TODO_NOTICIA[[#This Row],[NOTICIAS]])</f>
        <v>1</v>
      </c>
      <c r="S203" s="1"/>
      <c r="X203" s="8"/>
      <c r="Y203" s="12"/>
      <c r="Z203" s="8"/>
      <c r="AA203" s="8"/>
    </row>
    <row r="204" spans="1:27" hidden="1" x14ac:dyDescent="0.25">
      <c r="A204" t="s">
        <v>263</v>
      </c>
      <c r="B204">
        <f>COUNTIF(DATA11[DATA-FOTO],TODO_FOTO[[#This Row],[FOTOGRAFIAS ]])</f>
        <v>1</v>
      </c>
      <c r="E204" t="s">
        <v>471</v>
      </c>
      <c r="F204">
        <f>COUNTIF(DATA11[DATA-POST],TODO_POST[[#This Row],[POST]])</f>
        <v>1</v>
      </c>
      <c r="G204" t="s">
        <v>1478</v>
      </c>
      <c r="M204" t="s">
        <v>934</v>
      </c>
      <c r="N204">
        <f>COUNTIF(DATA11[DATA-MENSAJE],TODO_MENSAJE[[#This Row],[MENSAJES]])</f>
        <v>2</v>
      </c>
      <c r="Q204" t="s">
        <v>1299</v>
      </c>
      <c r="R204">
        <f>COUNTIF(DATA11[DATA-NOTICIA],TODO_NOTICIA[[#This Row],[NOTICIAS]])</f>
        <v>1</v>
      </c>
      <c r="S204" s="1"/>
      <c r="X204" s="8"/>
      <c r="Y204" s="12"/>
      <c r="Z204" s="8"/>
      <c r="AA204" s="8"/>
    </row>
    <row r="205" spans="1:27" x14ac:dyDescent="0.25">
      <c r="A205" t="s">
        <v>264</v>
      </c>
      <c r="B205" s="14">
        <f>COUNTIF(DATA11[DATA-FOTO],TODO_FOTO[[#This Row],[FOTOGRAFIAS ]])</f>
        <v>1</v>
      </c>
      <c r="C205" t="s">
        <v>1478</v>
      </c>
      <c r="E205" t="s">
        <v>519</v>
      </c>
      <c r="F205">
        <f>COUNTIF(DATA11[DATA-POST],TODO_POST[[#This Row],[POST]])</f>
        <v>1</v>
      </c>
      <c r="G205" t="s">
        <v>1478</v>
      </c>
      <c r="M205" t="s">
        <v>803</v>
      </c>
      <c r="N205">
        <f>COUNTIF(DATA11[DATA-MENSAJE],TODO_MENSAJE[[#This Row],[MENSAJES]])</f>
        <v>2</v>
      </c>
      <c r="Q205" t="s">
        <v>1389</v>
      </c>
      <c r="R205">
        <f>COUNTIF(DATA11[DATA-NOTICIA],TODO_NOTICIA[[#This Row],[NOTICIAS]])</f>
        <v>1</v>
      </c>
      <c r="S205" s="1"/>
      <c r="X205" s="8"/>
      <c r="Y205" s="12"/>
      <c r="Z205" s="8"/>
      <c r="AA205" s="8"/>
    </row>
    <row r="206" spans="1:27" hidden="1" x14ac:dyDescent="0.25">
      <c r="A206" t="s">
        <v>304</v>
      </c>
      <c r="B206">
        <f>COUNTIF(DATA11[DATA-FOTO],TODO_FOTO[[#This Row],[FOTOGRAFIAS ]])</f>
        <v>1</v>
      </c>
      <c r="E206" t="s">
        <v>544</v>
      </c>
      <c r="F206">
        <f>COUNTIF(DATA11[DATA-POST],TODO_POST[[#This Row],[POST]])</f>
        <v>1</v>
      </c>
      <c r="G206" t="s">
        <v>1478</v>
      </c>
      <c r="M206" t="s">
        <v>937</v>
      </c>
      <c r="N206">
        <f>COUNTIF(DATA11[DATA-MENSAJE],TODO_MENSAJE[[#This Row],[MENSAJES]])</f>
        <v>2</v>
      </c>
      <c r="Q206" t="s">
        <v>1420</v>
      </c>
      <c r="R206">
        <f>COUNTIF(DATA11[DATA-NOTICIA],TODO_NOTICIA[[#This Row],[NOTICIAS]])</f>
        <v>1</v>
      </c>
      <c r="S206" s="1"/>
      <c r="X206" s="8"/>
      <c r="Y206" s="12"/>
      <c r="Z206" s="8"/>
      <c r="AA206" s="8"/>
    </row>
    <row r="207" spans="1:27" hidden="1" x14ac:dyDescent="0.25">
      <c r="A207" t="s">
        <v>196</v>
      </c>
      <c r="B207">
        <f>COUNTIF(DATA11[DATA-FOTO],TODO_FOTO[[#This Row],[FOTOGRAFIAS ]])</f>
        <v>1</v>
      </c>
      <c r="E207" t="s">
        <v>563</v>
      </c>
      <c r="F207">
        <f>COUNTIF(DATA11[DATA-POST],TODO_POST[[#This Row],[POST]])</f>
        <v>1</v>
      </c>
      <c r="G207" t="s">
        <v>1478</v>
      </c>
      <c r="M207" t="s">
        <v>783</v>
      </c>
      <c r="N207">
        <f>COUNTIF(DATA11[DATA-MENSAJE],TODO_MENSAJE[[#This Row],[MENSAJES]])</f>
        <v>2</v>
      </c>
      <c r="O207" t="s">
        <v>1478</v>
      </c>
      <c r="Q207" t="s">
        <v>1395</v>
      </c>
      <c r="R207">
        <f>COUNTIF(DATA11[DATA-NOTICIA],TODO_NOTICIA[[#This Row],[NOTICIAS]])</f>
        <v>1</v>
      </c>
      <c r="S207" s="1"/>
      <c r="X207" s="8"/>
      <c r="Y207" s="12"/>
      <c r="Z207" s="8"/>
      <c r="AA207" s="8"/>
    </row>
    <row r="208" spans="1:27" hidden="1" x14ac:dyDescent="0.25">
      <c r="A208" t="s">
        <v>100</v>
      </c>
      <c r="B208">
        <f>COUNTIF(DATA11[DATA-FOTO],TODO_FOTO[[#This Row],[FOTOGRAFIAS ]])</f>
        <v>1</v>
      </c>
      <c r="E208" t="s">
        <v>577</v>
      </c>
      <c r="F208">
        <f>COUNTIF(DATA11[DATA-POST],TODO_POST[[#This Row],[POST]])</f>
        <v>1</v>
      </c>
      <c r="G208" t="s">
        <v>1478</v>
      </c>
      <c r="M208" t="s">
        <v>940</v>
      </c>
      <c r="N208">
        <f>COUNTIF(DATA11[DATA-MENSAJE],TODO_MENSAJE[[#This Row],[MENSAJES]])</f>
        <v>2</v>
      </c>
      <c r="O208" t="s">
        <v>1478</v>
      </c>
      <c r="Q208" t="s">
        <v>1343</v>
      </c>
      <c r="R208">
        <f>COUNTIF(DATA11[DATA-NOTICIA],TODO_NOTICIA[[#This Row],[NOTICIAS]])</f>
        <v>1</v>
      </c>
      <c r="S208" s="1"/>
      <c r="X208" s="8"/>
      <c r="Y208" s="12"/>
      <c r="Z208" s="8"/>
      <c r="AA208" s="8"/>
    </row>
    <row r="209" spans="1:27" hidden="1" x14ac:dyDescent="0.25">
      <c r="A209" t="s">
        <v>40</v>
      </c>
      <c r="B209">
        <f>COUNTIF(DATA11[DATA-FOTO],TODO_FOTO[[#This Row],[FOTOGRAFIAS ]])</f>
        <v>1</v>
      </c>
      <c r="E209" t="s">
        <v>531</v>
      </c>
      <c r="F209">
        <f>COUNTIF(DATA11[DATA-POST],TODO_POST[[#This Row],[POST]])</f>
        <v>1</v>
      </c>
      <c r="G209" t="s">
        <v>1478</v>
      </c>
      <c r="M209" t="s">
        <v>645</v>
      </c>
      <c r="N209">
        <f>COUNTIF(DATA11[DATA-MENSAJE],TODO_MENSAJE[[#This Row],[MENSAJES]])</f>
        <v>2</v>
      </c>
      <c r="O209" t="s">
        <v>1478</v>
      </c>
      <c r="Q209" t="s">
        <v>1438</v>
      </c>
      <c r="R209">
        <f>COUNTIF(DATA11[DATA-NOTICIA],TODO_NOTICIA[[#This Row],[NOTICIAS]])</f>
        <v>1</v>
      </c>
      <c r="S209" s="1" t="s">
        <v>1478</v>
      </c>
      <c r="X209" s="8"/>
      <c r="Y209" s="12"/>
      <c r="Z209" s="8"/>
      <c r="AA209" s="8"/>
    </row>
    <row r="210" spans="1:27" hidden="1" x14ac:dyDescent="0.25">
      <c r="A210" t="s">
        <v>56</v>
      </c>
      <c r="B210">
        <f>COUNTIF(DATA11[DATA-FOTO],TODO_FOTO[[#This Row],[FOTOGRAFIAS ]])</f>
        <v>1</v>
      </c>
      <c r="E210" t="s">
        <v>583</v>
      </c>
      <c r="F210">
        <f>COUNTIF(DATA11[DATA-POST],TODO_POST[[#This Row],[POST]])</f>
        <v>1</v>
      </c>
      <c r="G210" t="s">
        <v>1478</v>
      </c>
      <c r="M210" t="s">
        <v>942</v>
      </c>
      <c r="N210">
        <f>COUNTIF(DATA11[DATA-MENSAJE],TODO_MENSAJE[[#This Row],[MENSAJES]])</f>
        <v>2</v>
      </c>
      <c r="Q210" t="s">
        <v>1276</v>
      </c>
      <c r="R210">
        <f>COUNTIF(DATA11[DATA-NOTICIA],TODO_NOTICIA[[#This Row],[NOTICIAS]])</f>
        <v>1</v>
      </c>
      <c r="S210" s="1" t="s">
        <v>1478</v>
      </c>
      <c r="X210" s="8"/>
      <c r="Y210" s="12"/>
      <c r="Z210" s="8"/>
      <c r="AA210" s="8"/>
    </row>
    <row r="211" spans="1:27" x14ac:dyDescent="0.25">
      <c r="A211" t="s">
        <v>204</v>
      </c>
      <c r="B211" s="14">
        <f>COUNTIF(DATA11[DATA-FOTO],TODO_FOTO[[#This Row],[FOTOGRAFIAS ]])</f>
        <v>1</v>
      </c>
      <c r="C211" t="s">
        <v>1478</v>
      </c>
      <c r="E211" t="s">
        <v>593</v>
      </c>
      <c r="F211">
        <f>COUNTIF(DATA11[DATA-POST],TODO_POST[[#This Row],[POST]])</f>
        <v>1</v>
      </c>
      <c r="G211" t="s">
        <v>1478</v>
      </c>
      <c r="M211" t="s">
        <v>646</v>
      </c>
      <c r="N211">
        <f>COUNTIF(DATA11[DATA-MENSAJE],TODO_MENSAJE[[#This Row],[MENSAJES]])</f>
        <v>2</v>
      </c>
      <c r="O211" t="s">
        <v>1478</v>
      </c>
      <c r="Q211" t="s">
        <v>1183</v>
      </c>
      <c r="R211">
        <f>COUNTIF(DATA11[DATA-NOTICIA],TODO_NOTICIA[[#This Row],[NOTICIAS]])</f>
        <v>1</v>
      </c>
      <c r="S211" s="1"/>
      <c r="X211" s="8"/>
      <c r="Y211" s="12"/>
      <c r="Z211" s="8"/>
      <c r="AA211" s="8"/>
    </row>
    <row r="212" spans="1:27" x14ac:dyDescent="0.25">
      <c r="A212" t="s">
        <v>19</v>
      </c>
      <c r="B212" s="14">
        <f>COUNTIF(DATA11[DATA-FOTO],TODO_FOTO[[#This Row],[FOTOGRAFIAS ]])</f>
        <v>1</v>
      </c>
      <c r="C212" t="s">
        <v>1478</v>
      </c>
      <c r="E212" t="s">
        <v>410</v>
      </c>
      <c r="F212">
        <f>COUNTIF(DATA11[DATA-POST],TODO_POST[[#This Row],[POST]])</f>
        <v>1</v>
      </c>
      <c r="G212" t="s">
        <v>1478</v>
      </c>
      <c r="M212" t="s">
        <v>947</v>
      </c>
      <c r="N212">
        <f>COUNTIF(DATA11[DATA-MENSAJE],TODO_MENSAJE[[#This Row],[MENSAJES]])</f>
        <v>2</v>
      </c>
      <c r="Q212" t="s">
        <v>1423</v>
      </c>
      <c r="R212">
        <f>COUNTIF(DATA11[DATA-NOTICIA],TODO_NOTICIA[[#This Row],[NOTICIAS]])</f>
        <v>1</v>
      </c>
      <c r="S212" s="1" t="s">
        <v>1478</v>
      </c>
      <c r="X212" s="8"/>
      <c r="Y212" s="12"/>
      <c r="Z212" s="8"/>
      <c r="AA212" s="8"/>
    </row>
    <row r="213" spans="1:27" x14ac:dyDescent="0.25">
      <c r="A213" t="s">
        <v>6</v>
      </c>
      <c r="B213" s="14">
        <f>COUNTIF(DATA11[DATA-FOTO],TODO_FOTO[[#This Row],[FOTOGRAFIAS ]])</f>
        <v>1</v>
      </c>
      <c r="C213" t="s">
        <v>1478</v>
      </c>
      <c r="E213" t="s">
        <v>614</v>
      </c>
      <c r="F213">
        <f>COUNTIF(DATA11[DATA-POST],TODO_POST[[#This Row],[POST]])</f>
        <v>1</v>
      </c>
      <c r="G213" t="s">
        <v>1478</v>
      </c>
      <c r="M213" t="s">
        <v>985</v>
      </c>
      <c r="N213">
        <f>COUNTIF(DATA11[DATA-MENSAJE],TODO_MENSAJE[[#This Row],[MENSAJES]])</f>
        <v>2</v>
      </c>
      <c r="O213" t="s">
        <v>1478</v>
      </c>
      <c r="Q213" t="s">
        <v>1411</v>
      </c>
      <c r="R213">
        <f>COUNTIF(DATA11[DATA-NOTICIA],TODO_NOTICIA[[#This Row],[NOTICIAS]])</f>
        <v>1</v>
      </c>
      <c r="S213" s="1"/>
      <c r="X213" s="8"/>
      <c r="Y213" s="12"/>
      <c r="Z213" s="8"/>
      <c r="AA213" s="8"/>
    </row>
    <row r="214" spans="1:27" x14ac:dyDescent="0.25">
      <c r="A214" t="s">
        <v>212</v>
      </c>
      <c r="B214" s="14">
        <f>COUNTIF(DATA11[DATA-FOTO],TODO_FOTO[[#This Row],[FOTOGRAFIAS ]])</f>
        <v>1</v>
      </c>
      <c r="C214" t="s">
        <v>1478</v>
      </c>
      <c r="E214" t="s">
        <v>560</v>
      </c>
      <c r="F214">
        <f>COUNTIF(DATA11[DATA-POST],TODO_POST[[#This Row],[POST]])</f>
        <v>1</v>
      </c>
      <c r="G214" t="s">
        <v>1478</v>
      </c>
      <c r="M214" t="s">
        <v>951</v>
      </c>
      <c r="N214">
        <f>COUNTIF(DATA11[DATA-MENSAJE],TODO_MENSAJE[[#This Row],[MENSAJES]])</f>
        <v>2</v>
      </c>
      <c r="Q214" t="s">
        <v>1439</v>
      </c>
      <c r="R214">
        <f>COUNTIF(DATA11[DATA-NOTICIA],TODO_NOTICIA[[#This Row],[NOTICIAS]])</f>
        <v>1</v>
      </c>
      <c r="S214" s="1"/>
      <c r="X214" s="8"/>
      <c r="Y214" s="12"/>
      <c r="Z214" s="8"/>
      <c r="AA214" s="8"/>
    </row>
    <row r="215" spans="1:27" hidden="1" x14ac:dyDescent="0.25">
      <c r="A215" t="s">
        <v>211</v>
      </c>
      <c r="B215">
        <f>COUNTIF(DATA11[DATA-FOTO],TODO_FOTO[[#This Row],[FOTOGRAFIAS ]])</f>
        <v>1</v>
      </c>
      <c r="E215" t="s">
        <v>1466</v>
      </c>
      <c r="F215">
        <f>COUNTIF(DATA11[DATA-POST],TODO_POST[[#This Row],[POST]])</f>
        <v>1</v>
      </c>
      <c r="G215" t="s">
        <v>1478</v>
      </c>
      <c r="M215" t="s">
        <v>952</v>
      </c>
      <c r="N215">
        <f>COUNTIF(DATA11[DATA-MENSAJE],TODO_MENSAJE[[#This Row],[MENSAJES]])</f>
        <v>2</v>
      </c>
      <c r="Q215" t="s">
        <v>1188</v>
      </c>
      <c r="R215">
        <f>COUNTIF(DATA11[DATA-NOTICIA],TODO_NOTICIA[[#This Row],[NOTICIAS]])</f>
        <v>1</v>
      </c>
      <c r="S215" s="1" t="s">
        <v>1478</v>
      </c>
      <c r="X215" s="8"/>
      <c r="Y215" s="12"/>
      <c r="Z215" s="8"/>
      <c r="AA215" s="8"/>
    </row>
    <row r="216" spans="1:27" x14ac:dyDescent="0.25">
      <c r="A216" t="s">
        <v>17</v>
      </c>
      <c r="B216" s="14">
        <f>COUNTIF(DATA11[DATA-FOTO],TODO_FOTO[[#This Row],[FOTOGRAFIAS ]])</f>
        <v>1</v>
      </c>
      <c r="C216" t="s">
        <v>1478</v>
      </c>
      <c r="E216" t="s">
        <v>428</v>
      </c>
      <c r="F216">
        <f>COUNTIF(DATA11[DATA-POST],TODO_POST[[#This Row],[POST]])</f>
        <v>1</v>
      </c>
      <c r="G216" t="s">
        <v>1478</v>
      </c>
      <c r="M216" t="s">
        <v>930</v>
      </c>
      <c r="N216">
        <f>COUNTIF(DATA11[DATA-MENSAJE],TODO_MENSAJE[[#This Row],[MENSAJES]])</f>
        <v>2</v>
      </c>
      <c r="O216" t="s">
        <v>1478</v>
      </c>
      <c r="Q216" t="s">
        <v>1454</v>
      </c>
      <c r="R216">
        <f>COUNTIF(DATA11[DATA-NOTICIA],TODO_NOTICIA[[#This Row],[NOTICIAS]])</f>
        <v>1</v>
      </c>
      <c r="S216" s="1" t="s">
        <v>1478</v>
      </c>
      <c r="X216" s="8"/>
      <c r="Y216" s="12"/>
      <c r="Z216" s="8"/>
      <c r="AA216" s="8"/>
    </row>
    <row r="217" spans="1:27" x14ac:dyDescent="0.25">
      <c r="A217" t="s">
        <v>279</v>
      </c>
      <c r="B217" s="14">
        <f>COUNTIF(DATA11[DATA-FOTO],TODO_FOTO[[#This Row],[FOTOGRAFIAS ]])</f>
        <v>1</v>
      </c>
      <c r="C217" t="s">
        <v>1478</v>
      </c>
      <c r="E217" t="s">
        <v>587</v>
      </c>
      <c r="F217">
        <f>COUNTIF(DATA11[DATA-POST],TODO_POST[[#This Row],[POST]])</f>
        <v>1</v>
      </c>
      <c r="G217" t="s">
        <v>1478</v>
      </c>
      <c r="M217" t="s">
        <v>1119</v>
      </c>
      <c r="N217">
        <f>COUNTIF(DATA11[DATA-MENSAJE],TODO_MENSAJE[[#This Row],[MENSAJES]])</f>
        <v>2</v>
      </c>
      <c r="O217" t="s">
        <v>1478</v>
      </c>
      <c r="Q217" t="s">
        <v>1458</v>
      </c>
      <c r="R217">
        <f>COUNTIF(DATA11[DATA-NOTICIA],TODO_NOTICIA[[#This Row],[NOTICIAS]])</f>
        <v>1</v>
      </c>
      <c r="S217" s="1"/>
      <c r="X217" s="8"/>
      <c r="Y217" s="12"/>
      <c r="Z217" s="8"/>
      <c r="AA217" s="8"/>
    </row>
    <row r="218" spans="1:27" hidden="1" x14ac:dyDescent="0.25">
      <c r="A218" t="s">
        <v>167</v>
      </c>
      <c r="B218">
        <f>COUNTIF(DATA11[DATA-FOTO],TODO_FOTO[[#This Row],[FOTOGRAFIAS ]])</f>
        <v>1</v>
      </c>
      <c r="E218" t="s">
        <v>599</v>
      </c>
      <c r="F218">
        <f>COUNTIF(DATA11[DATA-POST],TODO_POST[[#This Row],[POST]])</f>
        <v>1</v>
      </c>
      <c r="G218" t="s">
        <v>1478</v>
      </c>
      <c r="M218" t="s">
        <v>961</v>
      </c>
      <c r="N218">
        <f>COUNTIF(DATA11[DATA-MENSAJE],TODO_MENSAJE[[#This Row],[MENSAJES]])</f>
        <v>2</v>
      </c>
      <c r="O218" t="s">
        <v>1478</v>
      </c>
      <c r="Q218" t="s">
        <v>1425</v>
      </c>
      <c r="R218">
        <f>COUNTIF(DATA11[DATA-NOTICIA],TODO_NOTICIA[[#This Row],[NOTICIAS]])</f>
        <v>1</v>
      </c>
      <c r="S218" s="1"/>
      <c r="X218" s="8"/>
      <c r="Y218" s="12"/>
      <c r="Z218" s="8"/>
      <c r="AA218" s="8"/>
    </row>
    <row r="219" spans="1:27" x14ac:dyDescent="0.25">
      <c r="A219" t="s">
        <v>176</v>
      </c>
      <c r="B219" s="14">
        <f>COUNTIF(DATA11[DATA-FOTO],TODO_FOTO[[#This Row],[FOTOGRAFIAS ]])</f>
        <v>1</v>
      </c>
      <c r="C219" t="s">
        <v>1478</v>
      </c>
      <c r="E219" t="s">
        <v>349</v>
      </c>
      <c r="F219">
        <f>COUNTIF(DATA11[DATA-POST],TODO_POST[[#This Row],[POST]])</f>
        <v>1</v>
      </c>
      <c r="G219" t="s">
        <v>1478</v>
      </c>
      <c r="M219" t="s">
        <v>963</v>
      </c>
      <c r="N219">
        <f>COUNTIF(DATA11[DATA-MENSAJE],TODO_MENSAJE[[#This Row],[MENSAJES]])</f>
        <v>2</v>
      </c>
      <c r="Q219" t="s">
        <v>1351</v>
      </c>
      <c r="R219">
        <f>COUNTIF(DATA11[DATA-NOTICIA],TODO_NOTICIA[[#This Row],[NOTICIAS]])</f>
        <v>1</v>
      </c>
      <c r="S219" s="1"/>
      <c r="X219" s="8"/>
      <c r="Y219" s="12"/>
      <c r="Z219" s="8"/>
      <c r="AA219" s="8"/>
    </row>
    <row r="220" spans="1:27" hidden="1" x14ac:dyDescent="0.25">
      <c r="A220" t="s">
        <v>181</v>
      </c>
      <c r="B220">
        <f>COUNTIF(DATA11[DATA-FOTO],TODO_FOTO[[#This Row],[FOTOGRAFIAS ]])</f>
        <v>1</v>
      </c>
      <c r="E220" t="s">
        <v>393</v>
      </c>
      <c r="F220">
        <f>COUNTIF(DATA11[DATA-POST],TODO_POST[[#This Row],[POST]])</f>
        <v>1</v>
      </c>
      <c r="G220" t="s">
        <v>1478</v>
      </c>
      <c r="M220" t="s">
        <v>935</v>
      </c>
      <c r="N220">
        <f>COUNTIF(DATA11[DATA-MENSAJE],TODO_MENSAJE[[#This Row],[MENSAJES]])</f>
        <v>2</v>
      </c>
      <c r="O220" t="s">
        <v>1478</v>
      </c>
      <c r="Q220" t="s">
        <v>1219</v>
      </c>
      <c r="R220">
        <f>COUNTIF(DATA11[DATA-NOTICIA],TODO_NOTICIA[[#This Row],[NOTICIAS]])</f>
        <v>1</v>
      </c>
      <c r="S220" s="1" t="s">
        <v>1478</v>
      </c>
      <c r="X220" s="8"/>
      <c r="Y220" s="12"/>
      <c r="Z220" s="8"/>
      <c r="AA220" s="8"/>
    </row>
    <row r="221" spans="1:27" hidden="1" x14ac:dyDescent="0.25">
      <c r="A221" t="s">
        <v>37</v>
      </c>
      <c r="B221">
        <f>COUNTIF(DATA11[DATA-FOTO],TODO_FOTO[[#This Row],[FOTOGRAFIAS ]])</f>
        <v>1</v>
      </c>
      <c r="E221" t="s">
        <v>568</v>
      </c>
      <c r="F221">
        <f>COUNTIF(DATA11[DATA-POST],TODO_POST[[#This Row],[POST]])</f>
        <v>1</v>
      </c>
      <c r="G221" t="s">
        <v>1478</v>
      </c>
      <c r="M221" t="s">
        <v>966</v>
      </c>
      <c r="N221">
        <f>COUNTIF(DATA11[DATA-MENSAJE],TODO_MENSAJE[[#This Row],[MENSAJES]])</f>
        <v>2</v>
      </c>
      <c r="Q221" t="s">
        <v>1213</v>
      </c>
      <c r="R221">
        <f>COUNTIF(DATA11[DATA-NOTICIA],TODO_NOTICIA[[#This Row],[NOTICIAS]])</f>
        <v>1</v>
      </c>
      <c r="S221" s="1" t="s">
        <v>1478</v>
      </c>
      <c r="X221" s="8"/>
      <c r="Y221" s="12"/>
      <c r="Z221" s="8"/>
      <c r="AA221" s="8"/>
    </row>
    <row r="222" spans="1:27" hidden="1" x14ac:dyDescent="0.25">
      <c r="A222" t="s">
        <v>271</v>
      </c>
      <c r="B222">
        <f>COUNTIF(DATA11[DATA-FOTO],TODO_FOTO[[#This Row],[FOTOGRAFIAS ]])</f>
        <v>1</v>
      </c>
      <c r="E222" t="s">
        <v>582</v>
      </c>
      <c r="F222">
        <f>COUNTIF(DATA11[DATA-POST],TODO_POST[[#This Row],[POST]])</f>
        <v>1</v>
      </c>
      <c r="G222" t="s">
        <v>1478</v>
      </c>
      <c r="M222" t="s">
        <v>967</v>
      </c>
      <c r="N222">
        <f>COUNTIF(DATA11[DATA-MENSAJE],TODO_MENSAJE[[#This Row],[MENSAJES]])</f>
        <v>2</v>
      </c>
      <c r="O222" t="s">
        <v>1478</v>
      </c>
      <c r="Q222" t="s">
        <v>1413</v>
      </c>
      <c r="R222">
        <f>COUNTIF(DATA11[DATA-NOTICIA],TODO_NOTICIA[[#This Row],[NOTICIAS]])</f>
        <v>1</v>
      </c>
      <c r="S222" s="1" t="s">
        <v>1478</v>
      </c>
      <c r="X222" s="8"/>
      <c r="Y222" s="12"/>
      <c r="Z222" s="8"/>
      <c r="AA222" s="8"/>
    </row>
    <row r="223" spans="1:27" x14ac:dyDescent="0.25">
      <c r="A223" t="s">
        <v>103</v>
      </c>
      <c r="B223" s="14">
        <f>COUNTIF(DATA11[DATA-FOTO],TODO_FOTO[[#This Row],[FOTOGRAFIAS ]])</f>
        <v>1</v>
      </c>
      <c r="C223" t="s">
        <v>1478</v>
      </c>
      <c r="E223" t="s">
        <v>530</v>
      </c>
      <c r="F223">
        <f>COUNTIF(DATA11[DATA-POST],TODO_POST[[#This Row],[POST]])</f>
        <v>1</v>
      </c>
      <c r="G223" t="s">
        <v>1478</v>
      </c>
      <c r="M223" t="s">
        <v>880</v>
      </c>
      <c r="N223">
        <f>COUNTIF(DATA11[DATA-MENSAJE],TODO_MENSAJE[[#This Row],[MENSAJES]])</f>
        <v>2</v>
      </c>
      <c r="O223" t="s">
        <v>1478</v>
      </c>
      <c r="Q223" t="s">
        <v>1254</v>
      </c>
      <c r="R223">
        <f>COUNTIF(DATA11[DATA-NOTICIA],TODO_NOTICIA[[#This Row],[NOTICIAS]])</f>
        <v>1</v>
      </c>
      <c r="S223" s="1" t="s">
        <v>1478</v>
      </c>
      <c r="X223" s="8"/>
      <c r="Y223" s="12"/>
      <c r="Z223" s="8"/>
      <c r="AA223" s="8"/>
    </row>
    <row r="224" spans="1:27" hidden="1" x14ac:dyDescent="0.25">
      <c r="A224" t="s">
        <v>303</v>
      </c>
      <c r="B224">
        <f>COUNTIF(DATA11[DATA-FOTO],TODO_FOTO[[#This Row],[FOTOGRAFIAS ]])</f>
        <v>1</v>
      </c>
      <c r="E224" t="s">
        <v>554</v>
      </c>
      <c r="F224">
        <f>COUNTIF(DATA11[DATA-POST],TODO_POST[[#This Row],[POST]])</f>
        <v>1</v>
      </c>
      <c r="G224" t="s">
        <v>1478</v>
      </c>
      <c r="M224" t="s">
        <v>1465</v>
      </c>
      <c r="N224">
        <f>COUNTIF(DATA11[DATA-MENSAJE],TODO_MENSAJE[[#This Row],[MENSAJES]])</f>
        <v>2</v>
      </c>
      <c r="O224" t="s">
        <v>1478</v>
      </c>
      <c r="Q224" t="s">
        <v>1255</v>
      </c>
      <c r="R224">
        <f>COUNTIF(DATA11[DATA-NOTICIA],TODO_NOTICIA[[#This Row],[NOTICIAS]])</f>
        <v>1</v>
      </c>
      <c r="S224" s="1" t="s">
        <v>1478</v>
      </c>
      <c r="X224" s="8"/>
      <c r="Y224" s="12"/>
      <c r="Z224" s="8"/>
      <c r="AA224" s="8"/>
    </row>
    <row r="225" spans="1:27" x14ac:dyDescent="0.25">
      <c r="A225" t="s">
        <v>197</v>
      </c>
      <c r="B225" s="14">
        <f>COUNTIF(DATA11[DATA-FOTO],TODO_FOTO[[#This Row],[FOTOGRAFIAS ]])</f>
        <v>1</v>
      </c>
      <c r="C225" t="s">
        <v>1478</v>
      </c>
      <c r="E225" t="s">
        <v>559</v>
      </c>
      <c r="F225">
        <f>COUNTIF(DATA11[DATA-POST],TODO_POST[[#This Row],[POST]])</f>
        <v>1</v>
      </c>
      <c r="G225" t="s">
        <v>1478</v>
      </c>
      <c r="M225" t="s">
        <v>969</v>
      </c>
      <c r="N225">
        <f>COUNTIF(DATA11[DATA-MENSAJE],TODO_MENSAJE[[#This Row],[MENSAJES]])</f>
        <v>2</v>
      </c>
      <c r="Q225" t="s">
        <v>1318</v>
      </c>
      <c r="R225">
        <f>COUNTIF(DATA11[DATA-NOTICIA],TODO_NOTICIA[[#This Row],[NOTICIAS]])</f>
        <v>1</v>
      </c>
      <c r="S225" s="1"/>
      <c r="X225" s="8"/>
      <c r="Y225" s="12"/>
      <c r="Z225" s="8"/>
      <c r="AA225" s="8"/>
    </row>
    <row r="226" spans="1:27" x14ac:dyDescent="0.25">
      <c r="A226" t="s">
        <v>33</v>
      </c>
      <c r="B226" s="14">
        <f>COUNTIF(DATA11[DATA-FOTO],TODO_FOTO[[#This Row],[FOTOGRAFIAS ]])</f>
        <v>1</v>
      </c>
      <c r="C226" t="s">
        <v>1478</v>
      </c>
      <c r="E226" t="s">
        <v>444</v>
      </c>
      <c r="F226">
        <f>COUNTIF(DATA11[DATA-POST],TODO_POST[[#This Row],[POST]])</f>
        <v>1</v>
      </c>
      <c r="G226" t="s">
        <v>1478</v>
      </c>
      <c r="M226" t="s">
        <v>971</v>
      </c>
      <c r="N226">
        <f>COUNTIF(DATA11[DATA-MENSAJE],TODO_MENSAJE[[#This Row],[MENSAJES]])</f>
        <v>2</v>
      </c>
      <c r="Q226" t="s">
        <v>1168</v>
      </c>
      <c r="R226">
        <f>COUNTIF(DATA11[DATA-NOTICIA],TODO_NOTICIA[[#This Row],[NOTICIAS]])</f>
        <v>1</v>
      </c>
      <c r="S226" s="1"/>
      <c r="X226" s="8"/>
      <c r="Y226" s="12"/>
      <c r="Z226" s="8"/>
      <c r="AA226" s="8"/>
    </row>
    <row r="227" spans="1:27" x14ac:dyDescent="0.25">
      <c r="A227" t="s">
        <v>52</v>
      </c>
      <c r="B227" s="14">
        <f>COUNTIF(DATA11[DATA-FOTO],TODO_FOTO[[#This Row],[FOTOGRAFIAS ]])</f>
        <v>1</v>
      </c>
      <c r="C227" t="s">
        <v>1478</v>
      </c>
      <c r="E227" t="s">
        <v>386</v>
      </c>
      <c r="F227">
        <f>COUNTIF(DATA11[DATA-POST],TODO_POST[[#This Row],[POST]])</f>
        <v>1</v>
      </c>
      <c r="G227" t="s">
        <v>1478</v>
      </c>
      <c r="M227" t="s">
        <v>978</v>
      </c>
      <c r="N227">
        <f>COUNTIF(DATA11[DATA-MENSAJE],TODO_MENSAJE[[#This Row],[MENSAJES]])</f>
        <v>2</v>
      </c>
      <c r="Q227" t="s">
        <v>1316</v>
      </c>
      <c r="R227">
        <f>COUNTIF(DATA11[DATA-NOTICIA],TODO_NOTICIA[[#This Row],[NOTICIAS]])</f>
        <v>1</v>
      </c>
      <c r="S227" s="1" t="s">
        <v>1478</v>
      </c>
      <c r="X227" s="8"/>
      <c r="Y227" s="12"/>
      <c r="Z227" s="8"/>
      <c r="AA227" s="8"/>
    </row>
    <row r="228" spans="1:27" hidden="1" x14ac:dyDescent="0.25">
      <c r="A228" t="s">
        <v>146</v>
      </c>
      <c r="B228">
        <f>COUNTIF(DATA11[DATA-FOTO],TODO_FOTO[[#This Row],[FOTOGRAFIAS ]])</f>
        <v>1</v>
      </c>
      <c r="E228" t="s">
        <v>377</v>
      </c>
      <c r="F228">
        <f>COUNTIF(DATA11[DATA-POST],TODO_POST[[#This Row],[POST]])</f>
        <v>1</v>
      </c>
      <c r="G228" t="s">
        <v>1478</v>
      </c>
      <c r="M228" t="s">
        <v>979</v>
      </c>
      <c r="N228">
        <f>COUNTIF(DATA11[DATA-MENSAJE],TODO_MENSAJE[[#This Row],[MENSAJES]])</f>
        <v>2</v>
      </c>
      <c r="Q228" t="s">
        <v>1214</v>
      </c>
      <c r="R228">
        <f>COUNTIF(DATA11[DATA-NOTICIA],TODO_NOTICIA[[#This Row],[NOTICIAS]])</f>
        <v>1</v>
      </c>
      <c r="S228" s="1"/>
      <c r="X228" s="8"/>
      <c r="Y228" s="12"/>
      <c r="Z228" s="8"/>
      <c r="AA228" s="8"/>
    </row>
    <row r="229" spans="1:27" x14ac:dyDescent="0.25">
      <c r="A229" t="s">
        <v>36</v>
      </c>
      <c r="B229" s="14">
        <f>COUNTIF(DATA11[DATA-FOTO],TODO_FOTO[[#This Row],[FOTOGRAFIAS ]])</f>
        <v>1</v>
      </c>
      <c r="C229" t="s">
        <v>1478</v>
      </c>
      <c r="E229" t="s">
        <v>486</v>
      </c>
      <c r="F229">
        <f>COUNTIF(DATA11[DATA-POST],TODO_POST[[#This Row],[POST]])</f>
        <v>1</v>
      </c>
      <c r="G229" t="s">
        <v>1478</v>
      </c>
      <c r="M229" t="s">
        <v>984</v>
      </c>
      <c r="N229">
        <f>COUNTIF(DATA11[DATA-MENSAJE],TODO_MENSAJE[[#This Row],[MENSAJES]])</f>
        <v>2</v>
      </c>
      <c r="Q229" t="s">
        <v>1405</v>
      </c>
      <c r="R229">
        <f>COUNTIF(DATA11[DATA-NOTICIA],TODO_NOTICIA[[#This Row],[NOTICIAS]])</f>
        <v>1</v>
      </c>
      <c r="S229" s="1"/>
      <c r="X229" s="8"/>
      <c r="Y229" s="12"/>
      <c r="Z229" s="8"/>
      <c r="AA229" s="8"/>
    </row>
    <row r="230" spans="1:27" x14ac:dyDescent="0.25">
      <c r="A230" t="s">
        <v>249</v>
      </c>
      <c r="B230" s="14">
        <f>COUNTIF(DATA11[DATA-FOTO],TODO_FOTO[[#This Row],[FOTOGRAFIAS ]])</f>
        <v>1</v>
      </c>
      <c r="C230" t="s">
        <v>1478</v>
      </c>
      <c r="E230" t="s">
        <v>604</v>
      </c>
      <c r="F230">
        <f>COUNTIF(DATA11[DATA-POST],TODO_POST[[#This Row],[POST]])</f>
        <v>1</v>
      </c>
      <c r="G230" t="s">
        <v>1478</v>
      </c>
      <c r="M230" t="s">
        <v>895</v>
      </c>
      <c r="N230">
        <f>COUNTIF(DATA11[DATA-MENSAJE],TODO_MENSAJE[[#This Row],[MENSAJES]])</f>
        <v>2</v>
      </c>
      <c r="Q230" t="s">
        <v>1231</v>
      </c>
      <c r="R230">
        <f>COUNTIF(DATA11[DATA-NOTICIA],TODO_NOTICIA[[#This Row],[NOTICIAS]])</f>
        <v>1</v>
      </c>
      <c r="S230" s="1"/>
      <c r="X230" s="8"/>
      <c r="Y230" s="12"/>
      <c r="Z230" s="8"/>
      <c r="AA230" s="8"/>
    </row>
    <row r="231" spans="1:27" x14ac:dyDescent="0.25">
      <c r="A231" t="s">
        <v>192</v>
      </c>
      <c r="B231" s="14">
        <f>COUNTIF(DATA11[DATA-FOTO],TODO_FOTO[[#This Row],[FOTOGRAFIAS ]])</f>
        <v>1</v>
      </c>
      <c r="C231" t="s">
        <v>1478</v>
      </c>
      <c r="E231" t="s">
        <v>496</v>
      </c>
      <c r="F231">
        <f>COUNTIF(DATA11[DATA-POST],TODO_POST[[#This Row],[POST]])</f>
        <v>1</v>
      </c>
      <c r="G231" t="s">
        <v>1478</v>
      </c>
      <c r="M231" t="s">
        <v>988</v>
      </c>
      <c r="N231">
        <f>COUNTIF(DATA11[DATA-MENSAJE],TODO_MENSAJE[[#This Row],[MENSAJES]])</f>
        <v>2</v>
      </c>
      <c r="Q231" t="s">
        <v>1235</v>
      </c>
      <c r="R231">
        <f>COUNTIF(DATA11[DATA-NOTICIA],TODO_NOTICIA[[#This Row],[NOTICIAS]])</f>
        <v>1</v>
      </c>
      <c r="S231" s="1"/>
      <c r="X231" s="8"/>
      <c r="Y231" s="12"/>
      <c r="Z231" s="8"/>
      <c r="AA231" s="8"/>
    </row>
    <row r="232" spans="1:27" x14ac:dyDescent="0.25">
      <c r="A232" t="s">
        <v>183</v>
      </c>
      <c r="B232" s="14">
        <f>COUNTIF(DATA11[DATA-FOTO],TODO_FOTO[[#This Row],[FOTOGRAFIAS ]])</f>
        <v>1</v>
      </c>
      <c r="C232" t="s">
        <v>1478</v>
      </c>
      <c r="E232" t="s">
        <v>409</v>
      </c>
      <c r="F232">
        <f>COUNTIF(DATA11[DATA-POST],TODO_POST[[#This Row],[POST]])</f>
        <v>1</v>
      </c>
      <c r="G232" t="s">
        <v>1478</v>
      </c>
      <c r="M232" t="s">
        <v>989</v>
      </c>
      <c r="N232">
        <f>COUNTIF(DATA11[DATA-MENSAJE],TODO_MENSAJE[[#This Row],[MENSAJES]])</f>
        <v>2</v>
      </c>
      <c r="O232" t="s">
        <v>1478</v>
      </c>
      <c r="Q232" t="s">
        <v>1269</v>
      </c>
      <c r="R232">
        <f>COUNTIF(DATA11[DATA-NOTICIA],TODO_NOTICIA[[#This Row],[NOTICIAS]])</f>
        <v>1</v>
      </c>
      <c r="S232" s="1"/>
      <c r="X232" s="8"/>
      <c r="Y232" s="12"/>
      <c r="Z232" s="8"/>
      <c r="AA232" s="8"/>
    </row>
    <row r="233" spans="1:27" x14ac:dyDescent="0.25">
      <c r="A233" t="s">
        <v>216</v>
      </c>
      <c r="B233" s="14">
        <f>COUNTIF(DATA11[DATA-FOTO],TODO_FOTO[[#This Row],[FOTOGRAFIAS ]])</f>
        <v>1</v>
      </c>
      <c r="C233" t="s">
        <v>1478</v>
      </c>
      <c r="E233" t="s">
        <v>363</v>
      </c>
      <c r="F233">
        <f>COUNTIF(DATA11[DATA-POST],TODO_POST[[#This Row],[POST]])</f>
        <v>1</v>
      </c>
      <c r="G233" t="s">
        <v>1478</v>
      </c>
      <c r="M233" t="s">
        <v>990</v>
      </c>
      <c r="N233">
        <f>COUNTIF(DATA11[DATA-MENSAJE],TODO_MENSAJE[[#This Row],[MENSAJES]])</f>
        <v>2</v>
      </c>
      <c r="Q233" t="s">
        <v>1336</v>
      </c>
      <c r="R233">
        <f>COUNTIF(DATA11[DATA-NOTICIA],TODO_NOTICIA[[#This Row],[NOTICIAS]])</f>
        <v>1</v>
      </c>
      <c r="S233" s="1"/>
      <c r="X233" s="8"/>
      <c r="Y233" s="12"/>
      <c r="Z233" s="8"/>
      <c r="AA233" s="8"/>
    </row>
    <row r="234" spans="1:27" hidden="1" x14ac:dyDescent="0.25">
      <c r="A234" t="s">
        <v>320</v>
      </c>
      <c r="B234">
        <f>COUNTIF(DATA11[DATA-FOTO],TODO_FOTO[[#This Row],[FOTOGRAFIAS ]])</f>
        <v>1</v>
      </c>
      <c r="E234" t="s">
        <v>482</v>
      </c>
      <c r="F234">
        <f>COUNTIF(DATA11[DATA-POST],TODO_POST[[#This Row],[POST]])</f>
        <v>1</v>
      </c>
      <c r="G234" t="s">
        <v>1478</v>
      </c>
      <c r="M234" t="s">
        <v>991</v>
      </c>
      <c r="N234">
        <f>COUNTIF(DATA11[DATA-MENSAJE],TODO_MENSAJE[[#This Row],[MENSAJES]])</f>
        <v>2</v>
      </c>
      <c r="Q234" t="s">
        <v>1445</v>
      </c>
      <c r="R234">
        <f>COUNTIF(DATA11[DATA-NOTICIA],TODO_NOTICIA[[#This Row],[NOTICIAS]])</f>
        <v>1</v>
      </c>
      <c r="S234" s="1"/>
      <c r="X234" s="8"/>
      <c r="Y234" s="12"/>
      <c r="Z234" s="8"/>
      <c r="AA234" s="8"/>
    </row>
    <row r="235" spans="1:27" hidden="1" x14ac:dyDescent="0.25">
      <c r="A235" t="s">
        <v>206</v>
      </c>
      <c r="B235">
        <f>COUNTIF(DATA11[DATA-FOTO],TODO_FOTO[[#This Row],[FOTOGRAFIAS ]])</f>
        <v>1</v>
      </c>
      <c r="E235" t="s">
        <v>618</v>
      </c>
      <c r="F235">
        <f>COUNTIF(DATA11[DATA-POST],TODO_POST[[#This Row],[POST]])</f>
        <v>1</v>
      </c>
      <c r="G235" t="s">
        <v>1478</v>
      </c>
      <c r="M235" t="s">
        <v>992</v>
      </c>
      <c r="N235">
        <f>COUNTIF(DATA11[DATA-MENSAJE],TODO_MENSAJE[[#This Row],[MENSAJES]])</f>
        <v>2</v>
      </c>
      <c r="Q235" t="s">
        <v>1338</v>
      </c>
      <c r="R235">
        <f>COUNTIF(DATA11[DATA-NOTICIA],TODO_NOTICIA[[#This Row],[NOTICIAS]])</f>
        <v>1</v>
      </c>
      <c r="S235" s="1"/>
      <c r="X235" s="8"/>
      <c r="Y235" s="12"/>
      <c r="Z235" s="8"/>
      <c r="AA235" s="8"/>
    </row>
    <row r="236" spans="1:27" x14ac:dyDescent="0.25">
      <c r="A236" t="s">
        <v>203</v>
      </c>
      <c r="B236" s="14">
        <f>COUNTIF(DATA11[DATA-FOTO],TODO_FOTO[[#This Row],[FOTOGRAFIAS ]])</f>
        <v>1</v>
      </c>
      <c r="C236" t="s">
        <v>1478</v>
      </c>
      <c r="E236" t="s">
        <v>575</v>
      </c>
      <c r="F236">
        <f>COUNTIF(DATA11[DATA-POST],TODO_POST[[#This Row],[POST]])</f>
        <v>1</v>
      </c>
      <c r="G236" t="s">
        <v>1478</v>
      </c>
      <c r="M236" t="s">
        <v>996</v>
      </c>
      <c r="N236">
        <f>COUNTIF(DATA11[DATA-MENSAJE],TODO_MENSAJE[[#This Row],[MENSAJES]])</f>
        <v>2</v>
      </c>
      <c r="Q236" t="s">
        <v>1195</v>
      </c>
      <c r="R236">
        <f>COUNTIF(DATA11[DATA-NOTICIA],TODO_NOTICIA[[#This Row],[NOTICIAS]])</f>
        <v>1</v>
      </c>
      <c r="S236" s="1"/>
      <c r="X236" s="8"/>
      <c r="Y236" s="12"/>
      <c r="Z236" s="8"/>
      <c r="AA236" s="8"/>
    </row>
    <row r="237" spans="1:27" hidden="1" x14ac:dyDescent="0.25">
      <c r="A237" t="s">
        <v>233</v>
      </c>
      <c r="B237">
        <f>COUNTIF(DATA11[DATA-FOTO],TODO_FOTO[[#This Row],[FOTOGRAFIAS ]])</f>
        <v>1</v>
      </c>
      <c r="E237" t="s">
        <v>605</v>
      </c>
      <c r="F237">
        <f>COUNTIF(DATA11[DATA-POST],TODO_POST[[#This Row],[POST]])</f>
        <v>1</v>
      </c>
      <c r="G237" t="s">
        <v>1478</v>
      </c>
      <c r="M237" t="s">
        <v>928</v>
      </c>
      <c r="N237">
        <f>COUNTIF(DATA11[DATA-MENSAJE],TODO_MENSAJE[[#This Row],[MENSAJES]])</f>
        <v>2</v>
      </c>
      <c r="Q237" t="s">
        <v>1196</v>
      </c>
      <c r="R237">
        <f>COUNTIF(DATA11[DATA-NOTICIA],TODO_NOTICIA[[#This Row],[NOTICIAS]])</f>
        <v>1</v>
      </c>
      <c r="S237" s="1"/>
      <c r="X237" s="8"/>
      <c r="Y237" s="12"/>
      <c r="Z237" s="8"/>
      <c r="AA237" s="8"/>
    </row>
    <row r="238" spans="1:27" hidden="1" x14ac:dyDescent="0.25">
      <c r="A238" t="s">
        <v>193</v>
      </c>
      <c r="B238">
        <f>COUNTIF(DATA11[DATA-FOTO],TODO_FOTO[[#This Row],[FOTOGRAFIAS ]])</f>
        <v>1</v>
      </c>
      <c r="E238" t="s">
        <v>33</v>
      </c>
      <c r="F238">
        <f>COUNTIF(DATA11[DATA-POST],TODO_POST[[#This Row],[POST]])</f>
        <v>1</v>
      </c>
      <c r="G238" t="s">
        <v>1478</v>
      </c>
      <c r="M238" t="s">
        <v>1004</v>
      </c>
      <c r="N238">
        <f>COUNTIF(DATA11[DATA-MENSAJE],TODO_MENSAJE[[#This Row],[MENSAJES]])</f>
        <v>2</v>
      </c>
      <c r="Q238" t="s">
        <v>1307</v>
      </c>
      <c r="R238">
        <f>COUNTIF(DATA11[DATA-NOTICIA],TODO_NOTICIA[[#This Row],[NOTICIAS]])</f>
        <v>1</v>
      </c>
      <c r="S238" s="1"/>
      <c r="X238" s="8"/>
      <c r="Y238" s="12"/>
      <c r="Z238" s="8"/>
      <c r="AA238" s="8"/>
    </row>
    <row r="239" spans="1:27" hidden="1" x14ac:dyDescent="0.25">
      <c r="A239" t="s">
        <v>218</v>
      </c>
      <c r="B239">
        <f>COUNTIF(DATA11[DATA-FOTO],TODO_FOTO[[#This Row],[FOTOGRAFIAS ]])</f>
        <v>1</v>
      </c>
      <c r="E239" t="s">
        <v>342</v>
      </c>
      <c r="F239">
        <f>COUNTIF(DATA11[DATA-POST],TODO_POST[[#This Row],[POST]])</f>
        <v>1</v>
      </c>
      <c r="G239" t="s">
        <v>1478</v>
      </c>
      <c r="M239" t="s">
        <v>1007</v>
      </c>
      <c r="N239">
        <f>COUNTIF(DATA11[DATA-MENSAJE],TODO_MENSAJE[[#This Row],[MENSAJES]])</f>
        <v>2</v>
      </c>
      <c r="Q239" t="s">
        <v>1177</v>
      </c>
      <c r="R239">
        <f>COUNTIF(DATA11[DATA-NOTICIA],TODO_NOTICIA[[#This Row],[NOTICIAS]])</f>
        <v>1</v>
      </c>
      <c r="S239" s="1"/>
      <c r="X239" s="8"/>
      <c r="Y239" s="12"/>
      <c r="Z239" s="8"/>
      <c r="AA239" s="8"/>
    </row>
    <row r="240" spans="1:27" hidden="1" x14ac:dyDescent="0.25">
      <c r="A240" t="s">
        <v>313</v>
      </c>
      <c r="B240">
        <f>COUNTIF(DATA11[DATA-FOTO],TODO_FOTO[[#This Row],[FOTOGRAFIAS ]])</f>
        <v>1</v>
      </c>
      <c r="E240" t="s">
        <v>572</v>
      </c>
      <c r="F240">
        <f>COUNTIF(DATA11[DATA-POST],TODO_POST[[#This Row],[POST]])</f>
        <v>1</v>
      </c>
      <c r="G240" t="s">
        <v>1478</v>
      </c>
      <c r="M240" t="s">
        <v>1008</v>
      </c>
      <c r="N240">
        <f>COUNTIF(DATA11[DATA-MENSAJE],TODO_MENSAJE[[#This Row],[MENSAJES]])</f>
        <v>2</v>
      </c>
      <c r="Q240" t="s">
        <v>1233</v>
      </c>
      <c r="R240">
        <f>COUNTIF(DATA11[DATA-NOTICIA],TODO_NOTICIA[[#This Row],[NOTICIAS]])</f>
        <v>1</v>
      </c>
      <c r="S240" s="1"/>
      <c r="X240" s="8"/>
      <c r="Y240" s="12"/>
      <c r="Z240" s="8"/>
      <c r="AA240" s="8"/>
    </row>
    <row r="241" spans="1:27" x14ac:dyDescent="0.25">
      <c r="A241" t="s">
        <v>207</v>
      </c>
      <c r="B241" s="14">
        <f>COUNTIF(DATA11[DATA-FOTO],TODO_FOTO[[#This Row],[FOTOGRAFIAS ]])</f>
        <v>1</v>
      </c>
      <c r="C241" t="s">
        <v>1478</v>
      </c>
      <c r="E241" t="s">
        <v>499</v>
      </c>
      <c r="F241">
        <f>COUNTIF(DATA11[DATA-POST],TODO_POST[[#This Row],[POST]])</f>
        <v>1</v>
      </c>
      <c r="G241" t="s">
        <v>1478</v>
      </c>
      <c r="M241" t="s">
        <v>1009</v>
      </c>
      <c r="N241">
        <f>COUNTIF(DATA11[DATA-MENSAJE],TODO_MENSAJE[[#This Row],[MENSAJES]])</f>
        <v>2</v>
      </c>
      <c r="O241" t="s">
        <v>1478</v>
      </c>
      <c r="Q241" t="s">
        <v>1267</v>
      </c>
      <c r="R241">
        <f>COUNTIF(DATA11[DATA-NOTICIA],TODO_NOTICIA[[#This Row],[NOTICIAS]])</f>
        <v>1</v>
      </c>
      <c r="S241" s="1" t="s">
        <v>1478</v>
      </c>
      <c r="X241" s="8"/>
      <c r="Y241" s="12"/>
      <c r="Z241" s="8"/>
      <c r="AA241" s="8"/>
    </row>
    <row r="242" spans="1:27" x14ac:dyDescent="0.25">
      <c r="A242" t="s">
        <v>20</v>
      </c>
      <c r="B242" s="14">
        <f>COUNTIF(DATA11[DATA-FOTO],TODO_FOTO[[#This Row],[FOTOGRAFIAS ]])</f>
        <v>1</v>
      </c>
      <c r="C242" t="s">
        <v>1478</v>
      </c>
      <c r="E242" t="s">
        <v>370</v>
      </c>
      <c r="F242">
        <f>COUNTIF(DATA11[DATA-POST],TODO_POST[[#This Row],[POST]])</f>
        <v>1</v>
      </c>
      <c r="G242" t="s">
        <v>1478</v>
      </c>
      <c r="M242" t="s">
        <v>1011</v>
      </c>
      <c r="N242">
        <f>COUNTIF(DATA11[DATA-MENSAJE],TODO_MENSAJE[[#This Row],[MENSAJES]])</f>
        <v>2</v>
      </c>
      <c r="Q242" t="s">
        <v>1434</v>
      </c>
      <c r="R242">
        <f>COUNTIF(DATA11[DATA-NOTICIA],TODO_NOTICIA[[#This Row],[NOTICIAS]])</f>
        <v>1</v>
      </c>
      <c r="S242" s="1"/>
      <c r="X242" s="8"/>
      <c r="Y242" s="12"/>
      <c r="Z242" s="8"/>
      <c r="AA242" s="8"/>
    </row>
    <row r="243" spans="1:27" x14ac:dyDescent="0.25">
      <c r="A243" t="s">
        <v>116</v>
      </c>
      <c r="B243" s="14">
        <f>COUNTIF(DATA11[DATA-FOTO],TODO_FOTO[[#This Row],[FOTOGRAFIAS ]])</f>
        <v>1</v>
      </c>
      <c r="C243" t="s">
        <v>1478</v>
      </c>
      <c r="E243" t="s">
        <v>368</v>
      </c>
      <c r="F243">
        <f>COUNTIF(DATA11[DATA-POST],TODO_POST[[#This Row],[POST]])</f>
        <v>1</v>
      </c>
      <c r="G243" t="s">
        <v>1478</v>
      </c>
      <c r="M243" t="s">
        <v>1013</v>
      </c>
      <c r="N243">
        <f>COUNTIF(DATA11[DATA-MENSAJE],TODO_MENSAJE[[#This Row],[MENSAJES]])</f>
        <v>2</v>
      </c>
      <c r="Q243" t="s">
        <v>1414</v>
      </c>
      <c r="R243">
        <f>COUNTIF(DATA11[DATA-NOTICIA],TODO_NOTICIA[[#This Row],[NOTICIAS]])</f>
        <v>1</v>
      </c>
      <c r="S243" s="1" t="s">
        <v>1478</v>
      </c>
      <c r="X243" s="8"/>
      <c r="Y243" s="12"/>
      <c r="Z243" s="8"/>
      <c r="AA243" s="8"/>
    </row>
    <row r="244" spans="1:27" hidden="1" x14ac:dyDescent="0.25">
      <c r="A244" t="s">
        <v>125</v>
      </c>
      <c r="B244">
        <f>COUNTIF(DATA11[DATA-FOTO],TODO_FOTO[[#This Row],[FOTOGRAFIAS ]])</f>
        <v>1</v>
      </c>
      <c r="E244" t="s">
        <v>549</v>
      </c>
      <c r="F244">
        <f>COUNTIF(DATA11[DATA-POST],TODO_POST[[#This Row],[POST]])</f>
        <v>1</v>
      </c>
      <c r="G244" t="s">
        <v>1478</v>
      </c>
      <c r="M244" t="s">
        <v>1016</v>
      </c>
      <c r="N244">
        <f>COUNTIF(DATA11[DATA-MENSAJE],TODO_MENSAJE[[#This Row],[MENSAJES]])</f>
        <v>2</v>
      </c>
      <c r="O244" t="s">
        <v>1478</v>
      </c>
      <c r="Q244" t="s">
        <v>1362</v>
      </c>
      <c r="R244">
        <f>COUNTIF(DATA11[DATA-NOTICIA],TODO_NOTICIA[[#This Row],[NOTICIAS]])</f>
        <v>1</v>
      </c>
      <c r="S244" s="1"/>
      <c r="X244" s="8"/>
      <c r="Y244" s="12"/>
      <c r="Z244" s="8"/>
      <c r="AA244" s="8"/>
    </row>
    <row r="245" spans="1:27" hidden="1" x14ac:dyDescent="0.25">
      <c r="A245" t="s">
        <v>201</v>
      </c>
      <c r="B245">
        <f>COUNTIF(DATA11[DATA-FOTO],TODO_FOTO[[#This Row],[FOTOGRAFIAS ]])</f>
        <v>1</v>
      </c>
      <c r="E245" t="s">
        <v>490</v>
      </c>
      <c r="F245">
        <f>COUNTIF(DATA11[DATA-POST],TODO_POST[[#This Row],[POST]])</f>
        <v>1</v>
      </c>
      <c r="G245" t="s">
        <v>1478</v>
      </c>
      <c r="M245" t="s">
        <v>1017</v>
      </c>
      <c r="N245">
        <f>COUNTIF(DATA11[DATA-MENSAJE],TODO_MENSAJE[[#This Row],[MENSAJES]])</f>
        <v>2</v>
      </c>
      <c r="Q245" t="s">
        <v>475</v>
      </c>
      <c r="R245">
        <f>COUNTIF(DATA11[DATA-NOTICIA],TODO_NOTICIA[[#This Row],[NOTICIAS]])</f>
        <v>1</v>
      </c>
      <c r="S245" s="1" t="s">
        <v>1478</v>
      </c>
      <c r="X245" s="8"/>
      <c r="Y245" s="12"/>
      <c r="Z245" s="8"/>
      <c r="AA245" s="8"/>
    </row>
    <row r="246" spans="1:27" hidden="1" x14ac:dyDescent="0.25">
      <c r="A246" t="s">
        <v>32</v>
      </c>
      <c r="B246">
        <f>COUNTIF(DATA11[DATA-FOTO],TODO_FOTO[[#This Row],[FOTOGRAFIAS ]])</f>
        <v>1</v>
      </c>
      <c r="E246" t="s">
        <v>404</v>
      </c>
      <c r="F246">
        <f>COUNTIF(DATA11[DATA-POST],TODO_POST[[#This Row],[POST]])</f>
        <v>1</v>
      </c>
      <c r="G246" t="s">
        <v>1478</v>
      </c>
      <c r="M246" t="s">
        <v>1022</v>
      </c>
      <c r="N246">
        <f>COUNTIF(DATA11[DATA-MENSAJE],TODO_MENSAJE[[#This Row],[MENSAJES]])</f>
        <v>2</v>
      </c>
      <c r="Q246" t="s">
        <v>1150</v>
      </c>
      <c r="R246">
        <f>COUNTIF(DATA11[DATA-NOTICIA],TODO_NOTICIA[[#This Row],[NOTICIAS]])</f>
        <v>1</v>
      </c>
      <c r="S246" s="1"/>
      <c r="X246" s="8"/>
      <c r="Y246" s="12"/>
      <c r="Z246" s="8"/>
      <c r="AA246" s="8"/>
    </row>
    <row r="247" spans="1:27" x14ac:dyDescent="0.25">
      <c r="A247" t="s">
        <v>86</v>
      </c>
      <c r="B247" s="14">
        <f>COUNTIF(DATA11[DATA-FOTO],TODO_FOTO[[#This Row],[FOTOGRAFIAS ]])</f>
        <v>1</v>
      </c>
      <c r="C247" t="s">
        <v>1478</v>
      </c>
      <c r="E247" t="s">
        <v>600</v>
      </c>
      <c r="F247">
        <f>COUNTIF(DATA11[DATA-POST],TODO_POST[[#This Row],[POST]])</f>
        <v>1</v>
      </c>
      <c r="G247" t="s">
        <v>1478</v>
      </c>
      <c r="M247" t="s">
        <v>1024</v>
      </c>
      <c r="N247">
        <f>COUNTIF(DATA11[DATA-MENSAJE],TODO_MENSAJE[[#This Row],[MENSAJES]])</f>
        <v>2</v>
      </c>
      <c r="Q247" t="s">
        <v>1181</v>
      </c>
      <c r="R247">
        <f>COUNTIF(DATA11[DATA-NOTICIA],TODO_NOTICIA[[#This Row],[NOTICIAS]])</f>
        <v>1</v>
      </c>
      <c r="S247" s="1"/>
      <c r="X247" s="8"/>
      <c r="Y247" s="12"/>
      <c r="Z247" s="8"/>
      <c r="AA247" s="8"/>
    </row>
    <row r="248" spans="1:27" hidden="1" x14ac:dyDescent="0.25">
      <c r="A248" t="s">
        <v>89</v>
      </c>
      <c r="B248">
        <f>COUNTIF(DATA11[DATA-FOTO],TODO_FOTO[[#This Row],[FOTOGRAFIAS ]])</f>
        <v>1</v>
      </c>
      <c r="E248" t="s">
        <v>498</v>
      </c>
      <c r="F248">
        <f>COUNTIF(DATA11[DATA-POST],TODO_POST[[#This Row],[POST]])</f>
        <v>1</v>
      </c>
      <c r="G248" t="s">
        <v>1478</v>
      </c>
      <c r="M248" t="s">
        <v>1025</v>
      </c>
      <c r="N248">
        <f>COUNTIF(DATA11[DATA-MENSAJE],TODO_MENSAJE[[#This Row],[MENSAJES]])</f>
        <v>2</v>
      </c>
      <c r="Q248" t="s">
        <v>1293</v>
      </c>
      <c r="R248">
        <f>COUNTIF(DATA11[DATA-NOTICIA],TODO_NOTICIA[[#This Row],[NOTICIAS]])</f>
        <v>1</v>
      </c>
      <c r="S248" s="1"/>
      <c r="X248" s="8"/>
      <c r="Y248" s="12"/>
      <c r="Z248" s="8"/>
      <c r="AA248" s="8"/>
    </row>
    <row r="249" spans="1:27" hidden="1" x14ac:dyDescent="0.25">
      <c r="A249" t="s">
        <v>295</v>
      </c>
      <c r="B249">
        <f>COUNTIF(DATA11[DATA-FOTO],TODO_FOTO[[#This Row],[FOTOGRAFIAS ]])</f>
        <v>1</v>
      </c>
      <c r="E249" t="s">
        <v>536</v>
      </c>
      <c r="F249" s="7">
        <f>COUNTIF(DATA11[DATA-POST],TODO_POST[[#This Row],[POST]])</f>
        <v>1</v>
      </c>
      <c r="G249" t="s">
        <v>1478</v>
      </c>
      <c r="M249" t="s">
        <v>1026</v>
      </c>
      <c r="N249">
        <f>COUNTIF(DATA11[DATA-MENSAJE],TODO_MENSAJE[[#This Row],[MENSAJES]])</f>
        <v>2</v>
      </c>
      <c r="O249" t="s">
        <v>1478</v>
      </c>
      <c r="Q249" t="s">
        <v>1306</v>
      </c>
      <c r="R249">
        <f>COUNTIF(DATA11[DATA-NOTICIA],TODO_NOTICIA[[#This Row],[NOTICIAS]])</f>
        <v>1</v>
      </c>
      <c r="S249" s="1"/>
      <c r="X249" s="8"/>
      <c r="Y249" s="12"/>
      <c r="Z249" s="8"/>
      <c r="AA249" s="8"/>
    </row>
    <row r="250" spans="1:27" hidden="1" x14ac:dyDescent="0.25">
      <c r="A250" t="s">
        <v>268</v>
      </c>
      <c r="B250">
        <f>COUNTIF(DATA11[DATA-FOTO],TODO_FOTO[[#This Row],[FOTOGRAFIAS ]])</f>
        <v>1</v>
      </c>
      <c r="E250" t="s">
        <v>346</v>
      </c>
      <c r="F250">
        <f>COUNTIF(DATA11[DATA-POST],TODO_POST[[#This Row],[POST]])</f>
        <v>1</v>
      </c>
      <c r="G250" t="s">
        <v>1478</v>
      </c>
      <c r="M250" t="s">
        <v>1027</v>
      </c>
      <c r="N250">
        <f>COUNTIF(DATA11[DATA-MENSAJE],TODO_MENSAJE[[#This Row],[MENSAJES]])</f>
        <v>2</v>
      </c>
      <c r="Q250" t="s">
        <v>1204</v>
      </c>
      <c r="R250">
        <f>COUNTIF(DATA11[DATA-NOTICIA],TODO_NOTICIA[[#This Row],[NOTICIAS]])</f>
        <v>1</v>
      </c>
      <c r="S250" s="1"/>
      <c r="X250" s="8"/>
      <c r="Y250" s="12"/>
      <c r="Z250" s="8"/>
      <c r="AA250" s="8"/>
    </row>
    <row r="251" spans="1:27" hidden="1" x14ac:dyDescent="0.25">
      <c r="A251" t="s">
        <v>289</v>
      </c>
      <c r="B251">
        <f>COUNTIF(DATA11[DATA-FOTO],TODO_FOTO[[#This Row],[FOTOGRAFIAS ]])</f>
        <v>1</v>
      </c>
      <c r="E251" t="s">
        <v>598</v>
      </c>
      <c r="F251">
        <f>COUNTIF(DATA11[DATA-POST],TODO_POST[[#This Row],[POST]])</f>
        <v>1</v>
      </c>
      <c r="G251" t="s">
        <v>1478</v>
      </c>
      <c r="M251" t="s">
        <v>1032</v>
      </c>
      <c r="N251">
        <f>COUNTIF(DATA11[DATA-MENSAJE],TODO_MENSAJE[[#This Row],[MENSAJES]])</f>
        <v>2</v>
      </c>
      <c r="Q251" t="s">
        <v>1216</v>
      </c>
      <c r="R251">
        <f>COUNTIF(DATA11[DATA-NOTICIA],TODO_NOTICIA[[#This Row],[NOTICIAS]])</f>
        <v>1</v>
      </c>
      <c r="S251" s="1" t="s">
        <v>1478</v>
      </c>
      <c r="X251" s="8"/>
      <c r="Y251" s="12"/>
      <c r="Z251" s="8"/>
      <c r="AA251" s="8"/>
    </row>
    <row r="252" spans="1:27" hidden="1" x14ac:dyDescent="0.25">
      <c r="A252" t="s">
        <v>254</v>
      </c>
      <c r="B252">
        <f>COUNTIF(DATA11[DATA-FOTO],TODO_FOTO[[#This Row],[FOTOGRAFIAS ]])</f>
        <v>1</v>
      </c>
      <c r="E252" t="s">
        <v>373</v>
      </c>
      <c r="F252">
        <f>COUNTIF(DATA11[DATA-POST],TODO_POST[[#This Row],[POST]])</f>
        <v>1</v>
      </c>
      <c r="G252" t="s">
        <v>1478</v>
      </c>
      <c r="M252" t="s">
        <v>1033</v>
      </c>
      <c r="N252">
        <f>COUNTIF(DATA11[DATA-MENSAJE],TODO_MENSAJE[[#This Row],[MENSAJES]])</f>
        <v>2</v>
      </c>
      <c r="Q252" t="s">
        <v>1167</v>
      </c>
      <c r="R252">
        <f>COUNTIF(DATA11[DATA-NOTICIA],TODO_NOTICIA[[#This Row],[NOTICIAS]])</f>
        <v>1</v>
      </c>
      <c r="S252" s="1"/>
      <c r="X252" s="8"/>
      <c r="Y252" s="12"/>
      <c r="Z252" s="8"/>
      <c r="AA252" s="8"/>
    </row>
    <row r="253" spans="1:27" hidden="1" x14ac:dyDescent="0.25">
      <c r="A253" t="s">
        <v>308</v>
      </c>
      <c r="B253">
        <f>COUNTIF(DATA11[DATA-FOTO],TODO_FOTO[[#This Row],[FOTOGRAFIAS ]])</f>
        <v>1</v>
      </c>
      <c r="E253" t="s">
        <v>364</v>
      </c>
      <c r="F253">
        <f>COUNTIF(DATA11[DATA-POST],TODO_POST[[#This Row],[POST]])</f>
        <v>1</v>
      </c>
      <c r="G253" t="s">
        <v>1478</v>
      </c>
      <c r="M253" t="s">
        <v>1034</v>
      </c>
      <c r="N253">
        <f>COUNTIF(DATA11[DATA-MENSAJE],TODO_MENSAJE[[#This Row],[MENSAJES]])</f>
        <v>2</v>
      </c>
      <c r="Q253" t="s">
        <v>1170</v>
      </c>
      <c r="R253">
        <f>COUNTIF(DATA11[DATA-NOTICIA],TODO_NOTICIA[[#This Row],[NOTICIAS]])</f>
        <v>1</v>
      </c>
      <c r="S253" s="1"/>
      <c r="X253" s="8"/>
      <c r="Y253" s="12"/>
      <c r="Z253" s="8"/>
      <c r="AA253" s="8"/>
    </row>
    <row r="254" spans="1:27" hidden="1" x14ac:dyDescent="0.25">
      <c r="A254" t="s">
        <v>234</v>
      </c>
      <c r="B254">
        <f>COUNTIF(DATA11[DATA-FOTO],TODO_FOTO[[#This Row],[FOTOGRAFIAS ]])</f>
        <v>1</v>
      </c>
      <c r="E254" t="s">
        <v>352</v>
      </c>
      <c r="F254">
        <f>COUNTIF(DATA11[DATA-POST],TODO_POST[[#This Row],[POST]])</f>
        <v>1</v>
      </c>
      <c r="G254" t="s">
        <v>1478</v>
      </c>
      <c r="M254" t="s">
        <v>788</v>
      </c>
      <c r="N254">
        <f>COUNTIF(DATA11[DATA-MENSAJE],TODO_MENSAJE[[#This Row],[MENSAJES]])</f>
        <v>2</v>
      </c>
      <c r="O254" t="s">
        <v>1478</v>
      </c>
      <c r="Q254" t="s">
        <v>1303</v>
      </c>
      <c r="R254">
        <f>COUNTIF(DATA11[DATA-NOTICIA],TODO_NOTICIA[[#This Row],[NOTICIAS]])</f>
        <v>1</v>
      </c>
      <c r="S254" s="1"/>
      <c r="X254" s="8"/>
      <c r="Y254" s="12"/>
      <c r="Z254" s="8"/>
      <c r="AA254" s="8"/>
    </row>
    <row r="255" spans="1:27" x14ac:dyDescent="0.25">
      <c r="A255" t="s">
        <v>318</v>
      </c>
      <c r="B255" s="14">
        <f>COUNTIF(DATA11[DATA-FOTO],TODO_FOTO[[#This Row],[FOTOGRAFIAS ]])</f>
        <v>1</v>
      </c>
      <c r="C255" t="s">
        <v>1478</v>
      </c>
      <c r="E255" t="s">
        <v>426</v>
      </c>
      <c r="F255">
        <f>COUNTIF(DATA11[DATA-POST],TODO_POST[[#This Row],[POST]])</f>
        <v>1</v>
      </c>
      <c r="G255" t="s">
        <v>1478</v>
      </c>
      <c r="M255" t="s">
        <v>1039</v>
      </c>
      <c r="N255">
        <f>COUNTIF(DATA11[DATA-MENSAJE],TODO_MENSAJE[[#This Row],[MENSAJES]])</f>
        <v>2</v>
      </c>
      <c r="Q255" t="s">
        <v>1456</v>
      </c>
      <c r="R255">
        <f>COUNTIF(DATA11[DATA-NOTICIA],TODO_NOTICIA[[#This Row],[NOTICIAS]])</f>
        <v>1</v>
      </c>
      <c r="S255" s="1"/>
      <c r="X255" s="8"/>
      <c r="Y255" s="12"/>
      <c r="Z255" s="8"/>
      <c r="AA255" s="8"/>
    </row>
    <row r="256" spans="1:27" hidden="1" x14ac:dyDescent="0.25">
      <c r="A256" t="s">
        <v>283</v>
      </c>
      <c r="B256">
        <f>COUNTIF(DATA11[DATA-FOTO],TODO_FOTO[[#This Row],[FOTOGRAFIAS ]])</f>
        <v>1</v>
      </c>
      <c r="E256" t="s">
        <v>501</v>
      </c>
      <c r="F256">
        <f>COUNTIF(DATA11[DATA-POST],TODO_POST[[#This Row],[POST]])</f>
        <v>1</v>
      </c>
      <c r="G256" t="s">
        <v>1478</v>
      </c>
      <c r="M256" t="s">
        <v>1040</v>
      </c>
      <c r="N256">
        <f>COUNTIF(DATA11[DATA-MENSAJE],TODO_MENSAJE[[#This Row],[MENSAJES]])</f>
        <v>2</v>
      </c>
      <c r="O256" t="s">
        <v>1478</v>
      </c>
      <c r="Q256" t="s">
        <v>1193</v>
      </c>
      <c r="R256">
        <f>COUNTIF(DATA11[DATA-NOTICIA],TODO_NOTICIA[[#This Row],[NOTICIAS]])</f>
        <v>1</v>
      </c>
      <c r="S256" s="1"/>
      <c r="X256" s="8"/>
      <c r="Y256" s="12"/>
      <c r="Z256" s="8"/>
      <c r="AA256" s="8"/>
    </row>
    <row r="257" spans="1:27" x14ac:dyDescent="0.25">
      <c r="A257" t="s">
        <v>111</v>
      </c>
      <c r="B257" s="14">
        <f>COUNTIF(DATA11[DATA-FOTO],TODO_FOTO[[#This Row],[FOTOGRAFIAS ]])</f>
        <v>1</v>
      </c>
      <c r="C257" t="s">
        <v>1478</v>
      </c>
      <c r="E257" t="s">
        <v>371</v>
      </c>
      <c r="F257">
        <f>COUNTIF(DATA11[DATA-POST],TODO_POST[[#This Row],[POST]])</f>
        <v>1</v>
      </c>
      <c r="G257" t="s">
        <v>1478</v>
      </c>
      <c r="M257" t="s">
        <v>1041</v>
      </c>
      <c r="N257">
        <f>COUNTIF(DATA11[DATA-MENSAJE],TODO_MENSAJE[[#This Row],[MENSAJES]])</f>
        <v>2</v>
      </c>
      <c r="Q257" t="s">
        <v>1199</v>
      </c>
      <c r="R257">
        <f>COUNTIF(DATA11[DATA-NOTICIA],TODO_NOTICIA[[#This Row],[NOTICIAS]])</f>
        <v>1</v>
      </c>
      <c r="S257" s="1"/>
      <c r="X257" s="8"/>
      <c r="Y257" s="12"/>
      <c r="Z257" s="8"/>
      <c r="AA257" s="8"/>
    </row>
    <row r="258" spans="1:27" hidden="1" x14ac:dyDescent="0.25">
      <c r="A258" t="s">
        <v>291</v>
      </c>
      <c r="B258">
        <f>COUNTIF(DATA11[DATA-FOTO],TODO_FOTO[[#This Row],[FOTOGRAFIAS ]])</f>
        <v>1</v>
      </c>
      <c r="E258" t="s">
        <v>647</v>
      </c>
      <c r="F258">
        <f>COUNTIF(DATA11[DATA-POST],TODO_POST[[#This Row],[POST]])</f>
        <v>1</v>
      </c>
      <c r="G258" t="s">
        <v>1478</v>
      </c>
      <c r="M258" t="s">
        <v>1048</v>
      </c>
      <c r="N258">
        <f>COUNTIF(DATA11[DATA-MENSAJE],TODO_MENSAJE[[#This Row],[MENSAJES]])</f>
        <v>2</v>
      </c>
      <c r="Q258" t="s">
        <v>1309</v>
      </c>
      <c r="R258">
        <f>COUNTIF(DATA11[DATA-NOTICIA],TODO_NOTICIA[[#This Row],[NOTICIAS]])</f>
        <v>1</v>
      </c>
      <c r="S258" s="1"/>
      <c r="X258" s="8"/>
      <c r="Y258" s="12"/>
      <c r="Z258" s="8"/>
      <c r="AA258" s="8"/>
    </row>
    <row r="259" spans="1:27" hidden="1" x14ac:dyDescent="0.25">
      <c r="A259" t="s">
        <v>259</v>
      </c>
      <c r="B259">
        <f>COUNTIF(DATA11[DATA-FOTO],TODO_FOTO[[#This Row],[FOTOGRAFIAS ]])</f>
        <v>1</v>
      </c>
      <c r="E259" t="s">
        <v>418</v>
      </c>
      <c r="F259">
        <f>COUNTIF(DATA11[DATA-POST],TODO_POST[[#This Row],[POST]])</f>
        <v>1</v>
      </c>
      <c r="G259" t="s">
        <v>1478</v>
      </c>
      <c r="M259" t="s">
        <v>427</v>
      </c>
      <c r="N259">
        <f>COUNTIF(DATA11[DATA-MENSAJE],TODO_MENSAJE[[#This Row],[MENSAJES]])</f>
        <v>2</v>
      </c>
      <c r="O259" t="s">
        <v>1478</v>
      </c>
      <c r="Q259" t="s">
        <v>1331</v>
      </c>
      <c r="R259">
        <f>COUNTIF(DATA11[DATA-NOTICIA],TODO_NOTICIA[[#This Row],[NOTICIAS]])</f>
        <v>1</v>
      </c>
      <c r="S259" s="1" t="s">
        <v>1478</v>
      </c>
      <c r="X259" s="8"/>
      <c r="Y259" s="12"/>
      <c r="Z259" s="8"/>
      <c r="AA259" s="8"/>
    </row>
    <row r="260" spans="1:27" hidden="1" x14ac:dyDescent="0.25">
      <c r="A260" t="s">
        <v>293</v>
      </c>
      <c r="B260">
        <f>COUNTIF(DATA11[DATA-FOTO],TODO_FOTO[[#This Row],[FOTOGRAFIAS ]])</f>
        <v>1</v>
      </c>
      <c r="E260" t="s">
        <v>427</v>
      </c>
      <c r="F260">
        <f>COUNTIF(DATA11[DATA-POST],TODO_POST[[#This Row],[POST]])</f>
        <v>1</v>
      </c>
      <c r="G260" t="s">
        <v>1478</v>
      </c>
      <c r="M260" t="s">
        <v>909</v>
      </c>
      <c r="N260">
        <f>COUNTIF(DATA11[DATA-MENSAJE],TODO_MENSAJE[[#This Row],[MENSAJES]])</f>
        <v>2</v>
      </c>
      <c r="Q260" t="s">
        <v>1180</v>
      </c>
      <c r="R260">
        <f>COUNTIF(DATA11[DATA-NOTICIA],TODO_NOTICIA[[#This Row],[NOTICIAS]])</f>
        <v>1</v>
      </c>
      <c r="S260" s="1"/>
      <c r="X260" s="8"/>
      <c r="Y260" s="12"/>
      <c r="Z260" s="8"/>
      <c r="AA260" s="8"/>
    </row>
    <row r="261" spans="1:27" hidden="1" x14ac:dyDescent="0.25">
      <c r="A261" t="s">
        <v>334</v>
      </c>
      <c r="B261">
        <f>COUNTIF(DATA11[DATA-FOTO],TODO_FOTO[[#This Row],[FOTOGRAFIAS ]])</f>
        <v>1</v>
      </c>
      <c r="E261" t="s">
        <v>361</v>
      </c>
      <c r="F261">
        <f>COUNTIF(DATA11[DATA-POST],TODO_POST[[#This Row],[POST]])</f>
        <v>1</v>
      </c>
      <c r="G261" t="s">
        <v>1478</v>
      </c>
      <c r="M261" t="s">
        <v>898</v>
      </c>
      <c r="N261">
        <f>COUNTIF(DATA11[DATA-MENSAJE],TODO_MENSAJE[[#This Row],[MENSAJES]])</f>
        <v>2</v>
      </c>
      <c r="Q261" t="s">
        <v>1234</v>
      </c>
      <c r="R261">
        <f>COUNTIF(DATA11[DATA-NOTICIA],TODO_NOTICIA[[#This Row],[NOTICIAS]])</f>
        <v>1</v>
      </c>
      <c r="S261" s="1"/>
      <c r="X261" s="8"/>
      <c r="Y261" s="12"/>
      <c r="Z261" s="8"/>
      <c r="AA261" s="8"/>
    </row>
    <row r="262" spans="1:27" hidden="1" x14ac:dyDescent="0.25">
      <c r="A262" t="s">
        <v>275</v>
      </c>
      <c r="B262">
        <f>COUNTIF(DATA11[DATA-FOTO],TODO_FOTO[[#This Row],[FOTOGRAFIAS ]])</f>
        <v>1</v>
      </c>
      <c r="E262" t="s">
        <v>345</v>
      </c>
      <c r="F262">
        <f>COUNTIF(DATA11[DATA-POST],TODO_POST[[#This Row],[POST]])</f>
        <v>1</v>
      </c>
      <c r="G262" t="s">
        <v>1478</v>
      </c>
      <c r="M262" t="s">
        <v>1052</v>
      </c>
      <c r="N262">
        <f>COUNTIF(DATA11[DATA-MENSAJE],TODO_MENSAJE[[#This Row],[MENSAJES]])</f>
        <v>2</v>
      </c>
      <c r="O262" t="s">
        <v>1478</v>
      </c>
      <c r="Q262" t="s">
        <v>1315</v>
      </c>
      <c r="R262">
        <f>COUNTIF(DATA11[DATA-NOTICIA],TODO_NOTICIA[[#This Row],[NOTICIAS]])</f>
        <v>1</v>
      </c>
      <c r="S262" s="1" t="s">
        <v>1478</v>
      </c>
      <c r="X262" s="8"/>
      <c r="Y262" s="12"/>
      <c r="Z262" s="8"/>
      <c r="AA262" s="8"/>
    </row>
    <row r="263" spans="1:27" hidden="1" x14ac:dyDescent="0.25">
      <c r="A263" t="s">
        <v>138</v>
      </c>
      <c r="B263">
        <f>COUNTIF(DATA11[DATA-FOTO],TODO_FOTO[[#This Row],[FOTOGRAFIAS ]])</f>
        <v>1</v>
      </c>
      <c r="E263" t="s">
        <v>441</v>
      </c>
      <c r="F263">
        <f>COUNTIF(DATA11[DATA-POST],TODO_POST[[#This Row],[POST]])</f>
        <v>1</v>
      </c>
      <c r="G263" t="s">
        <v>1478</v>
      </c>
      <c r="M263" t="s">
        <v>1112</v>
      </c>
      <c r="N263">
        <f>COUNTIF(DATA11[DATA-MENSAJE],TODO_MENSAJE[[#This Row],[MENSAJES]])</f>
        <v>2</v>
      </c>
      <c r="Q263" t="s">
        <v>1256</v>
      </c>
      <c r="R263">
        <f>COUNTIF(DATA11[DATA-NOTICIA],TODO_NOTICIA[[#This Row],[NOTICIAS]])</f>
        <v>1</v>
      </c>
      <c r="S263" s="1" t="s">
        <v>1478</v>
      </c>
      <c r="X263" s="8"/>
      <c r="Y263" s="12"/>
      <c r="Z263" s="8"/>
      <c r="AA263" s="8"/>
    </row>
    <row r="264" spans="1:27" hidden="1" x14ac:dyDescent="0.25">
      <c r="A264" t="s">
        <v>134</v>
      </c>
      <c r="B264">
        <f>COUNTIF(DATA11[DATA-FOTO],TODO_FOTO[[#This Row],[FOTOGRAFIAS ]])</f>
        <v>1</v>
      </c>
      <c r="E264" t="s">
        <v>518</v>
      </c>
      <c r="F264">
        <f>COUNTIF(DATA11[DATA-POST],TODO_POST[[#This Row],[POST]])</f>
        <v>1</v>
      </c>
      <c r="G264" t="s">
        <v>1478</v>
      </c>
      <c r="M264" t="s">
        <v>939</v>
      </c>
      <c r="N264">
        <f>COUNTIF(DATA11[DATA-MENSAJE],TODO_MENSAJE[[#This Row],[MENSAJES]])</f>
        <v>2</v>
      </c>
      <c r="O264" t="s">
        <v>1478</v>
      </c>
      <c r="Q264" t="s">
        <v>1388</v>
      </c>
      <c r="R264">
        <f>COUNTIF(DATA11[DATA-NOTICIA],TODO_NOTICIA[[#This Row],[NOTICIAS]])</f>
        <v>1</v>
      </c>
      <c r="S264" s="1"/>
      <c r="X264" s="8"/>
      <c r="Y264" s="12"/>
      <c r="Z264" s="8"/>
      <c r="AA264" s="8"/>
    </row>
    <row r="265" spans="1:27" hidden="1" x14ac:dyDescent="0.25">
      <c r="A265" t="s">
        <v>38</v>
      </c>
      <c r="B265">
        <f>COUNTIF(DATA11[DATA-FOTO],TODO_FOTO[[#This Row],[FOTOGRAFIAS ]])</f>
        <v>1</v>
      </c>
      <c r="E265" t="s">
        <v>344</v>
      </c>
      <c r="F265">
        <f>COUNTIF(DATA11[DATA-POST],TODO_POST[[#This Row],[POST]])</f>
        <v>1</v>
      </c>
      <c r="G265" t="s">
        <v>1478</v>
      </c>
      <c r="M265" t="s">
        <v>1060</v>
      </c>
      <c r="N265">
        <f>COUNTIF(DATA11[DATA-MENSAJE],TODO_MENSAJE[[#This Row],[MENSAJES]])</f>
        <v>2</v>
      </c>
      <c r="O265" t="s">
        <v>1478</v>
      </c>
      <c r="Q265" t="s">
        <v>1467</v>
      </c>
      <c r="R265">
        <f>COUNTIF(DATA11[DATA-NOTICIA],TODO_NOTICIA[[#This Row],[NOTICIAS]])</f>
        <v>1</v>
      </c>
      <c r="S265" s="1" t="s">
        <v>1478</v>
      </c>
      <c r="X265" s="8"/>
      <c r="Y265" s="12"/>
      <c r="Z265" s="8"/>
      <c r="AA265" s="8"/>
    </row>
    <row r="266" spans="1:27" x14ac:dyDescent="0.25">
      <c r="A266" t="s">
        <v>296</v>
      </c>
      <c r="B266" s="14">
        <f>COUNTIF(DATA11[DATA-FOTO],TODO_FOTO[[#This Row],[FOTOGRAFIAS ]])</f>
        <v>1</v>
      </c>
      <c r="C266" t="s">
        <v>1478</v>
      </c>
      <c r="E266" t="s">
        <v>623</v>
      </c>
      <c r="F266">
        <f>COUNTIF(DATA11[DATA-POST],TODO_POST[[#This Row],[POST]])</f>
        <v>1</v>
      </c>
      <c r="G266" t="s">
        <v>1478</v>
      </c>
      <c r="M266" t="s">
        <v>1064</v>
      </c>
      <c r="N266">
        <f>COUNTIF(DATA11[DATA-MENSAJE],TODO_MENSAJE[[#This Row],[MENSAJES]])</f>
        <v>2</v>
      </c>
      <c r="Q266" t="s">
        <v>1286</v>
      </c>
      <c r="R266">
        <f>COUNTIF(DATA11[DATA-NOTICIA],TODO_NOTICIA[[#This Row],[NOTICIAS]])</f>
        <v>1</v>
      </c>
      <c r="S266" s="1"/>
      <c r="X266" s="8"/>
      <c r="Y266" s="12"/>
      <c r="Z266" s="8"/>
      <c r="AA266" s="8"/>
    </row>
    <row r="267" spans="1:27" hidden="1" x14ac:dyDescent="0.25">
      <c r="A267" t="s">
        <v>94</v>
      </c>
      <c r="B267">
        <f>COUNTIF(DATA11[DATA-FOTO],TODO_FOTO[[#This Row],[FOTOGRAFIAS ]])</f>
        <v>1</v>
      </c>
      <c r="E267" t="s">
        <v>586</v>
      </c>
      <c r="F267">
        <f>COUNTIF(DATA11[DATA-POST],TODO_POST[[#This Row],[POST]])</f>
        <v>1</v>
      </c>
      <c r="G267" t="s">
        <v>1478</v>
      </c>
      <c r="M267" t="s">
        <v>1075</v>
      </c>
      <c r="N267">
        <f>COUNTIF(DATA11[DATA-MENSAJE],TODO_MENSAJE[[#This Row],[MENSAJES]])</f>
        <v>2</v>
      </c>
      <c r="Q267" t="s">
        <v>1249</v>
      </c>
      <c r="R267">
        <f>COUNTIF(DATA11[DATA-NOTICIA],TODO_NOTICIA[[#This Row],[NOTICIAS]])</f>
        <v>1</v>
      </c>
      <c r="S267" s="1"/>
      <c r="X267" s="8"/>
      <c r="Y267" s="12"/>
      <c r="Z267" s="8"/>
      <c r="AA267" s="8"/>
    </row>
    <row r="268" spans="1:27" hidden="1" x14ac:dyDescent="0.25">
      <c r="A268" t="s">
        <v>14</v>
      </c>
      <c r="B268">
        <f>COUNTIF(DATA11[DATA-FOTO],TODO_FOTO[[#This Row],[FOTOGRAFIAS ]])</f>
        <v>1</v>
      </c>
      <c r="E268" t="s">
        <v>424</v>
      </c>
      <c r="F268">
        <f>COUNTIF(DATA11[DATA-POST],TODO_POST[[#This Row],[POST]])</f>
        <v>1</v>
      </c>
      <c r="G268" t="s">
        <v>1478</v>
      </c>
      <c r="M268" t="s">
        <v>1076</v>
      </c>
      <c r="N268">
        <f>COUNTIF(DATA11[DATA-MENSAJE],TODO_MENSAJE[[#This Row],[MENSAJES]])</f>
        <v>2</v>
      </c>
      <c r="Q268" t="s">
        <v>1460</v>
      </c>
      <c r="R268">
        <f>COUNTIF(DATA11[DATA-NOTICIA],TODO_NOTICIA[[#This Row],[NOTICIAS]])</f>
        <v>1</v>
      </c>
      <c r="S268" s="1"/>
      <c r="X268" s="8"/>
      <c r="Y268" s="12"/>
      <c r="Z268" s="8"/>
      <c r="AA268" s="8"/>
    </row>
    <row r="269" spans="1:27" hidden="1" x14ac:dyDescent="0.25">
      <c r="A269" t="s">
        <v>335</v>
      </c>
      <c r="B269">
        <f>COUNTIF(DATA11[DATA-FOTO],TODO_FOTO[[#This Row],[FOTOGRAFIAS ]])</f>
        <v>1</v>
      </c>
      <c r="E269" t="s">
        <v>416</v>
      </c>
      <c r="F269">
        <f>COUNTIF(DATA11[DATA-POST],TODO_POST[[#This Row],[POST]])</f>
        <v>1</v>
      </c>
      <c r="G269" t="s">
        <v>1478</v>
      </c>
      <c r="M269" t="s">
        <v>1077</v>
      </c>
      <c r="N269">
        <f>COUNTIF(DATA11[DATA-MENSAJE],TODO_MENSAJE[[#This Row],[MENSAJES]])</f>
        <v>2</v>
      </c>
      <c r="Q269" t="s">
        <v>1453</v>
      </c>
      <c r="R269">
        <f>COUNTIF(DATA11[DATA-NOTICIA],TODO_NOTICIA[[#This Row],[NOTICIAS]])</f>
        <v>1</v>
      </c>
      <c r="S269" s="1"/>
      <c r="X269" s="8"/>
      <c r="Y269" s="12"/>
      <c r="Z269" s="8"/>
      <c r="AA269" s="8"/>
    </row>
    <row r="270" spans="1:27" hidden="1" x14ac:dyDescent="0.25">
      <c r="A270" t="s">
        <v>79</v>
      </c>
      <c r="B270">
        <f>COUNTIF(DATA11[DATA-FOTO],TODO_FOTO[[#This Row],[FOTOGRAFIAS ]])</f>
        <v>1</v>
      </c>
      <c r="E270" t="s">
        <v>390</v>
      </c>
      <c r="F270">
        <f>COUNTIF(DATA11[DATA-POST],TODO_POST[[#This Row],[POST]])</f>
        <v>1</v>
      </c>
      <c r="G270" t="s">
        <v>1478</v>
      </c>
      <c r="M270" t="s">
        <v>920</v>
      </c>
      <c r="N270">
        <f>COUNTIF(DATA11[DATA-MENSAJE],TODO_MENSAJE[[#This Row],[MENSAJES]])</f>
        <v>2</v>
      </c>
      <c r="O270" t="s">
        <v>1478</v>
      </c>
      <c r="Q270" t="s">
        <v>1212</v>
      </c>
      <c r="R270">
        <f>COUNTIF(DATA11[DATA-NOTICIA],TODO_NOTICIA[[#This Row],[NOTICIAS]])</f>
        <v>1</v>
      </c>
      <c r="S270" s="1"/>
      <c r="X270" s="8"/>
      <c r="Y270" s="12"/>
      <c r="Z270" s="8"/>
      <c r="AA270" s="8"/>
    </row>
    <row r="271" spans="1:27" x14ac:dyDescent="0.25">
      <c r="A271" t="s">
        <v>272</v>
      </c>
      <c r="B271" s="14">
        <f>COUNTIF(DATA11[DATA-FOTO],TODO_FOTO[[#This Row],[FOTOGRAFIAS ]])</f>
        <v>1</v>
      </c>
      <c r="C271" t="s">
        <v>1478</v>
      </c>
      <c r="E271" t="s">
        <v>391</v>
      </c>
      <c r="F271">
        <f>COUNTIF(DATA11[DATA-POST],TODO_POST[[#This Row],[POST]])</f>
        <v>1</v>
      </c>
      <c r="G271" t="s">
        <v>1478</v>
      </c>
      <c r="M271" t="s">
        <v>844</v>
      </c>
      <c r="N271">
        <f>COUNTIF(DATA11[DATA-MENSAJE],TODO_MENSAJE[[#This Row],[MENSAJES]])</f>
        <v>2</v>
      </c>
      <c r="O271" t="s">
        <v>1478</v>
      </c>
      <c r="Q271" t="s">
        <v>1198</v>
      </c>
      <c r="R271">
        <f>COUNTIF(DATA11[DATA-NOTICIA],TODO_NOTICIA[[#This Row],[NOTICIAS]])</f>
        <v>1</v>
      </c>
      <c r="S271" s="1"/>
      <c r="X271" s="8"/>
      <c r="Y271" s="12"/>
      <c r="Z271" s="8"/>
      <c r="AA271" s="8"/>
    </row>
    <row r="272" spans="1:27" hidden="1" x14ac:dyDescent="0.25">
      <c r="A272" t="s">
        <v>227</v>
      </c>
      <c r="B272">
        <f>COUNTIF(DATA11[DATA-FOTO],TODO_FOTO[[#This Row],[FOTOGRAFIAS ]])</f>
        <v>1</v>
      </c>
      <c r="E272" t="s">
        <v>503</v>
      </c>
      <c r="F272">
        <f>COUNTIF(DATA11[DATA-POST],TODO_POST[[#This Row],[POST]])</f>
        <v>1</v>
      </c>
      <c r="G272" t="s">
        <v>1478</v>
      </c>
      <c r="M272" t="s">
        <v>1079</v>
      </c>
      <c r="N272">
        <f>COUNTIF(DATA11[DATA-MENSAJE],TODO_MENSAJE[[#This Row],[MENSAJES]])</f>
        <v>2</v>
      </c>
      <c r="Q272" t="s">
        <v>1402</v>
      </c>
      <c r="R272">
        <f>COUNTIF(DATA11[DATA-NOTICIA],TODO_NOTICIA[[#This Row],[NOTICIAS]])</f>
        <v>1</v>
      </c>
      <c r="S272" s="1"/>
      <c r="X272" s="8"/>
      <c r="Y272" s="12"/>
      <c r="Z272" s="8"/>
      <c r="AA272" s="8"/>
    </row>
    <row r="273" spans="1:27" hidden="1" x14ac:dyDescent="0.25">
      <c r="A273" t="s">
        <v>35</v>
      </c>
      <c r="B273">
        <f>COUNTIF(DATA11[DATA-FOTO],TODO_FOTO[[#This Row],[FOTOGRAFIAS ]])</f>
        <v>1</v>
      </c>
      <c r="E273" t="s">
        <v>425</v>
      </c>
      <c r="F273">
        <f>COUNTIF(DATA11[DATA-POST],TODO_POST[[#This Row],[POST]])</f>
        <v>1</v>
      </c>
      <c r="G273" t="s">
        <v>1478</v>
      </c>
      <c r="M273" t="s">
        <v>862</v>
      </c>
      <c r="N273">
        <f>COUNTIF(DATA11[DATA-MENSAJE],TODO_MENSAJE[[#This Row],[MENSAJES]])</f>
        <v>2</v>
      </c>
      <c r="Q273" t="s">
        <v>1409</v>
      </c>
      <c r="R273">
        <f>COUNTIF(DATA11[DATA-NOTICIA],TODO_NOTICIA[[#This Row],[NOTICIAS]])</f>
        <v>1</v>
      </c>
      <c r="S273" s="1" t="s">
        <v>1478</v>
      </c>
      <c r="X273" s="8"/>
      <c r="Y273" s="12"/>
      <c r="Z273" s="8"/>
      <c r="AA273" s="8"/>
    </row>
    <row r="274" spans="1:27" hidden="1" x14ac:dyDescent="0.25">
      <c r="A274" t="s">
        <v>339</v>
      </c>
      <c r="B274">
        <f>COUNTIF(DATA11[DATA-FOTO],TODO_FOTO[[#This Row],[FOTOGRAFIAS ]])</f>
        <v>1</v>
      </c>
      <c r="E274" t="s">
        <v>369</v>
      </c>
      <c r="F274">
        <f>COUNTIF(DATA11[DATA-POST],TODO_POST[[#This Row],[POST]])</f>
        <v>1</v>
      </c>
      <c r="G274" t="s">
        <v>1478</v>
      </c>
      <c r="M274" t="s">
        <v>1083</v>
      </c>
      <c r="N274">
        <f>COUNTIF(DATA11[DATA-MENSAJE],TODO_MENSAJE[[#This Row],[MENSAJES]])</f>
        <v>2</v>
      </c>
      <c r="Q274" t="s">
        <v>1358</v>
      </c>
      <c r="R274">
        <f>COUNTIF(DATA11[DATA-NOTICIA],TODO_NOTICIA[[#This Row],[NOTICIAS]])</f>
        <v>1</v>
      </c>
      <c r="S274" s="1"/>
      <c r="X274" s="8"/>
      <c r="Y274" s="12"/>
      <c r="Z274" s="8"/>
      <c r="AA274" s="8"/>
    </row>
    <row r="275" spans="1:27" hidden="1" x14ac:dyDescent="0.25">
      <c r="A275" t="s">
        <v>132</v>
      </c>
      <c r="B275">
        <f>COUNTIF(DATA11[DATA-FOTO],TODO_FOTO[[#This Row],[FOTOGRAFIAS ]])</f>
        <v>1</v>
      </c>
      <c r="E275" t="s">
        <v>509</v>
      </c>
      <c r="F275">
        <f>COUNTIF(DATA11[DATA-POST],TODO_POST[[#This Row],[POST]])</f>
        <v>1</v>
      </c>
      <c r="G275" t="s">
        <v>1478</v>
      </c>
      <c r="M275" t="s">
        <v>1084</v>
      </c>
      <c r="N275">
        <f>COUNTIF(DATA11[DATA-MENSAJE],TODO_MENSAJE[[#This Row],[MENSAJES]])</f>
        <v>2</v>
      </c>
      <c r="Q275" t="s">
        <v>1260</v>
      </c>
      <c r="R275">
        <f>COUNTIF(DATA11[DATA-NOTICIA],TODO_NOTICIA[[#This Row],[NOTICIAS]])</f>
        <v>1</v>
      </c>
      <c r="S275" s="1"/>
      <c r="X275" s="8"/>
      <c r="Y275" s="12"/>
      <c r="Z275" s="8"/>
      <c r="AA275" s="8"/>
    </row>
    <row r="276" spans="1:27" hidden="1" x14ac:dyDescent="0.25">
      <c r="A276" t="s">
        <v>75</v>
      </c>
      <c r="B276">
        <f>COUNTIF(DATA11[DATA-FOTO],TODO_FOTO[[#This Row],[FOTOGRAFIAS ]])</f>
        <v>1</v>
      </c>
      <c r="E276" t="s">
        <v>440</v>
      </c>
      <c r="F276">
        <f>COUNTIF(DATA11[DATA-POST],TODO_POST[[#This Row],[POST]])</f>
        <v>1</v>
      </c>
      <c r="G276" t="s">
        <v>1478</v>
      </c>
      <c r="M276" t="s">
        <v>1085</v>
      </c>
      <c r="N276">
        <f>COUNTIF(DATA11[DATA-MENSAJE],TODO_MENSAJE[[#This Row],[MENSAJES]])</f>
        <v>2</v>
      </c>
      <c r="Q276" t="s">
        <v>1257</v>
      </c>
      <c r="R276">
        <f>COUNTIF(DATA11[DATA-NOTICIA],TODO_NOTICIA[[#This Row],[NOTICIAS]])</f>
        <v>1</v>
      </c>
      <c r="S276" s="1"/>
      <c r="X276" s="8"/>
      <c r="Y276" s="12"/>
      <c r="Z276" s="8"/>
      <c r="AA276" s="8"/>
    </row>
    <row r="277" spans="1:27" hidden="1" x14ac:dyDescent="0.25">
      <c r="A277" t="s">
        <v>66</v>
      </c>
      <c r="B277">
        <f>COUNTIF(DATA11[DATA-FOTO],TODO_FOTO[[#This Row],[FOTOGRAFIAS ]])</f>
        <v>1</v>
      </c>
      <c r="E277" t="s">
        <v>475</v>
      </c>
      <c r="F277">
        <f>COUNTIF(DATA11[DATA-POST],TODO_POST[[#This Row],[POST]])</f>
        <v>1</v>
      </c>
      <c r="G277" t="s">
        <v>1478</v>
      </c>
      <c r="M277" t="s">
        <v>1086</v>
      </c>
      <c r="N277">
        <f>COUNTIF(DATA11[DATA-MENSAJE],TODO_MENSAJE[[#This Row],[MENSAJES]])</f>
        <v>2</v>
      </c>
      <c r="Q277" t="s">
        <v>1202</v>
      </c>
      <c r="R277">
        <f>COUNTIF(DATA11[DATA-NOTICIA],TODO_NOTICIA[[#This Row],[NOTICIAS]])</f>
        <v>1</v>
      </c>
      <c r="S277" s="1"/>
      <c r="X277" s="8"/>
      <c r="Y277" s="12"/>
      <c r="Z277" s="8"/>
      <c r="AA277" s="8"/>
    </row>
    <row r="278" spans="1:27" hidden="1" x14ac:dyDescent="0.25">
      <c r="A278" t="s">
        <v>78</v>
      </c>
      <c r="B278">
        <f>COUNTIF(DATA11[DATA-FOTO],TODO_FOTO[[#This Row],[FOTOGRAFIAS ]])</f>
        <v>1</v>
      </c>
      <c r="E278" t="s">
        <v>506</v>
      </c>
      <c r="F278">
        <f>COUNTIF(DATA11[DATA-POST],TODO_POST[[#This Row],[POST]])</f>
        <v>1</v>
      </c>
      <c r="G278" t="s">
        <v>1478</v>
      </c>
      <c r="M278" t="s">
        <v>1087</v>
      </c>
      <c r="N278">
        <f>COUNTIF(DATA11[DATA-MENSAJE],TODO_MENSAJE[[#This Row],[MENSAJES]])</f>
        <v>2</v>
      </c>
      <c r="Q278" t="s">
        <v>1427</v>
      </c>
      <c r="R278">
        <f>COUNTIF(DATA11[DATA-NOTICIA],TODO_NOTICIA[[#This Row],[NOTICIAS]])</f>
        <v>1</v>
      </c>
      <c r="S278" s="1"/>
      <c r="X278" s="8"/>
      <c r="Y278" s="12"/>
      <c r="Z278" s="8"/>
      <c r="AA278" s="8"/>
    </row>
    <row r="279" spans="1:27" x14ac:dyDescent="0.25">
      <c r="A279" t="s">
        <v>266</v>
      </c>
      <c r="B279" s="14">
        <f>COUNTIF(DATA11[DATA-FOTO],TODO_FOTO[[#This Row],[FOTOGRAFIAS ]])</f>
        <v>1</v>
      </c>
      <c r="C279" t="s">
        <v>1478</v>
      </c>
      <c r="E279" t="s">
        <v>392</v>
      </c>
      <c r="F279">
        <f>COUNTIF(DATA11[DATA-POST],TODO_POST[[#This Row],[POST]])</f>
        <v>1</v>
      </c>
      <c r="G279" t="s">
        <v>1478</v>
      </c>
      <c r="M279" t="s">
        <v>1088</v>
      </c>
      <c r="N279">
        <f>COUNTIF(DATA11[DATA-MENSAJE],TODO_MENSAJE[[#This Row],[MENSAJES]])</f>
        <v>2</v>
      </c>
      <c r="Q279" t="s">
        <v>1392</v>
      </c>
      <c r="R279">
        <f>COUNTIF(DATA11[DATA-NOTICIA],TODO_NOTICIA[[#This Row],[NOTICIAS]])</f>
        <v>1</v>
      </c>
      <c r="S279" s="1"/>
      <c r="X279" s="8"/>
      <c r="Y279" s="12"/>
      <c r="Z279" s="8"/>
      <c r="AA279" s="8"/>
    </row>
    <row r="280" spans="1:27" hidden="1" x14ac:dyDescent="0.25">
      <c r="A280" t="s">
        <v>269</v>
      </c>
      <c r="B280">
        <f>COUNTIF(DATA11[DATA-FOTO],TODO_FOTO[[#This Row],[FOTOGRAFIAS ]])</f>
        <v>1</v>
      </c>
      <c r="E280" t="s">
        <v>512</v>
      </c>
      <c r="F280">
        <f>COUNTIF(DATA11[DATA-POST],TODO_POST[[#This Row],[POST]])</f>
        <v>1</v>
      </c>
      <c r="G280" t="s">
        <v>1478</v>
      </c>
      <c r="M280" t="s">
        <v>1089</v>
      </c>
      <c r="N280">
        <f>COUNTIF(DATA11[DATA-MENSAJE],TODO_MENSAJE[[#This Row],[MENSAJES]])</f>
        <v>2</v>
      </c>
      <c r="O280" t="s">
        <v>1478</v>
      </c>
      <c r="Q280" t="s">
        <v>1220</v>
      </c>
      <c r="R280">
        <f>COUNTIF(DATA11[DATA-NOTICIA],TODO_NOTICIA[[#This Row],[NOTICIAS]])</f>
        <v>1</v>
      </c>
      <c r="S280" s="1" t="s">
        <v>1478</v>
      </c>
      <c r="X280" s="8"/>
      <c r="Y280" s="12"/>
      <c r="Z280" s="8"/>
      <c r="AA280" s="8"/>
    </row>
    <row r="281" spans="1:27" hidden="1" x14ac:dyDescent="0.25">
      <c r="A281" t="s">
        <v>107</v>
      </c>
      <c r="B281">
        <f>COUNTIF(DATA11[DATA-FOTO],TODO_FOTO[[#This Row],[FOTOGRAFIAS ]])</f>
        <v>1</v>
      </c>
      <c r="E281" t="s">
        <v>381</v>
      </c>
      <c r="F281">
        <f>COUNTIF(DATA11[DATA-POST],TODO_POST[[#This Row],[POST]])</f>
        <v>1</v>
      </c>
      <c r="G281" t="s">
        <v>1478</v>
      </c>
      <c r="M281" t="s">
        <v>755</v>
      </c>
      <c r="N281">
        <f>COUNTIF(DATA11[DATA-MENSAJE],TODO_MENSAJE[[#This Row],[MENSAJES]])</f>
        <v>2</v>
      </c>
      <c r="O281" t="s">
        <v>1478</v>
      </c>
      <c r="Q281" t="s">
        <v>1455</v>
      </c>
      <c r="R281">
        <f>COUNTIF(DATA11[DATA-NOTICIA],TODO_NOTICIA[[#This Row],[NOTICIAS]])</f>
        <v>1</v>
      </c>
      <c r="S281" s="1"/>
      <c r="X281" s="8"/>
      <c r="Y281" s="12"/>
      <c r="Z281" s="8"/>
      <c r="AA281" s="8"/>
    </row>
    <row r="282" spans="1:27" hidden="1" x14ac:dyDescent="0.25">
      <c r="A282" t="s">
        <v>47</v>
      </c>
      <c r="B282">
        <f>COUNTIF(DATA11[DATA-FOTO],TODO_FOTO[[#This Row],[FOTOGRAFIAS ]])</f>
        <v>1</v>
      </c>
      <c r="E282" t="s">
        <v>515</v>
      </c>
      <c r="F282">
        <f>COUNTIF(DATA11[DATA-POST],TODO_POST[[#This Row],[POST]])</f>
        <v>1</v>
      </c>
      <c r="G282" t="s">
        <v>1478</v>
      </c>
      <c r="M282" t="s">
        <v>1098</v>
      </c>
      <c r="N282">
        <f>COUNTIF(DATA11[DATA-MENSAJE],TODO_MENSAJE[[#This Row],[MENSAJES]])</f>
        <v>2</v>
      </c>
      <c r="Q282" t="s">
        <v>1430</v>
      </c>
      <c r="R282">
        <f>COUNTIF(DATA11[DATA-NOTICIA],TODO_NOTICIA[[#This Row],[NOTICIAS]])</f>
        <v>1</v>
      </c>
      <c r="S282" s="1" t="s">
        <v>1478</v>
      </c>
      <c r="X282" s="8"/>
      <c r="Y282" s="12"/>
      <c r="Z282" s="8"/>
      <c r="AA282" s="8"/>
    </row>
    <row r="283" spans="1:27" hidden="1" x14ac:dyDescent="0.25">
      <c r="A283" t="s">
        <v>26</v>
      </c>
      <c r="B283">
        <f>COUNTIF(DATA11[DATA-FOTO],TODO_FOTO[[#This Row],[FOTOGRAFIAS ]])</f>
        <v>1</v>
      </c>
      <c r="E283" t="s">
        <v>621</v>
      </c>
      <c r="F283">
        <f>COUNTIF(DATA11[DATA-POST],TODO_POST[[#This Row],[POST]])</f>
        <v>1</v>
      </c>
      <c r="G283" t="s">
        <v>1478</v>
      </c>
      <c r="M283" t="s">
        <v>1099</v>
      </c>
      <c r="N283">
        <f>COUNTIF(DATA11[DATA-MENSAJE],TODO_MENSAJE[[#This Row],[MENSAJES]])</f>
        <v>2</v>
      </c>
      <c r="Q283" t="s">
        <v>1442</v>
      </c>
      <c r="R283">
        <f>COUNTIF(DATA11[DATA-NOTICIA],TODO_NOTICIA[[#This Row],[NOTICIAS]])</f>
        <v>1</v>
      </c>
      <c r="S283" s="1" t="s">
        <v>1478</v>
      </c>
      <c r="X283" s="8"/>
      <c r="Y283" s="12"/>
      <c r="Z283" s="8"/>
      <c r="AA283" s="8"/>
    </row>
    <row r="284" spans="1:27" hidden="1" x14ac:dyDescent="0.25">
      <c r="A284" t="s">
        <v>16</v>
      </c>
      <c r="B284">
        <f>COUNTIF(DATA11[DATA-FOTO],TODO_FOTO[[#This Row],[FOTOGRAFIAS ]])</f>
        <v>1</v>
      </c>
      <c r="E284" t="s">
        <v>448</v>
      </c>
      <c r="F284">
        <f>COUNTIF(DATA11[DATA-POST],TODO_POST[[#This Row],[POST]])</f>
        <v>1</v>
      </c>
      <c r="G284" t="s">
        <v>1478</v>
      </c>
      <c r="M284" t="s">
        <v>1100</v>
      </c>
      <c r="N284">
        <f>COUNTIF(DATA11[DATA-MENSAJE],TODO_MENSAJE[[#This Row],[MENSAJES]])</f>
        <v>2</v>
      </c>
      <c r="Q284" t="s">
        <v>1429</v>
      </c>
      <c r="R284">
        <f>COUNTIF(DATA11[DATA-NOTICIA],TODO_NOTICIA[[#This Row],[NOTICIAS]])</f>
        <v>1</v>
      </c>
      <c r="S284" s="1" t="s">
        <v>1478</v>
      </c>
      <c r="X284" s="8"/>
      <c r="Y284" s="12"/>
      <c r="Z284" s="8"/>
      <c r="AA284" s="8"/>
    </row>
    <row r="285" spans="1:27" hidden="1" x14ac:dyDescent="0.25">
      <c r="A285" t="s">
        <v>136</v>
      </c>
      <c r="B285">
        <f>COUNTIF(DATA11[DATA-FOTO],TODO_FOTO[[#This Row],[FOTOGRAFIAS ]])</f>
        <v>1</v>
      </c>
      <c r="E285" t="s">
        <v>449</v>
      </c>
      <c r="F285">
        <f>COUNTIF(DATA11[DATA-POST],TODO_POST[[#This Row],[POST]])</f>
        <v>1</v>
      </c>
      <c r="G285" t="s">
        <v>1478</v>
      </c>
      <c r="M285" t="s">
        <v>1093</v>
      </c>
      <c r="N285">
        <f>COUNTIF(DATA11[DATA-MENSAJE],TODO_MENSAJE[[#This Row],[MENSAJES]])</f>
        <v>2</v>
      </c>
      <c r="Q285" t="s">
        <v>1418</v>
      </c>
      <c r="R285">
        <f>COUNTIF(DATA11[DATA-NOTICIA],TODO_NOTICIA[[#This Row],[NOTICIAS]])</f>
        <v>1</v>
      </c>
      <c r="S285" s="1" t="s">
        <v>1478</v>
      </c>
      <c r="X285" s="8"/>
      <c r="Y285" s="12"/>
      <c r="Z285" s="8"/>
      <c r="AA285" s="8"/>
    </row>
    <row r="286" spans="1:27" hidden="1" x14ac:dyDescent="0.25">
      <c r="A286" t="s">
        <v>232</v>
      </c>
      <c r="B286">
        <f>COUNTIF(DATA11[DATA-FOTO],TODO_FOTO[[#This Row],[FOTOGRAFIAS ]])</f>
        <v>1</v>
      </c>
      <c r="E286" t="s">
        <v>528</v>
      </c>
      <c r="F286">
        <f>COUNTIF(DATA11[DATA-POST],TODO_POST[[#This Row],[POST]])</f>
        <v>1</v>
      </c>
      <c r="G286" t="s">
        <v>1478</v>
      </c>
      <c r="M286" t="s">
        <v>1101</v>
      </c>
      <c r="N286">
        <f>COUNTIF(DATA11[DATA-MENSAJE],TODO_MENSAJE[[#This Row],[MENSAJES]])</f>
        <v>2</v>
      </c>
      <c r="Q286" t="s">
        <v>1321</v>
      </c>
      <c r="R286">
        <f>COUNTIF(DATA11[DATA-NOTICIA],TODO_NOTICIA[[#This Row],[NOTICIAS]])</f>
        <v>1</v>
      </c>
      <c r="S286" s="1"/>
      <c r="X286" s="8"/>
      <c r="Y286" s="12"/>
      <c r="Z286" s="8"/>
      <c r="AA286" s="8"/>
    </row>
    <row r="287" spans="1:27" hidden="1" x14ac:dyDescent="0.25">
      <c r="A287" t="s">
        <v>44</v>
      </c>
      <c r="B287">
        <f>COUNTIF(DATA11[DATA-FOTO],TODO_FOTO[[#This Row],[FOTOGRAFIAS ]])</f>
        <v>1</v>
      </c>
      <c r="E287" t="s">
        <v>385</v>
      </c>
      <c r="F287">
        <f>COUNTIF(DATA11[DATA-POST],TODO_POST[[#This Row],[POST]])</f>
        <v>1</v>
      </c>
      <c r="G287" t="s">
        <v>1478</v>
      </c>
      <c r="M287" t="s">
        <v>1102</v>
      </c>
      <c r="N287">
        <f>COUNTIF(DATA11[DATA-MENSAJE],TODO_MENSAJE[[#This Row],[MENSAJES]])</f>
        <v>2</v>
      </c>
      <c r="Q287" t="s">
        <v>722</v>
      </c>
      <c r="R287">
        <f>COUNTIF(DATA11[DATA-NOTICIA],TODO_NOTICIA[[#This Row],[NOTICIAS]])</f>
        <v>1</v>
      </c>
      <c r="S287" s="1" t="s">
        <v>1478</v>
      </c>
      <c r="X287" s="8"/>
      <c r="Y287" s="12"/>
      <c r="Z287" s="8"/>
      <c r="AA287" s="8"/>
    </row>
    <row r="288" spans="1:27" hidden="1" x14ac:dyDescent="0.25">
      <c r="A288" t="s">
        <v>31</v>
      </c>
      <c r="B288">
        <f>COUNTIF(DATA11[DATA-FOTO],TODO_FOTO[[#This Row],[FOTOGRAFIAS ]])</f>
        <v>1</v>
      </c>
      <c r="E288" t="s">
        <v>481</v>
      </c>
      <c r="F288">
        <f>COUNTIF(DATA11[DATA-POST],TODO_POST[[#This Row],[POST]])</f>
        <v>1</v>
      </c>
      <c r="G288" t="s">
        <v>1478</v>
      </c>
      <c r="M288" t="s">
        <v>759</v>
      </c>
      <c r="N288">
        <f>COUNTIF(DATA11[DATA-MENSAJE],TODO_MENSAJE[[#This Row],[MENSAJES]])</f>
        <v>2</v>
      </c>
      <c r="O288" t="s">
        <v>1478</v>
      </c>
      <c r="Q288" t="s">
        <v>1252</v>
      </c>
      <c r="R288">
        <f>COUNTIF(DATA11[DATA-NOTICIA],TODO_NOTICIA[[#This Row],[NOTICIAS]])</f>
        <v>1</v>
      </c>
      <c r="S288" s="1"/>
      <c r="X288" s="8"/>
      <c r="Y288" s="12"/>
      <c r="Z288" s="8"/>
      <c r="AA288" s="8"/>
    </row>
    <row r="289" spans="1:27" hidden="1" x14ac:dyDescent="0.25">
      <c r="A289" t="s">
        <v>235</v>
      </c>
      <c r="B289">
        <f>COUNTIF(DATA11[DATA-FOTO],TODO_FOTO[[#This Row],[FOTOGRAFIAS ]])</f>
        <v>1</v>
      </c>
      <c r="E289" t="s">
        <v>348</v>
      </c>
      <c r="F289">
        <f>COUNTIF(DATA11[DATA-POST],TODO_POST[[#This Row],[POST]])</f>
        <v>1</v>
      </c>
      <c r="G289" t="s">
        <v>1478</v>
      </c>
      <c r="M289" t="s">
        <v>1081</v>
      </c>
      <c r="N289">
        <f>COUNTIF(DATA11[DATA-MENSAJE],TODO_MENSAJE[[#This Row],[MENSAJES]])</f>
        <v>2</v>
      </c>
      <c r="Q289" t="s">
        <v>1192</v>
      </c>
      <c r="R289">
        <f>COUNTIF(DATA11[DATA-NOTICIA],TODO_NOTICIA[[#This Row],[NOTICIAS]])</f>
        <v>1</v>
      </c>
      <c r="S289" s="1"/>
      <c r="X289" s="8"/>
      <c r="Y289" s="12"/>
      <c r="Z289" s="8"/>
      <c r="AA289" s="8"/>
    </row>
    <row r="290" spans="1:27" hidden="1" x14ac:dyDescent="0.25">
      <c r="A290" t="s">
        <v>253</v>
      </c>
      <c r="B290">
        <f>COUNTIF(DATA11[DATA-FOTO],TODO_FOTO[[#This Row],[FOTOGRAFIAS ]])</f>
        <v>1</v>
      </c>
      <c r="E290" t="s">
        <v>581</v>
      </c>
      <c r="F290">
        <f>COUNTIF(DATA11[DATA-POST],TODO_POST[[#This Row],[POST]])</f>
        <v>1</v>
      </c>
      <c r="G290" t="s">
        <v>1478</v>
      </c>
      <c r="M290" t="s">
        <v>1109</v>
      </c>
      <c r="N290">
        <f>COUNTIF(DATA11[DATA-MENSAJE],TODO_MENSAJE[[#This Row],[MENSAJES]])</f>
        <v>2</v>
      </c>
      <c r="Q290" t="s">
        <v>1462</v>
      </c>
      <c r="R290">
        <f>COUNTIF(DATA11[DATA-NOTICIA],TODO_NOTICIA[[#This Row],[NOTICIAS]])</f>
        <v>1</v>
      </c>
      <c r="S290" s="1"/>
      <c r="X290" s="8"/>
      <c r="Y290" s="12"/>
      <c r="Z290" s="8"/>
      <c r="AA290" s="8"/>
    </row>
    <row r="291" spans="1:27" hidden="1" x14ac:dyDescent="0.25">
      <c r="A291" t="s">
        <v>12</v>
      </c>
      <c r="B291">
        <f>COUNTIF(DATA11[DATA-FOTO],TODO_FOTO[[#This Row],[FOTOGRAFIAS ]])</f>
        <v>1</v>
      </c>
      <c r="E291" t="s">
        <v>445</v>
      </c>
      <c r="F291">
        <f>COUNTIF(DATA11[DATA-POST],TODO_POST[[#This Row],[POST]])</f>
        <v>1</v>
      </c>
      <c r="G291" t="s">
        <v>1478</v>
      </c>
      <c r="M291" t="s">
        <v>892</v>
      </c>
      <c r="N291">
        <f>COUNTIF(DATA11[DATA-MENSAJE],TODO_MENSAJE[[#This Row],[MENSAJES]])</f>
        <v>2</v>
      </c>
      <c r="Q291" t="s">
        <v>1410</v>
      </c>
      <c r="R291">
        <f>COUNTIF(DATA11[DATA-NOTICIA],TODO_NOTICIA[[#This Row],[NOTICIAS]])</f>
        <v>1</v>
      </c>
      <c r="S291" s="1"/>
      <c r="X291" s="8"/>
      <c r="Y291" s="12"/>
      <c r="Z291" s="8"/>
      <c r="AA291" s="8"/>
    </row>
    <row r="292" spans="1:27" hidden="1" x14ac:dyDescent="0.25">
      <c r="A292" t="s">
        <v>55</v>
      </c>
      <c r="B292">
        <f>COUNTIF(DATA11[DATA-FOTO],TODO_FOTO[[#This Row],[FOTOGRAFIAS ]])</f>
        <v>1</v>
      </c>
      <c r="E292" t="s">
        <v>615</v>
      </c>
      <c r="F292">
        <f>COUNTIF(DATA11[DATA-POST],TODO_POST[[#This Row],[POST]])</f>
        <v>1</v>
      </c>
      <c r="G292" t="s">
        <v>1478</v>
      </c>
      <c r="M292" t="s">
        <v>1114</v>
      </c>
      <c r="N292">
        <f>COUNTIF(DATA11[DATA-MENSAJE],TODO_MENSAJE[[#This Row],[MENSAJES]])</f>
        <v>2</v>
      </c>
      <c r="Q292" t="s">
        <v>1229</v>
      </c>
      <c r="R292">
        <f>COUNTIF(DATA11[DATA-NOTICIA],TODO_NOTICIA[[#This Row],[NOTICIAS]])</f>
        <v>1</v>
      </c>
      <c r="S292" s="1"/>
      <c r="X292" s="8"/>
      <c r="Y292" s="12"/>
      <c r="Z292" s="8"/>
      <c r="AA292" s="8"/>
    </row>
    <row r="293" spans="1:27" x14ac:dyDescent="0.25">
      <c r="A293" t="s">
        <v>57</v>
      </c>
      <c r="B293" s="14">
        <f>COUNTIF(DATA11[DATA-FOTO],TODO_FOTO[[#This Row],[FOTOGRAFIAS ]])</f>
        <v>1</v>
      </c>
      <c r="C293" t="s">
        <v>1478</v>
      </c>
      <c r="E293" t="s">
        <v>487</v>
      </c>
      <c r="F293">
        <f>COUNTIF(DATA11[DATA-POST],TODO_POST[[#This Row],[POST]])</f>
        <v>1</v>
      </c>
      <c r="G293" t="s">
        <v>1478</v>
      </c>
      <c r="M293" t="s">
        <v>1115</v>
      </c>
      <c r="N293">
        <f>COUNTIF(DATA11[DATA-MENSAJE],TODO_MENSAJE[[#This Row],[MENSAJES]])</f>
        <v>2</v>
      </c>
      <c r="O293" t="s">
        <v>1478</v>
      </c>
      <c r="Q293" t="s">
        <v>1457</v>
      </c>
      <c r="R293">
        <f>COUNTIF(DATA11[DATA-NOTICIA],TODO_NOTICIA[[#This Row],[NOTICIAS]])</f>
        <v>1</v>
      </c>
      <c r="S293" s="1" t="s">
        <v>1478</v>
      </c>
      <c r="X293" s="8"/>
      <c r="Y293" s="12"/>
      <c r="Z293" s="8"/>
      <c r="AA293" s="8"/>
    </row>
    <row r="294" spans="1:27" hidden="1" x14ac:dyDescent="0.25">
      <c r="A294" t="s">
        <v>21</v>
      </c>
      <c r="B294">
        <f>COUNTIF(DATA11[DATA-FOTO],TODO_FOTO[[#This Row],[FOTOGRAFIAS ]])</f>
        <v>1</v>
      </c>
      <c r="E294" t="s">
        <v>617</v>
      </c>
      <c r="F294">
        <f>COUNTIF(DATA11[DATA-POST],TODO_POST[[#This Row],[POST]])</f>
        <v>1</v>
      </c>
      <c r="G294" t="s">
        <v>1478</v>
      </c>
      <c r="M294" t="s">
        <v>1117</v>
      </c>
      <c r="N294">
        <f>COUNTIF(DATA11[DATA-MENSAJE],TODO_MENSAJE[[#This Row],[MENSAJES]])</f>
        <v>2</v>
      </c>
      <c r="Q294" t="s">
        <v>1393</v>
      </c>
      <c r="R294">
        <f>COUNTIF(DATA11[DATA-NOTICIA],TODO_NOTICIA[[#This Row],[NOTICIAS]])</f>
        <v>1</v>
      </c>
      <c r="S294" s="1"/>
      <c r="X294" s="8"/>
      <c r="Y294" s="12"/>
      <c r="Z294" s="8"/>
      <c r="AA294" s="8"/>
    </row>
    <row r="295" spans="1:27" hidden="1" x14ac:dyDescent="0.25">
      <c r="A295" t="s">
        <v>231</v>
      </c>
      <c r="B295">
        <f>COUNTIF(DATA11[DATA-FOTO],TODO_FOTO[[#This Row],[FOTOGRAFIAS ]])</f>
        <v>1</v>
      </c>
      <c r="E295" t="s">
        <v>505</v>
      </c>
      <c r="F295">
        <f>COUNTIF(DATA11[DATA-POST],TODO_POST[[#This Row],[POST]])</f>
        <v>1</v>
      </c>
      <c r="G295" t="s">
        <v>1478</v>
      </c>
      <c r="M295" t="s">
        <v>1043</v>
      </c>
      <c r="N295">
        <f>COUNTIF(DATA11[DATA-MENSAJE],TODO_MENSAJE[[#This Row],[MENSAJES]])</f>
        <v>2</v>
      </c>
      <c r="Q295" t="s">
        <v>1436</v>
      </c>
      <c r="R295">
        <f>COUNTIF(DATA11[DATA-NOTICIA],TODO_NOTICIA[[#This Row],[NOTICIAS]])</f>
        <v>1</v>
      </c>
      <c r="S295" s="1"/>
      <c r="X295" s="8"/>
      <c r="Y295" s="12"/>
      <c r="Z295" s="8"/>
      <c r="AA295" s="8"/>
    </row>
    <row r="296" spans="1:27" hidden="1" x14ac:dyDescent="0.25">
      <c r="A296" t="s">
        <v>72</v>
      </c>
      <c r="B296">
        <f>COUNTIF(DATA11[DATA-FOTO],TODO_FOTO[[#This Row],[FOTOGRAFIAS ]])</f>
        <v>1</v>
      </c>
      <c r="E296" t="s">
        <v>384</v>
      </c>
      <c r="F296">
        <f>COUNTIF(DATA11[DATA-POST],TODO_POST[[#This Row],[POST]])</f>
        <v>1</v>
      </c>
      <c r="G296" t="s">
        <v>1478</v>
      </c>
      <c r="M296" t="s">
        <v>1097</v>
      </c>
      <c r="N296">
        <f>COUNTIF(DATA11[DATA-MENSAJE],TODO_MENSAJE[[#This Row],[MENSAJES]])</f>
        <v>2</v>
      </c>
      <c r="Q296" t="s">
        <v>1335</v>
      </c>
      <c r="R296">
        <f>COUNTIF(DATA11[DATA-NOTICIA],TODO_NOTICIA[[#This Row],[NOTICIAS]])</f>
        <v>1</v>
      </c>
      <c r="S296" s="1"/>
      <c r="X296" s="8"/>
      <c r="Y296" s="12"/>
      <c r="Z296" s="8"/>
      <c r="AA296" s="8"/>
    </row>
    <row r="297" spans="1:27" hidden="1" x14ac:dyDescent="0.25">
      <c r="A297" t="s">
        <v>121</v>
      </c>
      <c r="B297">
        <f>COUNTIF(DATA11[DATA-FOTO],TODO_FOTO[[#This Row],[FOTOGRAFIAS ]])</f>
        <v>1</v>
      </c>
      <c r="E297" t="s">
        <v>466</v>
      </c>
      <c r="F297">
        <f>COUNTIF(DATA11[DATA-POST],TODO_POST[[#This Row],[POST]])</f>
        <v>1</v>
      </c>
      <c r="G297" t="s">
        <v>1478</v>
      </c>
      <c r="M297" t="s">
        <v>1131</v>
      </c>
      <c r="N297">
        <f>COUNTIF(DATA11[DATA-MENSAJE],TODO_MENSAJE[[#This Row],[MENSAJES]])</f>
        <v>2</v>
      </c>
      <c r="O297" t="s">
        <v>1478</v>
      </c>
      <c r="Q297" t="s">
        <v>1173</v>
      </c>
      <c r="R297">
        <f>COUNTIF(DATA11[DATA-NOTICIA],TODO_NOTICIA[[#This Row],[NOTICIAS]])</f>
        <v>1</v>
      </c>
      <c r="S297" s="1"/>
      <c r="X297" s="8"/>
      <c r="Y297" s="12"/>
      <c r="Z297" s="8"/>
      <c r="AA297" s="8"/>
    </row>
    <row r="298" spans="1:27" hidden="1" x14ac:dyDescent="0.25">
      <c r="A298" t="s">
        <v>63</v>
      </c>
      <c r="B298">
        <f>COUNTIF(DATA11[DATA-FOTO],TODO_FOTO[[#This Row],[FOTOGRAFIAS ]])</f>
        <v>1</v>
      </c>
      <c r="E298" t="s">
        <v>502</v>
      </c>
      <c r="F298">
        <f>COUNTIF(DATA11[DATA-POST],TODO_POST[[#This Row],[POST]])</f>
        <v>1</v>
      </c>
      <c r="G298" t="s">
        <v>1478</v>
      </c>
      <c r="M298" t="s">
        <v>1123</v>
      </c>
      <c r="N298">
        <f>COUNTIF(DATA11[DATA-MENSAJE],TODO_MENSAJE[[#This Row],[MENSAJES]])</f>
        <v>2</v>
      </c>
      <c r="Q298" t="s">
        <v>1449</v>
      </c>
      <c r="R298">
        <f>COUNTIF(DATA11[DATA-NOTICIA],TODO_NOTICIA[[#This Row],[NOTICIAS]])</f>
        <v>1</v>
      </c>
      <c r="S298" s="1"/>
      <c r="X298" s="8"/>
      <c r="Y298" s="12"/>
      <c r="Z298" s="8"/>
      <c r="AA298" s="8"/>
    </row>
    <row r="299" spans="1:27" hidden="1" x14ac:dyDescent="0.25">
      <c r="A299" t="s">
        <v>124</v>
      </c>
      <c r="B299">
        <f>COUNTIF(DATA11[DATA-FOTO],TODO_FOTO[[#This Row],[FOTOGRAFIAS ]])</f>
        <v>1</v>
      </c>
      <c r="E299" t="s">
        <v>387</v>
      </c>
      <c r="F299">
        <f>COUNTIF(DATA11[DATA-POST],TODO_POST[[#This Row],[POST]])</f>
        <v>1</v>
      </c>
      <c r="G299" t="s">
        <v>1478</v>
      </c>
      <c r="M299" t="s">
        <v>1124</v>
      </c>
      <c r="N299">
        <f>COUNTIF(DATA11[DATA-MENSAJE],TODO_MENSAJE[[#This Row],[MENSAJES]])</f>
        <v>2</v>
      </c>
      <c r="Q299" t="s">
        <v>1211</v>
      </c>
      <c r="R299">
        <f>COUNTIF(DATA11[DATA-NOTICIA],TODO_NOTICIA[[#This Row],[NOTICIAS]])</f>
        <v>1</v>
      </c>
      <c r="S299" s="1"/>
      <c r="X299" s="8"/>
      <c r="Y299" s="12"/>
      <c r="Z299" s="8"/>
      <c r="AA299" s="8"/>
    </row>
    <row r="300" spans="1:27" hidden="1" x14ac:dyDescent="0.25">
      <c r="A300" t="s">
        <v>98</v>
      </c>
      <c r="B300">
        <f>COUNTIF(DATA11[DATA-FOTO],TODO_FOTO[[#This Row],[FOTOGRAFIAS ]])</f>
        <v>1</v>
      </c>
      <c r="E300" t="s">
        <v>580</v>
      </c>
      <c r="F300">
        <f>COUNTIF(DATA11[DATA-POST],TODO_POST[[#This Row],[POST]])</f>
        <v>1</v>
      </c>
      <c r="G300" t="s">
        <v>1478</v>
      </c>
      <c r="M300" t="s">
        <v>1125</v>
      </c>
      <c r="N300">
        <f>COUNTIF(DATA11[DATA-MENSAJE],TODO_MENSAJE[[#This Row],[MENSAJES]])</f>
        <v>2</v>
      </c>
      <c r="Q300" t="s">
        <v>1160</v>
      </c>
      <c r="R300">
        <f>COUNTIF(DATA11[DATA-NOTICIA],TODO_NOTICIA[[#This Row],[NOTICIAS]])</f>
        <v>1</v>
      </c>
      <c r="S300" s="1"/>
      <c r="X300" s="8"/>
      <c r="Y300" s="12"/>
      <c r="Z300" s="8"/>
      <c r="AA300" s="8"/>
    </row>
    <row r="301" spans="1:27" hidden="1" x14ac:dyDescent="0.25">
      <c r="A301" t="s">
        <v>123</v>
      </c>
      <c r="B301">
        <f>COUNTIF(DATA11[DATA-FOTO],TODO_FOTO[[#This Row],[FOTOGRAFIAS ]])</f>
        <v>1</v>
      </c>
      <c r="E301" t="s">
        <v>372</v>
      </c>
      <c r="F301">
        <f>COUNTIF(DATA11[DATA-POST],TODO_POST[[#This Row],[POST]])</f>
        <v>1</v>
      </c>
      <c r="G301" t="s">
        <v>1478</v>
      </c>
      <c r="M301" t="s">
        <v>1127</v>
      </c>
      <c r="N301">
        <f>COUNTIF(DATA11[DATA-MENSAJE],TODO_MENSAJE[[#This Row],[MENSAJES]])</f>
        <v>2</v>
      </c>
      <c r="Q301" t="s">
        <v>1326</v>
      </c>
      <c r="R301">
        <f>COUNTIF(DATA11[DATA-NOTICIA],TODO_NOTICIA[[#This Row],[NOTICIAS]])</f>
        <v>1</v>
      </c>
      <c r="S301" s="1"/>
      <c r="X301" s="8"/>
      <c r="Y301" s="12"/>
      <c r="Z301" s="8"/>
      <c r="AA301" s="8"/>
    </row>
    <row r="302" spans="1:27" hidden="1" x14ac:dyDescent="0.25">
      <c r="A302" t="s">
        <v>157</v>
      </c>
      <c r="B302">
        <f>COUNTIF(DATA11[DATA-FOTO],TODO_FOTO[[#This Row],[FOTOGRAFIAS ]])</f>
        <v>1</v>
      </c>
      <c r="E302" t="s">
        <v>435</v>
      </c>
      <c r="F302">
        <f>COUNTIF(DATA11[DATA-POST],TODO_POST[[#This Row],[POST]])</f>
        <v>1</v>
      </c>
      <c r="G302" t="s">
        <v>1478</v>
      </c>
      <c r="M302" t="s">
        <v>1128</v>
      </c>
      <c r="N302">
        <f>COUNTIF(DATA11[DATA-MENSAJE],TODO_MENSAJE[[#This Row],[MENSAJES]])</f>
        <v>2</v>
      </c>
      <c r="Q302" t="s">
        <v>1236</v>
      </c>
      <c r="R302">
        <f>COUNTIF(DATA11[DATA-NOTICIA],TODO_NOTICIA[[#This Row],[NOTICIAS]])</f>
        <v>1</v>
      </c>
      <c r="S302" s="1"/>
      <c r="X302" s="8"/>
      <c r="Y302" s="12"/>
      <c r="Z302" s="8"/>
      <c r="AA302" s="8"/>
    </row>
    <row r="303" spans="1:27" hidden="1" x14ac:dyDescent="0.25">
      <c r="A303" t="s">
        <v>317</v>
      </c>
      <c r="B303">
        <f>COUNTIF(DATA11[DATA-FOTO],TODO_FOTO[[#This Row],[FOTOGRAFIAS ]])</f>
        <v>1</v>
      </c>
      <c r="E303" t="s">
        <v>474</v>
      </c>
      <c r="F303">
        <f>COUNTIF(DATA11[DATA-POST],TODO_POST[[#This Row],[POST]])</f>
        <v>1</v>
      </c>
      <c r="G303" t="s">
        <v>1478</v>
      </c>
      <c r="M303" t="s">
        <v>1130</v>
      </c>
      <c r="N303">
        <f>COUNTIF(DATA11[DATA-MENSAJE],TODO_MENSAJE[[#This Row],[MENSAJES]])</f>
        <v>2</v>
      </c>
      <c r="Q303" t="s">
        <v>1217</v>
      </c>
      <c r="R303">
        <f>COUNTIF(DATA11[DATA-NOTICIA],TODO_NOTICIA[[#This Row],[NOTICIAS]])</f>
        <v>1</v>
      </c>
      <c r="S303" s="1"/>
      <c r="X303" s="8"/>
      <c r="Y303" s="12"/>
      <c r="Z303" s="8"/>
      <c r="AA303" s="8"/>
    </row>
    <row r="304" spans="1:27" x14ac:dyDescent="0.25">
      <c r="A304" t="s">
        <v>328</v>
      </c>
      <c r="B304" s="14">
        <f>COUNTIF(DATA11[DATA-FOTO],TODO_FOTO[[#This Row],[FOTOGRAFIAS ]])</f>
        <v>1</v>
      </c>
      <c r="C304" t="s">
        <v>1478</v>
      </c>
      <c r="E304" t="s">
        <v>467</v>
      </c>
      <c r="F304">
        <f>COUNTIF(DATA11[DATA-POST],TODO_POST[[#This Row],[POST]])</f>
        <v>1</v>
      </c>
      <c r="G304" t="s">
        <v>1478</v>
      </c>
      <c r="M304" t="s">
        <v>474</v>
      </c>
      <c r="N304">
        <f>COUNTIF(DATA11[DATA-MENSAJE],TODO_MENSAJE[[#This Row],[MENSAJES]])</f>
        <v>2</v>
      </c>
      <c r="O304" t="s">
        <v>1478</v>
      </c>
      <c r="Q304" t="s">
        <v>1310</v>
      </c>
      <c r="R304">
        <f>COUNTIF(DATA11[DATA-NOTICIA],TODO_NOTICIA[[#This Row],[NOTICIAS]])</f>
        <v>1</v>
      </c>
      <c r="S304" s="1"/>
      <c r="X304" s="8"/>
      <c r="Y304" s="12"/>
      <c r="Z304" s="8"/>
      <c r="AA304" s="8"/>
    </row>
    <row r="305" spans="1:27" x14ac:dyDescent="0.25">
      <c r="A305" t="s">
        <v>312</v>
      </c>
      <c r="B305" s="14">
        <f>COUNTIF(DATA11[DATA-FOTO],TODO_FOTO[[#This Row],[FOTOGRAFIAS ]])</f>
        <v>1</v>
      </c>
      <c r="C305" t="s">
        <v>1478</v>
      </c>
      <c r="E305">
        <f>SUBTOTAL(103,TODO_POST[POST])</f>
        <v>103</v>
      </c>
      <c r="F305">
        <f>SUBTOTAL(109,TODO_POST[CANTIDAD])</f>
        <v>309</v>
      </c>
      <c r="G305">
        <f>SUBTOTAL(103,TODO_POST[CHECK])</f>
        <v>103</v>
      </c>
      <c r="M305" t="s">
        <v>962</v>
      </c>
      <c r="N305">
        <f>COUNTIF(DATA11[DATA-MENSAJE],TODO_MENSAJE[[#This Row],[MENSAJES]])</f>
        <v>2</v>
      </c>
      <c r="Q305" t="s">
        <v>1407</v>
      </c>
      <c r="R305">
        <f>COUNTIF(DATA11[DATA-NOTICIA],TODO_NOTICIA[[#This Row],[NOTICIAS]])</f>
        <v>1</v>
      </c>
      <c r="S305" s="1"/>
      <c r="X305" s="8"/>
      <c r="Y305" s="12"/>
      <c r="Z305" s="8"/>
      <c r="AA305" s="8"/>
    </row>
    <row r="306" spans="1:27" hidden="1" x14ac:dyDescent="0.25">
      <c r="A306" t="s">
        <v>309</v>
      </c>
      <c r="B306">
        <f>COUNTIF(DATA11[DATA-FOTO],TODO_FOTO[[#This Row],[FOTOGRAFIAS ]])</f>
        <v>1</v>
      </c>
      <c r="M306" t="s">
        <v>1132</v>
      </c>
      <c r="N306">
        <f>COUNTIF(DATA11[DATA-MENSAJE],TODO_MENSAJE[[#This Row],[MENSAJES]])</f>
        <v>2</v>
      </c>
      <c r="O306" t="s">
        <v>1478</v>
      </c>
      <c r="Q306" t="s">
        <v>1364</v>
      </c>
      <c r="R306">
        <f>COUNTIF(DATA11[DATA-NOTICIA],TODO_NOTICIA[[#This Row],[NOTICIAS]])</f>
        <v>1</v>
      </c>
      <c r="S306" s="1" t="s">
        <v>1478</v>
      </c>
      <c r="X306" s="8"/>
      <c r="Y306" s="12"/>
      <c r="Z306" s="8"/>
      <c r="AA306" s="8"/>
    </row>
    <row r="307" spans="1:27" hidden="1" x14ac:dyDescent="0.25">
      <c r="A307" t="s">
        <v>315</v>
      </c>
      <c r="B307">
        <f>COUNTIF(DATA11[DATA-FOTO],TODO_FOTO[[#This Row],[FOTOGRAFIAS ]])</f>
        <v>1</v>
      </c>
      <c r="M307" t="s">
        <v>886</v>
      </c>
      <c r="N307">
        <f>COUNTIF(DATA11[DATA-MENSAJE],TODO_MENSAJE[[#This Row],[MENSAJES]])</f>
        <v>1</v>
      </c>
      <c r="Q307" t="s">
        <v>1416</v>
      </c>
      <c r="R307">
        <f>COUNTIF(DATA11[DATA-NOTICIA],TODO_NOTICIA[[#This Row],[NOTICIAS]])</f>
        <v>1</v>
      </c>
      <c r="S307" s="1" t="s">
        <v>1478</v>
      </c>
      <c r="X307" s="8"/>
      <c r="Y307" s="12"/>
      <c r="Z307" s="8"/>
      <c r="AA307" s="8"/>
    </row>
    <row r="308" spans="1:27" hidden="1" x14ac:dyDescent="0.25">
      <c r="A308" t="s">
        <v>301</v>
      </c>
      <c r="B308">
        <f>COUNTIF(DATA11[DATA-FOTO],TODO_FOTO[[#This Row],[FOTOGRAFIAS ]])</f>
        <v>1</v>
      </c>
      <c r="M308" t="s">
        <v>949</v>
      </c>
      <c r="N308">
        <f>COUNTIF(DATA11[DATA-MENSAJE],TODO_MENSAJE[[#This Row],[MENSAJES]])</f>
        <v>1</v>
      </c>
      <c r="Q308" t="s">
        <v>1369</v>
      </c>
      <c r="R308">
        <f>COUNTIF(DATA11[DATA-NOTICIA],TODO_NOTICIA[[#This Row],[NOTICIAS]])</f>
        <v>1</v>
      </c>
      <c r="S308" s="1"/>
      <c r="X308" s="8"/>
      <c r="Y308" s="12"/>
      <c r="Z308" s="8"/>
      <c r="AA308" s="8"/>
    </row>
    <row r="309" spans="1:27" hidden="1" x14ac:dyDescent="0.25">
      <c r="A309" t="s">
        <v>110</v>
      </c>
      <c r="B309">
        <f>COUNTIF(DATA11[DATA-FOTO],TODO_FOTO[[#This Row],[FOTOGRAFIAS ]])</f>
        <v>1</v>
      </c>
      <c r="M309" t="s">
        <v>746</v>
      </c>
      <c r="N309">
        <f>COUNTIF(DATA11[DATA-MENSAJE],TODO_MENSAJE[[#This Row],[MENSAJES]])</f>
        <v>1</v>
      </c>
      <c r="Q309" t="s">
        <v>1292</v>
      </c>
      <c r="R309">
        <f>COUNTIF(DATA11[DATA-NOTICIA],TODO_NOTICIA[[#This Row],[NOTICIAS]])</f>
        <v>1</v>
      </c>
      <c r="S309" s="1"/>
      <c r="X309" s="8"/>
      <c r="Y309" s="12"/>
      <c r="Z309" s="8"/>
      <c r="AA309" s="8"/>
    </row>
    <row r="310" spans="1:27" hidden="1" x14ac:dyDescent="0.25">
      <c r="A310" t="s">
        <v>217</v>
      </c>
      <c r="B310">
        <f>COUNTIF(DATA11[DATA-FOTO],TODO_FOTO[[#This Row],[FOTOGRAFIAS ]])</f>
        <v>1</v>
      </c>
      <c r="M310" t="s">
        <v>1001</v>
      </c>
      <c r="N310">
        <f>COUNTIF(DATA11[DATA-MENSAJE],TODO_MENSAJE[[#This Row],[MENSAJES]])</f>
        <v>1</v>
      </c>
      <c r="Q310" t="s">
        <v>1428</v>
      </c>
      <c r="R310">
        <f>COUNTIF(DATA11[DATA-NOTICIA],TODO_NOTICIA[[#This Row],[NOTICIAS]])</f>
        <v>1</v>
      </c>
      <c r="S310" s="1" t="s">
        <v>1478</v>
      </c>
      <c r="X310" s="8"/>
      <c r="Y310" s="12"/>
      <c r="Z310" s="8"/>
      <c r="AA310" s="8"/>
    </row>
    <row r="311" spans="1:27" x14ac:dyDescent="0.25">
      <c r="A311" t="s">
        <v>242</v>
      </c>
      <c r="B311" s="14">
        <f>COUNTIF(DATA11[DATA-FOTO],TODO_FOTO[[#This Row],[FOTOGRAFIAS ]])</f>
        <v>1</v>
      </c>
      <c r="C311" t="s">
        <v>1478</v>
      </c>
      <c r="M311" t="s">
        <v>1092</v>
      </c>
      <c r="N311">
        <f>COUNTIF(DATA11[DATA-MENSAJE],TODO_MENSAJE[[#This Row],[MENSAJES]])</f>
        <v>1</v>
      </c>
      <c r="Q311" t="s">
        <v>1302</v>
      </c>
      <c r="R311">
        <f>COUNTIF(DATA11[DATA-NOTICIA],TODO_NOTICIA[[#This Row],[NOTICIAS]])</f>
        <v>1</v>
      </c>
      <c r="S311" s="1" t="s">
        <v>1478</v>
      </c>
      <c r="X311" s="8"/>
      <c r="Y311" s="12"/>
      <c r="Z311" s="8"/>
      <c r="AA311" s="8"/>
    </row>
    <row r="312" spans="1:27" hidden="1" x14ac:dyDescent="0.25">
      <c r="A312" t="s">
        <v>332</v>
      </c>
      <c r="B312">
        <f>COUNTIF(DATA11[DATA-FOTO],TODO_FOTO[[#This Row],[FOTOGRAFIAS ]])</f>
        <v>1</v>
      </c>
      <c r="M312" t="s">
        <v>756</v>
      </c>
      <c r="N312">
        <f>COUNTIF(DATA11[DATA-MENSAJE],TODO_MENSAJE[[#This Row],[MENSAJES]])</f>
        <v>1</v>
      </c>
      <c r="Q312" t="s">
        <v>1221</v>
      </c>
      <c r="R312">
        <f>COUNTIF(DATA11[DATA-NOTICIA],TODO_NOTICIA[[#This Row],[NOTICIAS]])</f>
        <v>1</v>
      </c>
      <c r="S312" s="1" t="s">
        <v>1478</v>
      </c>
      <c r="X312" s="8"/>
      <c r="Y312" s="12"/>
      <c r="Z312" s="8"/>
      <c r="AA312" s="8"/>
    </row>
    <row r="313" spans="1:27" hidden="1" x14ac:dyDescent="0.25">
      <c r="A313" t="s">
        <v>177</v>
      </c>
      <c r="B313">
        <f>COUNTIF(DATA11[DATA-FOTO],TODO_FOTO[[#This Row],[FOTOGRAFIAS ]])</f>
        <v>1</v>
      </c>
      <c r="M313" t="s">
        <v>976</v>
      </c>
      <c r="N313">
        <f>COUNTIF(DATA11[DATA-MENSAJE],TODO_MENSAJE[[#This Row],[MENSAJES]])</f>
        <v>1</v>
      </c>
      <c r="Q313" t="s">
        <v>1484</v>
      </c>
      <c r="R313">
        <f>COUNTIF(DATA11[DATA-NOTICIA],TODO_NOTICIA[[#This Row],[NOTICIAS]])</f>
        <v>1</v>
      </c>
      <c r="S313" s="1"/>
      <c r="X313" s="8"/>
      <c r="Y313" s="12"/>
      <c r="Z313" s="8"/>
      <c r="AA313" s="8"/>
    </row>
    <row r="314" spans="1:27" hidden="1" x14ac:dyDescent="0.25">
      <c r="A314" t="s">
        <v>205</v>
      </c>
      <c r="B314">
        <f>COUNTIF(DATA11[DATA-FOTO],TODO_FOTO[[#This Row],[FOTOGRAFIAS ]])</f>
        <v>1</v>
      </c>
      <c r="M314" t="s">
        <v>765</v>
      </c>
      <c r="N314">
        <f>COUNTIF(DATA11[DATA-MENSAJE],TODO_MENSAJE[[#This Row],[MENSAJES]])</f>
        <v>1</v>
      </c>
      <c r="Q314" t="s">
        <v>1367</v>
      </c>
      <c r="R314">
        <f>COUNTIF(DATA11[DATA-NOTICIA],TODO_NOTICIA[[#This Row],[NOTICIAS]])</f>
        <v>1</v>
      </c>
      <c r="S314" s="1" t="s">
        <v>1478</v>
      </c>
      <c r="X314" s="8"/>
      <c r="Y314" s="12"/>
      <c r="Z314" s="8"/>
      <c r="AA314" s="8"/>
    </row>
    <row r="315" spans="1:27" hidden="1" x14ac:dyDescent="0.25">
      <c r="A315" t="s">
        <v>82</v>
      </c>
      <c r="B315">
        <f>COUNTIF(DATA11[DATA-FOTO],TODO_FOTO[[#This Row],[FOTOGRAFIAS ]])</f>
        <v>1</v>
      </c>
      <c r="M315" t="s">
        <v>769</v>
      </c>
      <c r="N315">
        <f>COUNTIF(DATA11[DATA-MENSAJE],TODO_MENSAJE[[#This Row],[MENSAJES]])</f>
        <v>1</v>
      </c>
      <c r="Q315" t="s">
        <v>1441</v>
      </c>
      <c r="R315">
        <f>COUNTIF(DATA11[DATA-NOTICIA],TODO_NOTICIA[[#This Row],[NOTICIAS]])</f>
        <v>1</v>
      </c>
      <c r="S315" s="1"/>
      <c r="X315" s="8"/>
      <c r="Y315" s="12"/>
      <c r="Z315" s="8"/>
      <c r="AA315" s="8"/>
    </row>
    <row r="316" spans="1:27" x14ac:dyDescent="0.25">
      <c r="A316" t="s">
        <v>292</v>
      </c>
      <c r="B316" s="14">
        <f>COUNTIF(DATA11[DATA-FOTO],TODO_FOTO[[#This Row],[FOTOGRAFIAS ]])</f>
        <v>1</v>
      </c>
      <c r="C316" t="s">
        <v>1478</v>
      </c>
      <c r="M316" t="s">
        <v>956</v>
      </c>
      <c r="N316">
        <f>COUNTIF(DATA11[DATA-MENSAJE],TODO_MENSAJE[[#This Row],[MENSAJES]])</f>
        <v>1</v>
      </c>
      <c r="Q316" t="s">
        <v>1149</v>
      </c>
      <c r="R316">
        <f>COUNTIF(DATA11[DATA-NOTICIA],TODO_NOTICIA[[#This Row],[NOTICIAS]])</f>
        <v>1</v>
      </c>
      <c r="S316" s="1" t="s">
        <v>1478</v>
      </c>
      <c r="X316" s="8"/>
      <c r="Y316" s="12"/>
      <c r="Z316" s="8"/>
      <c r="AA316" s="8"/>
    </row>
    <row r="317" spans="1:27" hidden="1" x14ac:dyDescent="0.25">
      <c r="A317" t="s">
        <v>188</v>
      </c>
      <c r="B317">
        <f>COUNTIF(DATA11[DATA-FOTO],TODO_FOTO[[#This Row],[FOTOGRAFIAS ]])</f>
        <v>1</v>
      </c>
      <c r="M317" t="s">
        <v>779</v>
      </c>
      <c r="N317">
        <f>COUNTIF(DATA11[DATA-MENSAJE],TODO_MENSAJE[[#This Row],[MENSAJES]])</f>
        <v>1</v>
      </c>
      <c r="O317" t="s">
        <v>1478</v>
      </c>
      <c r="Q317" t="s">
        <v>1403</v>
      </c>
      <c r="R317">
        <f>COUNTIF(DATA11[DATA-NOTICIA],TODO_NOTICIA[[#This Row],[NOTICIAS]])</f>
        <v>1</v>
      </c>
      <c r="S317" s="1"/>
      <c r="X317" s="8"/>
      <c r="Y317" s="12"/>
      <c r="Z317" s="8"/>
      <c r="AA317" s="8"/>
    </row>
    <row r="318" spans="1:27" hidden="1" x14ac:dyDescent="0.25">
      <c r="A318" t="s">
        <v>236</v>
      </c>
      <c r="B318">
        <f>COUNTIF(DATA11[DATA-FOTO],TODO_FOTO[[#This Row],[FOTOGRAFIAS ]])</f>
        <v>1</v>
      </c>
      <c r="M318" t="s">
        <v>784</v>
      </c>
      <c r="N318">
        <f>COUNTIF(DATA11[DATA-MENSAJE],TODO_MENSAJE[[#This Row],[MENSAJES]])</f>
        <v>1</v>
      </c>
      <c r="Q318" t="s">
        <v>1271</v>
      </c>
      <c r="R318">
        <f>COUNTIF(DATA11[DATA-NOTICIA],TODO_NOTICIA[[#This Row],[NOTICIAS]])</f>
        <v>1</v>
      </c>
      <c r="S318" s="1" t="s">
        <v>1478</v>
      </c>
      <c r="X318" s="8"/>
      <c r="Y318" s="12"/>
      <c r="Z318" s="8"/>
      <c r="AA318" s="8"/>
    </row>
    <row r="319" spans="1:27" hidden="1" x14ac:dyDescent="0.25">
      <c r="A319" t="s">
        <v>298</v>
      </c>
      <c r="B319">
        <f>COUNTIF(DATA11[DATA-FOTO],TODO_FOTO[[#This Row],[FOTOGRAFIAS ]])</f>
        <v>1</v>
      </c>
      <c r="M319" t="s">
        <v>786</v>
      </c>
      <c r="N319">
        <f>COUNTIF(DATA11[DATA-MENSAJE],TODO_MENSAJE[[#This Row],[MENSAJES]])</f>
        <v>1</v>
      </c>
      <c r="Q319" t="s">
        <v>1422</v>
      </c>
      <c r="R319">
        <f>COUNTIF(DATA11[DATA-NOTICIA],TODO_NOTICIA[[#This Row],[NOTICIAS]])</f>
        <v>1</v>
      </c>
      <c r="S319" s="1" t="s">
        <v>1478</v>
      </c>
      <c r="X319" s="8"/>
      <c r="Y319" s="12"/>
      <c r="Z319" s="8"/>
      <c r="AA319" s="8"/>
    </row>
    <row r="320" spans="1:27" hidden="1" x14ac:dyDescent="0.25">
      <c r="A320" t="s">
        <v>62</v>
      </c>
      <c r="B320">
        <f>COUNTIF(DATA11[DATA-FOTO],TODO_FOTO[[#This Row],[FOTOGRAFIAS ]])</f>
        <v>1</v>
      </c>
      <c r="M320" t="s">
        <v>789</v>
      </c>
      <c r="N320">
        <f>COUNTIF(DATA11[DATA-MENSAJE],TODO_MENSAJE[[#This Row],[MENSAJES]])</f>
        <v>1</v>
      </c>
      <c r="Q320" t="s">
        <v>1311</v>
      </c>
      <c r="R320">
        <f>COUNTIF(DATA11[DATA-NOTICIA],TODO_NOTICIA[[#This Row],[NOTICIAS]])</f>
        <v>1</v>
      </c>
      <c r="S320" s="1"/>
      <c r="X320" s="8"/>
      <c r="Y320" s="12"/>
      <c r="Z320" s="8"/>
      <c r="AA320" s="8"/>
    </row>
    <row r="321" spans="1:27" hidden="1" x14ac:dyDescent="0.25">
      <c r="A321" t="s">
        <v>277</v>
      </c>
      <c r="B321">
        <f>COUNTIF(DATA11[DATA-FOTO],TODO_FOTO[[#This Row],[FOTOGRAFIAS ]])</f>
        <v>1</v>
      </c>
      <c r="M321" t="s">
        <v>790</v>
      </c>
      <c r="N321">
        <f>COUNTIF(DATA11[DATA-MENSAJE],TODO_MENSAJE[[#This Row],[MENSAJES]])</f>
        <v>1</v>
      </c>
      <c r="Q321" t="s">
        <v>1419</v>
      </c>
      <c r="R321">
        <f>COUNTIF(DATA11[DATA-NOTICIA],TODO_NOTICIA[[#This Row],[NOTICIAS]])</f>
        <v>1</v>
      </c>
      <c r="S321" s="1" t="s">
        <v>1478</v>
      </c>
      <c r="X321" s="8"/>
      <c r="Y321" s="12"/>
      <c r="Z321" s="8"/>
      <c r="AA321" s="8"/>
    </row>
    <row r="322" spans="1:27" x14ac:dyDescent="0.25">
      <c r="A322" t="s">
        <v>122</v>
      </c>
      <c r="B322" s="14">
        <f>COUNTIF(DATA11[DATA-FOTO],TODO_FOTO[[#This Row],[FOTOGRAFIAS ]])</f>
        <v>1</v>
      </c>
      <c r="C322" t="s">
        <v>1478</v>
      </c>
      <c r="M322" t="s">
        <v>793</v>
      </c>
      <c r="N322">
        <f>COUNTIF(DATA11[DATA-MENSAJE],TODO_MENSAJE[[#This Row],[MENSAJES]])</f>
        <v>1</v>
      </c>
      <c r="O322" t="s">
        <v>1478</v>
      </c>
      <c r="Q322" t="s">
        <v>1222</v>
      </c>
      <c r="R322">
        <f>COUNTIF(DATA11[DATA-NOTICIA],TODO_NOTICIA[[#This Row],[NOTICIAS]])</f>
        <v>1</v>
      </c>
      <c r="S322" s="1" t="s">
        <v>1478</v>
      </c>
      <c r="X322" s="8"/>
      <c r="Y322" s="12"/>
      <c r="Z322" s="8"/>
      <c r="AA322" s="8"/>
    </row>
    <row r="323" spans="1:27" hidden="1" x14ac:dyDescent="0.25">
      <c r="A323" t="s">
        <v>237</v>
      </c>
      <c r="B323">
        <f>COUNTIF(DATA11[DATA-FOTO],TODO_FOTO[[#This Row],[FOTOGRAFIAS ]])</f>
        <v>1</v>
      </c>
      <c r="M323" t="s">
        <v>794</v>
      </c>
      <c r="N323">
        <f>COUNTIF(DATA11[DATA-MENSAJE],TODO_MENSAJE[[#This Row],[MENSAJES]])</f>
        <v>1</v>
      </c>
      <c r="Q323" t="s">
        <v>1371</v>
      </c>
      <c r="R323">
        <f>COUNTIF(DATA11[DATA-NOTICIA],TODO_NOTICIA[[#This Row],[NOTICIAS]])</f>
        <v>1</v>
      </c>
      <c r="S323" s="1" t="s">
        <v>1478</v>
      </c>
      <c r="X323" s="8"/>
      <c r="Y323" s="12"/>
      <c r="Z323" s="8"/>
      <c r="AA323" s="8"/>
    </row>
    <row r="324" spans="1:27" hidden="1" x14ac:dyDescent="0.25">
      <c r="A324" t="s">
        <v>187</v>
      </c>
      <c r="B324">
        <f>COUNTIF(DATA11[DATA-FOTO],TODO_FOTO[[#This Row],[FOTOGRAFIAS ]])</f>
        <v>1</v>
      </c>
      <c r="M324" t="s">
        <v>795</v>
      </c>
      <c r="N324">
        <f>COUNTIF(DATA11[DATA-MENSAJE],TODO_MENSAJE[[#This Row],[MENSAJES]])</f>
        <v>1</v>
      </c>
      <c r="O324" t="s">
        <v>1478</v>
      </c>
      <c r="Q324" t="s">
        <v>1164</v>
      </c>
      <c r="R324">
        <f>COUNTIF(DATA11[DATA-NOTICIA],TODO_NOTICIA[[#This Row],[NOTICIAS]])</f>
        <v>1</v>
      </c>
      <c r="S324" s="1"/>
      <c r="X324" s="8"/>
      <c r="Y324" s="12"/>
      <c r="Z324" s="8"/>
      <c r="AA324" s="8"/>
    </row>
    <row r="325" spans="1:27" hidden="1" x14ac:dyDescent="0.25">
      <c r="A325" t="s">
        <v>255</v>
      </c>
      <c r="B325">
        <f>COUNTIF(DATA11[DATA-FOTO],TODO_FOTO[[#This Row],[FOTOGRAFIAS ]])</f>
        <v>1</v>
      </c>
      <c r="M325" t="s">
        <v>801</v>
      </c>
      <c r="N325">
        <f>COUNTIF(DATA11[DATA-MENSAJE],TODO_MENSAJE[[#This Row],[MENSAJES]])</f>
        <v>1</v>
      </c>
      <c r="Q325" t="s">
        <v>1148</v>
      </c>
      <c r="R325">
        <f>COUNTIF(DATA11[DATA-NOTICIA],TODO_NOTICIA[[#This Row],[NOTICIAS]])</f>
        <v>1</v>
      </c>
      <c r="S325" s="1"/>
      <c r="X325" s="8"/>
      <c r="Y325" s="12"/>
      <c r="Z325" s="8"/>
      <c r="AA325" s="8"/>
    </row>
    <row r="326" spans="1:27" hidden="1" x14ac:dyDescent="0.25">
      <c r="A326" t="s">
        <v>245</v>
      </c>
      <c r="B326">
        <f>COUNTIF(DATA11[DATA-FOTO],TODO_FOTO[[#This Row],[FOTOGRAFIAS ]])</f>
        <v>1</v>
      </c>
      <c r="M326" t="s">
        <v>805</v>
      </c>
      <c r="N326">
        <f>COUNTIF(DATA11[DATA-MENSAJE],TODO_MENSAJE[[#This Row],[MENSAJES]])</f>
        <v>1</v>
      </c>
      <c r="Q326" t="s">
        <v>1270</v>
      </c>
      <c r="R326">
        <f>COUNTIF(DATA11[DATA-NOTICIA],TODO_NOTICIA[[#This Row],[NOTICIAS]])</f>
        <v>1</v>
      </c>
      <c r="S326" s="1"/>
      <c r="X326" s="8"/>
      <c r="Y326" s="12"/>
      <c r="Z326" s="8"/>
      <c r="AA326" s="8"/>
    </row>
    <row r="327" spans="1:27" hidden="1" x14ac:dyDescent="0.25">
      <c r="A327" t="s">
        <v>229</v>
      </c>
      <c r="B327">
        <f>COUNTIF(DATA11[DATA-FOTO],TODO_FOTO[[#This Row],[FOTOGRAFIAS ]])</f>
        <v>1</v>
      </c>
      <c r="M327" t="s">
        <v>863</v>
      </c>
      <c r="N327">
        <f>COUNTIF(DATA11[DATA-MENSAJE],TODO_MENSAJE[[#This Row],[MENSAJES]])</f>
        <v>1</v>
      </c>
      <c r="Q327" t="s">
        <v>1459</v>
      </c>
      <c r="R327">
        <f>COUNTIF(DATA11[DATA-NOTICIA],TODO_NOTICIA[[#This Row],[NOTICIAS]])</f>
        <v>1</v>
      </c>
      <c r="S327" s="1"/>
      <c r="X327" s="8"/>
      <c r="Y327" s="12"/>
      <c r="Z327" s="8"/>
      <c r="AA327" s="8"/>
    </row>
    <row r="328" spans="1:27" hidden="1" x14ac:dyDescent="0.25">
      <c r="A328" t="s">
        <v>261</v>
      </c>
      <c r="B328">
        <f>COUNTIF(DATA11[DATA-FOTO],TODO_FOTO[[#This Row],[FOTOGRAFIAS ]])</f>
        <v>1</v>
      </c>
      <c r="M328" t="s">
        <v>806</v>
      </c>
      <c r="N328">
        <f>COUNTIF(DATA11[DATA-MENSAJE],TODO_MENSAJE[[#This Row],[MENSAJES]])</f>
        <v>1</v>
      </c>
      <c r="Q328" t="s">
        <v>1421</v>
      </c>
      <c r="R328">
        <f>COUNTIF(DATA11[DATA-NOTICIA],TODO_NOTICIA[[#This Row],[NOTICIAS]])</f>
        <v>1</v>
      </c>
      <c r="S328" s="1"/>
      <c r="X328" s="8"/>
      <c r="Y328" s="12"/>
      <c r="Z328" s="8"/>
      <c r="AA328" s="8"/>
    </row>
    <row r="329" spans="1:27" hidden="1" x14ac:dyDescent="0.25">
      <c r="A329" t="s">
        <v>223</v>
      </c>
      <c r="B329">
        <f>COUNTIF(DATA11[DATA-FOTO],TODO_FOTO[[#This Row],[FOTOGRAFIAS ]])</f>
        <v>1</v>
      </c>
      <c r="M329" t="s">
        <v>813</v>
      </c>
      <c r="N329">
        <f>COUNTIF(DATA11[DATA-MENSAJE],TODO_MENSAJE[[#This Row],[MENSAJES]])</f>
        <v>1</v>
      </c>
      <c r="Q329" t="s">
        <v>1245</v>
      </c>
      <c r="R329">
        <f>COUNTIF(DATA11[DATA-NOTICIA],TODO_NOTICIA[[#This Row],[NOTICIAS]])</f>
        <v>1</v>
      </c>
      <c r="S329" s="1" t="s">
        <v>1478</v>
      </c>
      <c r="X329" s="8"/>
      <c r="Y329" s="12"/>
      <c r="Z329" s="8"/>
      <c r="AA329" s="8"/>
    </row>
    <row r="330" spans="1:27" hidden="1" x14ac:dyDescent="0.25">
      <c r="A330" t="s">
        <v>145</v>
      </c>
      <c r="B330">
        <f>COUNTIF(DATA11[DATA-FOTO],TODO_FOTO[[#This Row],[FOTOGRAFIAS ]])</f>
        <v>1</v>
      </c>
      <c r="M330" t="s">
        <v>814</v>
      </c>
      <c r="N330">
        <f>COUNTIF(DATA11[DATA-MENSAJE],TODO_MENSAJE[[#This Row],[MENSAJES]])</f>
        <v>1</v>
      </c>
      <c r="Q330" t="s">
        <v>1268</v>
      </c>
      <c r="R330">
        <f>COUNTIF(DATA11[DATA-NOTICIA],TODO_NOTICIA[[#This Row],[NOTICIAS]])</f>
        <v>1</v>
      </c>
      <c r="S330" s="1"/>
      <c r="X330" s="8"/>
      <c r="Y330" s="12"/>
      <c r="Z330" s="8"/>
      <c r="AA330" s="8"/>
    </row>
    <row r="331" spans="1:27" hidden="1" x14ac:dyDescent="0.25">
      <c r="A331" t="s">
        <v>162</v>
      </c>
      <c r="B331">
        <f>COUNTIF(DATA11[DATA-FOTO],TODO_FOTO[[#This Row],[FOTOGRAFIAS ]])</f>
        <v>1</v>
      </c>
      <c r="M331" t="s">
        <v>815</v>
      </c>
      <c r="N331">
        <f>COUNTIF(DATA11[DATA-MENSAJE],TODO_MENSAJE[[#This Row],[MENSAJES]])</f>
        <v>1</v>
      </c>
      <c r="Q331" t="s">
        <v>82</v>
      </c>
      <c r="R331">
        <f>COUNTIF(DATA11[DATA-NOTICIA],TODO_NOTICIA[[#This Row],[NOTICIAS]])</f>
        <v>1</v>
      </c>
      <c r="S331" s="1"/>
      <c r="X331" s="8"/>
      <c r="Y331" s="12"/>
      <c r="Z331" s="8"/>
      <c r="AA331" s="8"/>
    </row>
    <row r="332" spans="1:27" hidden="1" x14ac:dyDescent="0.25">
      <c r="A332" t="s">
        <v>280</v>
      </c>
      <c r="B332">
        <f>COUNTIF(DATA11[DATA-FOTO],TODO_FOTO[[#This Row],[FOTOGRAFIAS ]])</f>
        <v>1</v>
      </c>
      <c r="M332" t="s">
        <v>824</v>
      </c>
      <c r="N332">
        <f>COUNTIF(DATA11[DATA-MENSAJE],TODO_MENSAJE[[#This Row],[MENSAJES]])</f>
        <v>1</v>
      </c>
      <c r="Q332" t="s">
        <v>1348</v>
      </c>
      <c r="R332">
        <f>COUNTIF(DATA11[DATA-NOTICIA],TODO_NOTICIA[[#This Row],[NOTICIAS]])</f>
        <v>1</v>
      </c>
      <c r="S332" s="1"/>
      <c r="X332" s="8"/>
      <c r="Y332" s="12"/>
      <c r="Z332" s="8"/>
      <c r="AA332" s="8"/>
    </row>
    <row r="333" spans="1:27" hidden="1" x14ac:dyDescent="0.25">
      <c r="A333" t="s">
        <v>168</v>
      </c>
      <c r="B333">
        <f>COUNTIF(DATA11[DATA-FOTO],TODO_FOTO[[#This Row],[FOTOGRAFIAS ]])</f>
        <v>1</v>
      </c>
      <c r="M333" t="s">
        <v>828</v>
      </c>
      <c r="N333">
        <f>COUNTIF(DATA11[DATA-MENSAJE],TODO_MENSAJE[[#This Row],[MENSAJES]])</f>
        <v>1</v>
      </c>
      <c r="Q333" t="s">
        <v>1182</v>
      </c>
      <c r="R333">
        <f>COUNTIF(DATA11[DATA-NOTICIA],TODO_NOTICIA[[#This Row],[NOTICIAS]])</f>
        <v>1</v>
      </c>
      <c r="S333" s="1" t="s">
        <v>1478</v>
      </c>
      <c r="X333" s="8"/>
      <c r="Y333" s="12"/>
      <c r="Z333" s="8"/>
      <c r="AA333" s="8"/>
    </row>
    <row r="334" spans="1:27" hidden="1" x14ac:dyDescent="0.25">
      <c r="A334" t="s">
        <v>163</v>
      </c>
      <c r="B334">
        <f>COUNTIF(DATA11[DATA-FOTO],TODO_FOTO[[#This Row],[FOTOGRAFIAS ]])</f>
        <v>1</v>
      </c>
      <c r="M334" t="s">
        <v>829</v>
      </c>
      <c r="N334">
        <f>COUNTIF(DATA11[DATA-MENSAJE],TODO_MENSAJE[[#This Row],[MENSAJES]])</f>
        <v>1</v>
      </c>
      <c r="O334" t="s">
        <v>1478</v>
      </c>
      <c r="Q334" t="s">
        <v>1372</v>
      </c>
      <c r="R334">
        <f>COUNTIF(DATA11[DATA-NOTICIA],TODO_NOTICIA[[#This Row],[NOTICIAS]])</f>
        <v>1</v>
      </c>
      <c r="S334" s="1" t="s">
        <v>1478</v>
      </c>
      <c r="X334" s="8"/>
      <c r="Y334" s="12"/>
      <c r="Z334" s="8"/>
      <c r="AA334" s="8"/>
    </row>
    <row r="335" spans="1:27" hidden="1" x14ac:dyDescent="0.25">
      <c r="A335" t="s">
        <v>159</v>
      </c>
      <c r="B335">
        <f>COUNTIF(DATA11[DATA-FOTO],TODO_FOTO[[#This Row],[FOTOGRAFIAS ]])</f>
        <v>1</v>
      </c>
      <c r="M335" t="s">
        <v>846</v>
      </c>
      <c r="N335">
        <f>COUNTIF(DATA11[DATA-MENSAJE],TODO_MENSAJE[[#This Row],[MENSAJES]])</f>
        <v>1</v>
      </c>
      <c r="Q335" t="s">
        <v>1301</v>
      </c>
      <c r="R335">
        <f>COUNTIF(DATA11[DATA-NOTICIA],TODO_NOTICIA[[#This Row],[NOTICIAS]])</f>
        <v>1</v>
      </c>
      <c r="S335" s="1"/>
      <c r="X335" s="8"/>
      <c r="Y335" s="12"/>
      <c r="Z335" s="8"/>
      <c r="AA335" s="8"/>
    </row>
    <row r="336" spans="1:27" hidden="1" x14ac:dyDescent="0.25">
      <c r="A336" t="s">
        <v>25</v>
      </c>
      <c r="B336">
        <f>COUNTIF(DATA11[DATA-FOTO],TODO_FOTO[[#This Row],[FOTOGRAFIAS ]])</f>
        <v>1</v>
      </c>
      <c r="M336" t="s">
        <v>831</v>
      </c>
      <c r="N336">
        <f>COUNTIF(DATA11[DATA-MENSAJE],TODO_MENSAJE[[#This Row],[MENSAJES]])</f>
        <v>1</v>
      </c>
      <c r="Q336" t="s">
        <v>1128</v>
      </c>
      <c r="R336">
        <f>COUNTIF(DATA11[DATA-NOTICIA],TODO_NOTICIA[[#This Row],[NOTICIAS]])</f>
        <v>1</v>
      </c>
      <c r="S336" s="1"/>
      <c r="X336" s="8"/>
      <c r="Y336" s="12"/>
      <c r="Z336" s="8"/>
      <c r="AA336" s="8"/>
    </row>
    <row r="337" spans="1:27" hidden="1" x14ac:dyDescent="0.25">
      <c r="A337" t="s">
        <v>51</v>
      </c>
      <c r="B337">
        <f>COUNTIF(DATA11[DATA-FOTO],TODO_FOTO[[#This Row],[FOTOGRAFIAS ]])</f>
        <v>1</v>
      </c>
      <c r="M337" t="s">
        <v>945</v>
      </c>
      <c r="N337">
        <f>COUNTIF(DATA11[DATA-MENSAJE],TODO_MENSAJE[[#This Row],[MENSAJES]])</f>
        <v>1</v>
      </c>
      <c r="Q337" t="s">
        <v>1356</v>
      </c>
      <c r="R337">
        <f>COUNTIF(DATA11[DATA-NOTICIA],TODO_NOTICIA[[#This Row],[NOTICIAS]])</f>
        <v>1</v>
      </c>
      <c r="S337" s="1" t="s">
        <v>1478</v>
      </c>
      <c r="X337" s="8"/>
      <c r="Y337" s="12"/>
      <c r="Z337" s="8"/>
      <c r="AA337" s="8"/>
    </row>
    <row r="338" spans="1:27" x14ac:dyDescent="0.25">
      <c r="A338" t="s">
        <v>27</v>
      </c>
      <c r="B338" s="14">
        <f>COUNTIF(DATA11[DATA-FOTO],TODO_FOTO[[#This Row],[FOTOGRAFIAS ]])</f>
        <v>1</v>
      </c>
      <c r="C338" t="s">
        <v>1478</v>
      </c>
      <c r="M338" t="s">
        <v>977</v>
      </c>
      <c r="N338">
        <f>COUNTIF(DATA11[DATA-MENSAJE],TODO_MENSAJE[[#This Row],[MENSAJES]])</f>
        <v>1</v>
      </c>
      <c r="O338" t="s">
        <v>1478</v>
      </c>
      <c r="Q338" t="s">
        <v>1190</v>
      </c>
      <c r="R338">
        <f>COUNTIF(DATA11[DATA-NOTICIA],TODO_NOTICIA[[#This Row],[NOTICIAS]])</f>
        <v>1</v>
      </c>
      <c r="S338" s="1" t="s">
        <v>1478</v>
      </c>
      <c r="X338" s="8"/>
      <c r="Y338" s="12"/>
      <c r="Z338" s="8"/>
      <c r="AA338" s="8"/>
    </row>
    <row r="339" spans="1:27" x14ac:dyDescent="0.25">
      <c r="A339" t="s">
        <v>105</v>
      </c>
      <c r="B339" s="14">
        <f>COUNTIF(DATA11[DATA-FOTO],TODO_FOTO[[#This Row],[FOTOGRAFIAS ]])</f>
        <v>1</v>
      </c>
      <c r="C339" t="s">
        <v>1478</v>
      </c>
      <c r="M339" t="s">
        <v>840</v>
      </c>
      <c r="N339">
        <f>COUNTIF(DATA11[DATA-MENSAJE],TODO_MENSAJE[[#This Row],[MENSAJES]])</f>
        <v>1</v>
      </c>
      <c r="Q339" t="s">
        <v>25</v>
      </c>
      <c r="R339">
        <f>COUNTIF(DATA11[DATA-NOTICIA],TODO_NOTICIA[[#This Row],[NOTICIAS]])</f>
        <v>1</v>
      </c>
      <c r="S339" s="1"/>
      <c r="X339" s="8"/>
      <c r="Y339" s="12"/>
      <c r="Z339" s="8"/>
      <c r="AA339" s="8"/>
    </row>
    <row r="340" spans="1:27" hidden="1" x14ac:dyDescent="0.25">
      <c r="A340" t="s">
        <v>64</v>
      </c>
      <c r="B340">
        <f>COUNTIF(DATA11[DATA-FOTO],TODO_FOTO[[#This Row],[FOTOGRAFIAS ]])</f>
        <v>1</v>
      </c>
      <c r="M340" t="s">
        <v>1000</v>
      </c>
      <c r="N340">
        <f>COUNTIF(DATA11[DATA-MENSAJE],TODO_MENSAJE[[#This Row],[MENSAJES]])</f>
        <v>1</v>
      </c>
      <c r="O340" t="s">
        <v>1478</v>
      </c>
      <c r="Q340" t="s">
        <v>1209</v>
      </c>
      <c r="R340">
        <f>COUNTIF(DATA11[DATA-NOTICIA],TODO_NOTICIA[[#This Row],[NOTICIAS]])</f>
        <v>1</v>
      </c>
      <c r="S340" s="1"/>
      <c r="X340" s="8"/>
      <c r="Y340" s="12"/>
      <c r="Z340" s="8"/>
      <c r="AA340" s="8"/>
    </row>
    <row r="341" spans="1:27" hidden="1" x14ac:dyDescent="0.25">
      <c r="A341" t="s">
        <v>135</v>
      </c>
      <c r="B341">
        <f>COUNTIF(DATA11[DATA-FOTO],TODO_FOTO[[#This Row],[FOTOGRAFIAS ]])</f>
        <v>1</v>
      </c>
      <c r="M341" t="s">
        <v>830</v>
      </c>
      <c r="N341">
        <f>COUNTIF(DATA11[DATA-MENSAJE],TODO_MENSAJE[[#This Row],[MENSAJES]])</f>
        <v>1</v>
      </c>
      <c r="Q341" t="s">
        <v>1426</v>
      </c>
      <c r="R341">
        <f>COUNTIF(DATA11[DATA-NOTICIA],TODO_NOTICIA[[#This Row],[NOTICIAS]])</f>
        <v>1</v>
      </c>
      <c r="S341" s="1"/>
      <c r="X341" s="8"/>
      <c r="Y341" s="12"/>
      <c r="Z341" s="8"/>
      <c r="AA341" s="8"/>
    </row>
    <row r="342" spans="1:27" hidden="1" x14ac:dyDescent="0.25">
      <c r="A342" t="s">
        <v>144</v>
      </c>
      <c r="B342">
        <f>COUNTIF(DATA11[DATA-FOTO],TODO_FOTO[[#This Row],[FOTOGRAFIAS ]])</f>
        <v>1</v>
      </c>
      <c r="M342" t="s">
        <v>965</v>
      </c>
      <c r="N342">
        <f>COUNTIF(DATA11[DATA-MENSAJE],TODO_MENSAJE[[#This Row],[MENSAJES]])</f>
        <v>1</v>
      </c>
      <c r="Q342" t="s">
        <v>650</v>
      </c>
      <c r="R342">
        <f>COUNTIF(DATA11[DATA-NOTICIA],TODO_NOTICIA[[#This Row],[NOTICIAS]])</f>
        <v>1</v>
      </c>
      <c r="S342" s="1" t="s">
        <v>1478</v>
      </c>
      <c r="X342" s="8"/>
      <c r="Y342" s="12"/>
      <c r="Z342" s="8"/>
      <c r="AA342" s="8"/>
    </row>
    <row r="343" spans="1:27" x14ac:dyDescent="0.25">
      <c r="A343" t="s">
        <v>170</v>
      </c>
      <c r="B343" s="14">
        <f>COUNTIF(DATA11[DATA-FOTO],TODO_FOTO[[#This Row],[FOTOGRAFIAS ]])</f>
        <v>1</v>
      </c>
      <c r="C343" t="s">
        <v>1478</v>
      </c>
      <c r="M343" t="s">
        <v>948</v>
      </c>
      <c r="N343">
        <f>COUNTIF(DATA11[DATA-MENSAJE],TODO_MENSAJE[[#This Row],[MENSAJES]])</f>
        <v>1</v>
      </c>
      <c r="Q343" t="s">
        <v>1394</v>
      </c>
      <c r="R343">
        <f>COUNTIF(DATA11[DATA-NOTICIA],TODO_NOTICIA[[#This Row],[NOTICIAS]])</f>
        <v>1</v>
      </c>
      <c r="S343" s="1" t="s">
        <v>1478</v>
      </c>
      <c r="X343" s="8"/>
      <c r="Y343" s="12"/>
      <c r="Z343" s="8"/>
      <c r="AA343" s="8"/>
    </row>
    <row r="344" spans="1:27" hidden="1" x14ac:dyDescent="0.25">
      <c r="A344" t="s">
        <v>252</v>
      </c>
      <c r="B344">
        <f>COUNTIF(DATA11[DATA-FOTO],TODO_FOTO[[#This Row],[FOTOGRAFIAS ]])</f>
        <v>1</v>
      </c>
      <c r="M344" t="s">
        <v>850</v>
      </c>
      <c r="N344">
        <f>COUNTIF(DATA11[DATA-MENSAJE],TODO_MENSAJE[[#This Row],[MENSAJES]])</f>
        <v>1</v>
      </c>
      <c r="Q344">
        <f>SUBTOTAL(103,TODO_NOTICIA[NOTICIAS])</f>
        <v>110</v>
      </c>
      <c r="R344">
        <f>SUBTOTAL(109,TODO_NOTICIA[CANTIDAD])</f>
        <v>114</v>
      </c>
      <c r="S344">
        <f>SUBTOTAL(103,TODO_NOTICIA[CHECK])</f>
        <v>38</v>
      </c>
      <c r="X344" s="8"/>
      <c r="Y344" s="12"/>
      <c r="Z344" s="8"/>
      <c r="AA344" s="8"/>
    </row>
    <row r="345" spans="1:27" x14ac:dyDescent="0.25">
      <c r="A345">
        <f>SUBTOTAL(103,TODO_FOTO[[FOTOGRAFIAS ]])</f>
        <v>110</v>
      </c>
      <c r="B345">
        <f>SUBTOTAL(109,TODO_FOTO[CANTIDAD])</f>
        <v>134</v>
      </c>
      <c r="C345">
        <f>SUBTOTAL(103,TODO_FOTO[CHECK])</f>
        <v>110</v>
      </c>
      <c r="M345" t="s">
        <v>946</v>
      </c>
      <c r="N345">
        <f>COUNTIF(DATA11[DATA-MENSAJE],TODO_MENSAJE[[#This Row],[MENSAJES]])</f>
        <v>1</v>
      </c>
      <c r="X345" s="8"/>
      <c r="Y345" s="12"/>
      <c r="Z345" s="8"/>
      <c r="AA345" s="8"/>
    </row>
    <row r="346" spans="1:27" x14ac:dyDescent="0.25">
      <c r="M346" t="s">
        <v>889</v>
      </c>
      <c r="N346">
        <f>COUNTIF(DATA11[DATA-MENSAJE],TODO_MENSAJE[[#This Row],[MENSAJES]])</f>
        <v>1</v>
      </c>
      <c r="X346" s="8"/>
      <c r="Y346" s="12"/>
      <c r="Z346" s="8"/>
      <c r="AA346" s="8"/>
    </row>
    <row r="347" spans="1:27" x14ac:dyDescent="0.25">
      <c r="M347" t="s">
        <v>891</v>
      </c>
      <c r="N347">
        <f>COUNTIF(DATA11[DATA-MENSAJE],TODO_MENSAJE[[#This Row],[MENSAJES]])</f>
        <v>1</v>
      </c>
      <c r="X347" s="8"/>
      <c r="Y347" s="12"/>
      <c r="Z347" s="8"/>
      <c r="AA347" s="8"/>
    </row>
    <row r="348" spans="1:27" x14ac:dyDescent="0.25">
      <c r="M348" t="s">
        <v>894</v>
      </c>
      <c r="N348">
        <f>COUNTIF(DATA11[DATA-MENSAJE],TODO_MENSAJE[[#This Row],[MENSAJES]])</f>
        <v>1</v>
      </c>
      <c r="X348" s="8"/>
      <c r="Y348" s="12"/>
      <c r="Z348" s="8"/>
      <c r="AA348" s="8"/>
    </row>
    <row r="349" spans="1:27" x14ac:dyDescent="0.25">
      <c r="M349" t="s">
        <v>865</v>
      </c>
      <c r="N349">
        <f>COUNTIF(DATA11[DATA-MENSAJE],TODO_MENSAJE[[#This Row],[MENSAJES]])</f>
        <v>1</v>
      </c>
      <c r="X349" s="8"/>
      <c r="Y349" s="12"/>
      <c r="Z349" s="8"/>
      <c r="AA349" s="8"/>
    </row>
    <row r="350" spans="1:27" x14ac:dyDescent="0.25">
      <c r="M350" t="s">
        <v>897</v>
      </c>
      <c r="N350">
        <f>COUNTIF(DATA11[DATA-MENSAJE],TODO_MENSAJE[[#This Row],[MENSAJES]])</f>
        <v>1</v>
      </c>
      <c r="X350" s="8"/>
      <c r="Y350" s="12"/>
      <c r="Z350" s="8"/>
      <c r="AA350" s="8"/>
    </row>
    <row r="351" spans="1:27" x14ac:dyDescent="0.25">
      <c r="M351" t="s">
        <v>899</v>
      </c>
      <c r="N351">
        <f>COUNTIF(DATA11[DATA-MENSAJE],TODO_MENSAJE[[#This Row],[MENSAJES]])</f>
        <v>1</v>
      </c>
      <c r="X351" s="8"/>
      <c r="Y351" s="12"/>
      <c r="Z351" s="8"/>
      <c r="AA351" s="8"/>
    </row>
    <row r="352" spans="1:27" x14ac:dyDescent="0.25">
      <c r="M352" t="s">
        <v>1038</v>
      </c>
      <c r="N352">
        <f>COUNTIF(DATA11[DATA-MENSAJE],TODO_MENSAJE[[#This Row],[MENSAJES]])</f>
        <v>1</v>
      </c>
      <c r="X352" s="8"/>
      <c r="Y352" s="12"/>
      <c r="Z352" s="8"/>
      <c r="AA352" s="8"/>
    </row>
    <row r="353" spans="13:27" x14ac:dyDescent="0.25">
      <c r="M353" t="s">
        <v>904</v>
      </c>
      <c r="N353">
        <f>COUNTIF(DATA11[DATA-MENSAJE],TODO_MENSAJE[[#This Row],[MENSAJES]])</f>
        <v>1</v>
      </c>
      <c r="X353" s="8"/>
      <c r="Y353" s="12"/>
      <c r="Z353" s="8"/>
      <c r="AA353" s="8"/>
    </row>
    <row r="354" spans="13:27" x14ac:dyDescent="0.25">
      <c r="M354" t="s">
        <v>906</v>
      </c>
      <c r="N354">
        <f>COUNTIF(DATA11[DATA-MENSAJE],TODO_MENSAJE[[#This Row],[MENSAJES]])</f>
        <v>1</v>
      </c>
      <c r="X354" s="8"/>
      <c r="Y354" s="12"/>
      <c r="Z354" s="8"/>
      <c r="AA354" s="8"/>
    </row>
    <row r="355" spans="13:27" x14ac:dyDescent="0.25">
      <c r="M355" t="s">
        <v>907</v>
      </c>
      <c r="N355">
        <f>COUNTIF(DATA11[DATA-MENSAJE],TODO_MENSAJE[[#This Row],[MENSAJES]])</f>
        <v>1</v>
      </c>
      <c r="X355" s="8"/>
      <c r="Y355" s="12"/>
      <c r="Z355" s="8"/>
      <c r="AA355" s="8"/>
    </row>
    <row r="356" spans="13:27" x14ac:dyDescent="0.25">
      <c r="M356" t="s">
        <v>911</v>
      </c>
      <c r="N356">
        <f>COUNTIF(DATA11[DATA-MENSAJE],TODO_MENSAJE[[#This Row],[MENSAJES]])</f>
        <v>1</v>
      </c>
      <c r="O356" t="s">
        <v>1478</v>
      </c>
      <c r="X356" s="8"/>
      <c r="Y356" s="12"/>
      <c r="Z356" s="8"/>
      <c r="AA356" s="8"/>
    </row>
    <row r="357" spans="13:27" x14ac:dyDescent="0.25">
      <c r="M357" t="s">
        <v>913</v>
      </c>
      <c r="N357">
        <f>COUNTIF(DATA11[DATA-MENSAJE],TODO_MENSAJE[[#This Row],[MENSAJES]])</f>
        <v>1</v>
      </c>
      <c r="O357" t="s">
        <v>1478</v>
      </c>
      <c r="X357" s="8"/>
      <c r="Y357" s="12"/>
      <c r="Z357" s="8"/>
      <c r="AA357" s="8"/>
    </row>
    <row r="358" spans="13:27" x14ac:dyDescent="0.25">
      <c r="M358" t="s">
        <v>925</v>
      </c>
      <c r="N358">
        <f>COUNTIF(DATA11[DATA-MENSAJE],TODO_MENSAJE[[#This Row],[MENSAJES]])</f>
        <v>1</v>
      </c>
      <c r="O358" t="s">
        <v>1478</v>
      </c>
      <c r="X358" s="8"/>
      <c r="Y358" s="12"/>
      <c r="Z358" s="8"/>
      <c r="AA358" s="8"/>
    </row>
    <row r="359" spans="13:27" x14ac:dyDescent="0.25">
      <c r="M359" t="s">
        <v>936</v>
      </c>
      <c r="N359">
        <f>COUNTIF(DATA11[DATA-MENSAJE],TODO_MENSAJE[[#This Row],[MENSAJES]])</f>
        <v>1</v>
      </c>
      <c r="X359" s="8"/>
      <c r="Y359" s="12"/>
      <c r="Z359" s="8"/>
      <c r="AA359" s="8"/>
    </row>
    <row r="360" spans="13:27" x14ac:dyDescent="0.25">
      <c r="M360" t="s">
        <v>112</v>
      </c>
      <c r="N360">
        <f>COUNTIF(DATA11[DATA-MENSAJE],TODO_MENSAJE[[#This Row],[MENSAJES]])</f>
        <v>1</v>
      </c>
      <c r="X360" s="8"/>
      <c r="Y360" s="12"/>
      <c r="Z360" s="8"/>
      <c r="AA360" s="8"/>
    </row>
    <row r="361" spans="13:27" x14ac:dyDescent="0.25">
      <c r="M361" t="s">
        <v>929</v>
      </c>
      <c r="N361">
        <f>COUNTIF(DATA11[DATA-MENSAJE],TODO_MENSAJE[[#This Row],[MENSAJES]])</f>
        <v>1</v>
      </c>
      <c r="O361" t="s">
        <v>1478</v>
      </c>
      <c r="X361" s="8"/>
      <c r="Y361" s="12"/>
      <c r="Z361" s="8"/>
      <c r="AA361" s="8"/>
    </row>
    <row r="362" spans="13:27" x14ac:dyDescent="0.25">
      <c r="M362" t="s">
        <v>1082</v>
      </c>
      <c r="N362">
        <f>COUNTIF(DATA11[DATA-MENSAJE],TODO_MENSAJE[[#This Row],[MENSAJES]])</f>
        <v>1</v>
      </c>
      <c r="X362" s="8"/>
      <c r="Y362" s="12"/>
      <c r="Z362" s="8"/>
      <c r="AA362" s="8"/>
    </row>
    <row r="363" spans="13:27" x14ac:dyDescent="0.25">
      <c r="M363" t="s">
        <v>1002</v>
      </c>
      <c r="N363">
        <f>COUNTIF(DATA11[DATA-MENSAJE],TODO_MENSAJE[[#This Row],[MENSAJES]])</f>
        <v>1</v>
      </c>
      <c r="X363" s="8"/>
      <c r="Y363" s="12"/>
      <c r="Z363" s="8"/>
      <c r="AA363" s="8"/>
    </row>
    <row r="364" spans="13:27" x14ac:dyDescent="0.25">
      <c r="M364" t="s">
        <v>932</v>
      </c>
      <c r="N364">
        <f>COUNTIF(DATA11[DATA-MENSAJE],TODO_MENSAJE[[#This Row],[MENSAJES]])</f>
        <v>1</v>
      </c>
      <c r="X364" s="8"/>
      <c r="Y364" s="12"/>
      <c r="Z364" s="8"/>
      <c r="AA364" s="8"/>
    </row>
    <row r="365" spans="13:27" x14ac:dyDescent="0.25">
      <c r="M365" t="s">
        <v>938</v>
      </c>
      <c r="N365">
        <f>COUNTIF(DATA11[DATA-MENSAJE],TODO_MENSAJE[[#This Row],[MENSAJES]])</f>
        <v>1</v>
      </c>
      <c r="X365" s="8"/>
      <c r="Y365" s="12"/>
      <c r="Z365" s="8"/>
      <c r="AA365" s="8"/>
    </row>
    <row r="366" spans="13:27" x14ac:dyDescent="0.25">
      <c r="M366" t="s">
        <v>941</v>
      </c>
      <c r="N366">
        <f>COUNTIF(DATA11[DATA-MENSAJE],TODO_MENSAJE[[#This Row],[MENSAJES]])</f>
        <v>1</v>
      </c>
      <c r="X366" s="8"/>
      <c r="Y366" s="12"/>
      <c r="Z366" s="8"/>
      <c r="AA366" s="8"/>
    </row>
    <row r="367" spans="13:27" x14ac:dyDescent="0.25">
      <c r="M367" t="s">
        <v>944</v>
      </c>
      <c r="N367">
        <f>COUNTIF(DATA11[DATA-MENSAJE],TODO_MENSAJE[[#This Row],[MENSAJES]])</f>
        <v>1</v>
      </c>
      <c r="X367" s="8"/>
      <c r="Y367" s="12"/>
      <c r="Z367" s="8"/>
      <c r="AA367" s="8"/>
    </row>
    <row r="368" spans="13:27" x14ac:dyDescent="0.25">
      <c r="M368" t="s">
        <v>953</v>
      </c>
      <c r="N368">
        <v>1</v>
      </c>
      <c r="O368" t="s">
        <v>1478</v>
      </c>
      <c r="X368" s="8"/>
      <c r="Y368" s="12"/>
      <c r="Z368" s="8"/>
      <c r="AA368" s="8"/>
    </row>
    <row r="369" spans="13:27" x14ac:dyDescent="0.25">
      <c r="M369" t="s">
        <v>957</v>
      </c>
      <c r="N369">
        <f>COUNTIF(DATA11[DATA-MENSAJE],TODO_MENSAJE[[#This Row],[MENSAJES]])</f>
        <v>1</v>
      </c>
      <c r="O369" t="s">
        <v>1478</v>
      </c>
      <c r="X369" s="8"/>
      <c r="Y369" s="12"/>
      <c r="Z369" s="8"/>
      <c r="AA369" s="8"/>
    </row>
    <row r="370" spans="13:27" x14ac:dyDescent="0.25">
      <c r="M370" t="s">
        <v>959</v>
      </c>
      <c r="N370">
        <f>COUNTIF(DATA11[DATA-MENSAJE],TODO_MENSAJE[[#This Row],[MENSAJES]])</f>
        <v>1</v>
      </c>
      <c r="O370" t="s">
        <v>1478</v>
      </c>
      <c r="X370" s="8"/>
      <c r="Y370" s="12"/>
      <c r="Z370" s="8"/>
      <c r="AA370" s="8"/>
    </row>
    <row r="371" spans="13:27" x14ac:dyDescent="0.25">
      <c r="M371" t="s">
        <v>995</v>
      </c>
      <c r="N371">
        <f>COUNTIF(DATA11[DATA-MENSAJE],TODO_MENSAJE[[#This Row],[MENSAJES]])</f>
        <v>1</v>
      </c>
      <c r="O371" t="s">
        <v>1478</v>
      </c>
      <c r="X371" s="8"/>
      <c r="Y371" s="12"/>
      <c r="Z371" s="8"/>
      <c r="AA371" s="8"/>
    </row>
    <row r="372" spans="13:27" x14ac:dyDescent="0.25">
      <c r="M372" t="s">
        <v>970</v>
      </c>
      <c r="N372">
        <f>COUNTIF(DATA11[DATA-MENSAJE],TODO_MENSAJE[[#This Row],[MENSAJES]])</f>
        <v>1</v>
      </c>
      <c r="O372" t="s">
        <v>1478</v>
      </c>
      <c r="X372" s="8"/>
      <c r="Y372" s="12"/>
      <c r="Z372" s="8"/>
      <c r="AA372" s="8"/>
    </row>
    <row r="373" spans="13:27" x14ac:dyDescent="0.25">
      <c r="M373" t="s">
        <v>972</v>
      </c>
      <c r="N373">
        <f>COUNTIF(DATA11[DATA-MENSAJE],TODO_MENSAJE[[#This Row],[MENSAJES]])</f>
        <v>1</v>
      </c>
      <c r="X373" s="8"/>
      <c r="Y373" s="12"/>
      <c r="Z373" s="8"/>
      <c r="AA373" s="8"/>
    </row>
    <row r="374" spans="13:27" x14ac:dyDescent="0.25">
      <c r="M374" t="s">
        <v>973</v>
      </c>
      <c r="N374">
        <f>COUNTIF(DATA11[DATA-MENSAJE],TODO_MENSAJE[[#This Row],[MENSAJES]])</f>
        <v>1</v>
      </c>
      <c r="X374" s="8"/>
      <c r="Y374" s="12"/>
      <c r="Z374" s="8"/>
      <c r="AA374" s="8"/>
    </row>
    <row r="375" spans="13:27" x14ac:dyDescent="0.25">
      <c r="M375" t="s">
        <v>833</v>
      </c>
      <c r="N375">
        <f>COUNTIF(DATA11[DATA-MENSAJE],TODO_MENSAJE[[#This Row],[MENSAJES]])</f>
        <v>2</v>
      </c>
      <c r="X375" s="8"/>
      <c r="Y375" s="12"/>
      <c r="Z375" s="8"/>
      <c r="AA375" s="8"/>
    </row>
    <row r="376" spans="13:27" x14ac:dyDescent="0.25">
      <c r="M376" t="s">
        <v>983</v>
      </c>
      <c r="N376">
        <f>COUNTIF(DATA11[DATA-MENSAJE],TODO_MENSAJE[[#This Row],[MENSAJES]])</f>
        <v>1</v>
      </c>
      <c r="X376" s="8"/>
      <c r="Y376" s="12"/>
      <c r="Z376" s="8"/>
      <c r="AA376" s="8"/>
    </row>
    <row r="377" spans="13:27" x14ac:dyDescent="0.25">
      <c r="M377" t="s">
        <v>986</v>
      </c>
      <c r="N377">
        <f>COUNTIF(DATA11[DATA-MENSAJE],TODO_MENSAJE[[#This Row],[MENSAJES]])</f>
        <v>1</v>
      </c>
      <c r="X377" s="8"/>
      <c r="Y377" s="12"/>
      <c r="Z377" s="8"/>
      <c r="AA377" s="8"/>
    </row>
    <row r="378" spans="13:27" x14ac:dyDescent="0.25">
      <c r="M378" t="s">
        <v>817</v>
      </c>
      <c r="N378">
        <f>COUNTIF(DATA11[DATA-MENSAJE],TODO_MENSAJE[[#This Row],[MENSAJES]])</f>
        <v>1</v>
      </c>
      <c r="O378" t="s">
        <v>1478</v>
      </c>
      <c r="X378" s="8"/>
      <c r="Y378" s="12"/>
      <c r="Z378" s="8"/>
      <c r="AA378" s="8"/>
    </row>
    <row r="379" spans="13:27" x14ac:dyDescent="0.25">
      <c r="M379" t="s">
        <v>987</v>
      </c>
      <c r="N379">
        <f>COUNTIF(DATA11[DATA-MENSAJE],TODO_MENSAJE[[#This Row],[MENSAJES]])</f>
        <v>1</v>
      </c>
      <c r="O379" t="s">
        <v>1478</v>
      </c>
      <c r="X379" s="8"/>
      <c r="Y379" s="12"/>
      <c r="Z379" s="8"/>
      <c r="AA379" s="8"/>
    </row>
    <row r="380" spans="13:27" x14ac:dyDescent="0.25">
      <c r="M380" t="s">
        <v>1057</v>
      </c>
      <c r="N380">
        <f>COUNTIF(DATA11[DATA-MENSAJE],TODO_MENSAJE[[#This Row],[MENSAJES]])</f>
        <v>1</v>
      </c>
      <c r="O380" t="s">
        <v>1478</v>
      </c>
      <c r="X380" s="8"/>
      <c r="Y380" s="12"/>
      <c r="Z380" s="8"/>
      <c r="AA380" s="8"/>
    </row>
    <row r="381" spans="13:27" x14ac:dyDescent="0.25">
      <c r="M381" t="s">
        <v>1111</v>
      </c>
      <c r="N381">
        <f>COUNTIF(DATA11[DATA-MENSAJE],TODO_MENSAJE[[#This Row],[MENSAJES]])</f>
        <v>1</v>
      </c>
      <c r="X381" s="8"/>
      <c r="Y381" s="12"/>
      <c r="Z381" s="8"/>
      <c r="AA381" s="8"/>
    </row>
    <row r="382" spans="13:27" x14ac:dyDescent="0.25">
      <c r="M382" t="s">
        <v>997</v>
      </c>
      <c r="N382">
        <f>COUNTIF(DATA11[DATA-MENSAJE],TODO_MENSAJE[[#This Row],[MENSAJES]])</f>
        <v>1</v>
      </c>
      <c r="X382" s="8"/>
      <c r="Y382" s="12"/>
      <c r="Z382" s="8"/>
      <c r="AA382" s="8"/>
    </row>
    <row r="383" spans="13:27" x14ac:dyDescent="0.25">
      <c r="M383" t="s">
        <v>1103</v>
      </c>
      <c r="N383">
        <f>COUNTIF(DATA11[DATA-MENSAJE],TODO_MENSAJE[[#This Row],[MENSAJES]])</f>
        <v>1</v>
      </c>
      <c r="X383" s="8"/>
      <c r="Y383" s="12"/>
      <c r="Z383" s="8"/>
      <c r="AA383" s="8"/>
    </row>
    <row r="384" spans="13:27" x14ac:dyDescent="0.25">
      <c r="M384" t="s">
        <v>999</v>
      </c>
      <c r="N384">
        <f>COUNTIF(DATA11[DATA-MENSAJE],TODO_MENSAJE[[#This Row],[MENSAJES]])</f>
        <v>1</v>
      </c>
      <c r="X384" s="8"/>
      <c r="Y384" s="12"/>
      <c r="Z384" s="8"/>
      <c r="AA384" s="8"/>
    </row>
    <row r="385" spans="13:27" x14ac:dyDescent="0.25">
      <c r="M385" t="s">
        <v>1122</v>
      </c>
      <c r="N385">
        <f>COUNTIF(DATA11[DATA-MENSAJE],TODO_MENSAJE[[#This Row],[MENSAJES]])</f>
        <v>1</v>
      </c>
      <c r="X385" s="8"/>
      <c r="Y385" s="12"/>
      <c r="Z385" s="8"/>
      <c r="AA385" s="8"/>
    </row>
    <row r="386" spans="13:27" x14ac:dyDescent="0.25">
      <c r="M386" t="s">
        <v>1005</v>
      </c>
      <c r="N386">
        <f>COUNTIF(DATA11[DATA-MENSAJE],TODO_MENSAJE[[#This Row],[MENSAJES]])</f>
        <v>1</v>
      </c>
      <c r="X386" s="8"/>
      <c r="Y386" s="12"/>
      <c r="Z386" s="8"/>
      <c r="AA386" s="8"/>
    </row>
    <row r="387" spans="13:27" x14ac:dyDescent="0.25">
      <c r="M387" t="s">
        <v>1006</v>
      </c>
      <c r="N387">
        <f>COUNTIF(DATA11[DATA-MENSAJE],TODO_MENSAJE[[#This Row],[MENSAJES]])</f>
        <v>1</v>
      </c>
      <c r="X387" s="8"/>
      <c r="Y387" s="12"/>
      <c r="Z387" s="8"/>
      <c r="AA387" s="8"/>
    </row>
    <row r="388" spans="13:27" x14ac:dyDescent="0.25">
      <c r="M388" t="s">
        <v>867</v>
      </c>
      <c r="N388">
        <f>COUNTIF(DATA11[DATA-MENSAJE],TODO_MENSAJE[[#This Row],[MENSAJES]])</f>
        <v>1</v>
      </c>
      <c r="X388" s="8"/>
      <c r="Y388" s="12"/>
      <c r="Z388" s="8"/>
      <c r="AA388" s="8"/>
    </row>
    <row r="389" spans="13:27" x14ac:dyDescent="0.25">
      <c r="M389" t="s">
        <v>1018</v>
      </c>
      <c r="N389">
        <f>COUNTIF(DATA11[DATA-MENSAJE],TODO_MENSAJE[[#This Row],[MENSAJES]])</f>
        <v>1</v>
      </c>
      <c r="X389" s="8"/>
      <c r="Y389" s="12"/>
      <c r="Z389" s="8"/>
      <c r="AA389" s="8"/>
    </row>
    <row r="390" spans="13:27" x14ac:dyDescent="0.25">
      <c r="M390" t="s">
        <v>1019</v>
      </c>
      <c r="N390">
        <f>COUNTIF(DATA11[DATA-MENSAJE],TODO_MENSAJE[[#This Row],[MENSAJES]])</f>
        <v>1</v>
      </c>
      <c r="O390" t="s">
        <v>1478</v>
      </c>
      <c r="X390" s="8"/>
      <c r="Y390" s="12"/>
      <c r="Z390" s="8"/>
      <c r="AA390" s="8"/>
    </row>
    <row r="391" spans="13:27" x14ac:dyDescent="0.25">
      <c r="M391" t="s">
        <v>1003</v>
      </c>
      <c r="N391">
        <f>COUNTIF(DATA11[DATA-MENSAJE],TODO_MENSAJE[[#This Row],[MENSAJES]])</f>
        <v>1</v>
      </c>
      <c r="X391" s="8"/>
      <c r="Y391" s="12"/>
      <c r="Z391" s="8"/>
      <c r="AA391" s="8"/>
    </row>
    <row r="392" spans="13:27" x14ac:dyDescent="0.25">
      <c r="M392" t="s">
        <v>1020</v>
      </c>
      <c r="N392">
        <f>COUNTIF(DATA11[DATA-MENSAJE],TODO_MENSAJE[[#This Row],[MENSAJES]])</f>
        <v>1</v>
      </c>
      <c r="X392" s="8"/>
      <c r="Y392" s="12"/>
      <c r="Z392" s="8"/>
      <c r="AA392" s="8"/>
    </row>
    <row r="393" spans="13:27" x14ac:dyDescent="0.25">
      <c r="M393" t="s">
        <v>1021</v>
      </c>
      <c r="N393">
        <f>COUNTIF(DATA11[DATA-MENSAJE],TODO_MENSAJE[[#This Row],[MENSAJES]])</f>
        <v>1</v>
      </c>
      <c r="X393" s="8"/>
      <c r="Y393" s="12"/>
      <c r="Z393" s="8"/>
      <c r="AA393" s="8"/>
    </row>
    <row r="394" spans="13:27" x14ac:dyDescent="0.25">
      <c r="M394" t="s">
        <v>1023</v>
      </c>
      <c r="N394">
        <f>COUNTIF(DATA11[DATA-MENSAJE],TODO_MENSAJE[[#This Row],[MENSAJES]])</f>
        <v>1</v>
      </c>
      <c r="X394" s="8"/>
      <c r="Y394" s="12"/>
      <c r="Z394" s="8"/>
      <c r="AA394" s="8"/>
    </row>
    <row r="395" spans="13:27" x14ac:dyDescent="0.25">
      <c r="M395" t="s">
        <v>1028</v>
      </c>
      <c r="N395">
        <f>COUNTIF(DATA11[DATA-MENSAJE],TODO_MENSAJE[[#This Row],[MENSAJES]])</f>
        <v>1</v>
      </c>
      <c r="X395" s="8"/>
      <c r="Y395" s="12"/>
      <c r="Z395" s="8"/>
      <c r="AA395" s="8"/>
    </row>
    <row r="396" spans="13:27" x14ac:dyDescent="0.25">
      <c r="M396" t="s">
        <v>1029</v>
      </c>
      <c r="N396">
        <f>COUNTIF(DATA11[DATA-MENSAJE],TODO_MENSAJE[[#This Row],[MENSAJES]])</f>
        <v>1</v>
      </c>
      <c r="X396" s="8"/>
      <c r="Y396" s="12"/>
      <c r="Z396" s="8"/>
      <c r="AA396" s="8"/>
    </row>
    <row r="397" spans="13:27" x14ac:dyDescent="0.25">
      <c r="M397" t="s">
        <v>1030</v>
      </c>
      <c r="N397">
        <f>COUNTIF(DATA11[DATA-MENSAJE],TODO_MENSAJE[[#This Row],[MENSAJES]])</f>
        <v>1</v>
      </c>
      <c r="X397" s="8"/>
      <c r="Y397" s="12"/>
      <c r="Z397" s="8"/>
      <c r="AA397" s="8"/>
    </row>
    <row r="398" spans="13:27" x14ac:dyDescent="0.25">
      <c r="M398" t="s">
        <v>1044</v>
      </c>
      <c r="N398">
        <f>COUNTIF(DATA11[DATA-MENSAJE],TODO_MENSAJE[[#This Row],[MENSAJES]])</f>
        <v>1</v>
      </c>
      <c r="O398" t="s">
        <v>1478</v>
      </c>
      <c r="X398" s="8"/>
      <c r="Y398" s="12"/>
      <c r="Z398" s="8"/>
      <c r="AA398" s="8"/>
    </row>
    <row r="399" spans="13:27" x14ac:dyDescent="0.25">
      <c r="M399" t="s">
        <v>931</v>
      </c>
      <c r="N399">
        <f>COUNTIF(DATA11[DATA-MENSAJE],TODO_MENSAJE[[#This Row],[MENSAJES]])</f>
        <v>1</v>
      </c>
      <c r="O399" t="s">
        <v>1478</v>
      </c>
      <c r="X399" s="8"/>
      <c r="Y399" s="12"/>
      <c r="Z399" s="8"/>
      <c r="AA399" s="8"/>
    </row>
    <row r="400" spans="13:27" x14ac:dyDescent="0.25">
      <c r="M400" t="s">
        <v>1053</v>
      </c>
      <c r="N400">
        <f>COUNTIF(DATA11[DATA-MENSAJE],TODO_MENSAJE[[#This Row],[MENSAJES]])</f>
        <v>1</v>
      </c>
      <c r="X400" s="8"/>
      <c r="Y400" s="12"/>
      <c r="Z400" s="8"/>
      <c r="AA400" s="8"/>
    </row>
    <row r="401" spans="13:27" x14ac:dyDescent="0.25">
      <c r="M401" t="s">
        <v>1065</v>
      </c>
      <c r="N401">
        <f>COUNTIF(DATA11[DATA-MENSAJE],TODO_MENSAJE[[#This Row],[MENSAJES]])</f>
        <v>1</v>
      </c>
      <c r="X401" s="8"/>
      <c r="Y401" s="12"/>
      <c r="Z401" s="8"/>
      <c r="AA401" s="8"/>
    </row>
    <row r="402" spans="13:27" x14ac:dyDescent="0.25">
      <c r="M402" t="s">
        <v>1066</v>
      </c>
      <c r="N402">
        <f>COUNTIF(DATA11[DATA-MENSAJE],TODO_MENSAJE[[#This Row],[MENSAJES]])</f>
        <v>1</v>
      </c>
      <c r="X402" s="8"/>
      <c r="Y402" s="12"/>
      <c r="Z402" s="8"/>
      <c r="AA402" s="8"/>
    </row>
    <row r="403" spans="13:27" x14ac:dyDescent="0.25">
      <c r="M403" t="s">
        <v>1067</v>
      </c>
      <c r="N403">
        <f>COUNTIF(DATA11[DATA-MENSAJE],TODO_MENSAJE[[#This Row],[MENSAJES]])</f>
        <v>1</v>
      </c>
      <c r="X403" s="8"/>
      <c r="Y403" s="12"/>
      <c r="Z403" s="8"/>
      <c r="AA403" s="8"/>
    </row>
    <row r="404" spans="13:27" x14ac:dyDescent="0.25">
      <c r="M404" t="s">
        <v>798</v>
      </c>
      <c r="N404">
        <f>COUNTIF(DATA11[DATA-MENSAJE],TODO_MENSAJE[[#This Row],[MENSAJES]])</f>
        <v>1</v>
      </c>
      <c r="X404" s="8"/>
      <c r="Y404" s="12"/>
      <c r="Z404" s="8"/>
      <c r="AA404" s="8"/>
    </row>
    <row r="405" spans="13:27" x14ac:dyDescent="0.25">
      <c r="M405" t="s">
        <v>1073</v>
      </c>
      <c r="N405">
        <f>COUNTIF(DATA11[DATA-MENSAJE],TODO_MENSAJE[[#This Row],[MENSAJES]])</f>
        <v>1</v>
      </c>
      <c r="X405" s="8"/>
      <c r="Y405" s="12"/>
      <c r="Z405" s="8"/>
      <c r="AA405" s="8"/>
    </row>
    <row r="406" spans="13:27" x14ac:dyDescent="0.25">
      <c r="M406" t="s">
        <v>1074</v>
      </c>
      <c r="N406">
        <f>COUNTIF(DATA11[DATA-MENSAJE],TODO_MENSAJE[[#This Row],[MENSAJES]])</f>
        <v>1</v>
      </c>
      <c r="X406" s="8"/>
      <c r="Y406" s="12"/>
      <c r="Z406" s="8"/>
      <c r="AA406" s="8"/>
    </row>
    <row r="407" spans="13:27" x14ac:dyDescent="0.25">
      <c r="M407" t="s">
        <v>878</v>
      </c>
      <c r="N407">
        <f>COUNTIF(DATA11[DATA-MENSAJE],TODO_MENSAJE[[#This Row],[MENSAJES]])</f>
        <v>1</v>
      </c>
      <c r="X407" s="8"/>
      <c r="Y407" s="12"/>
      <c r="Z407" s="8"/>
      <c r="AA407" s="8"/>
    </row>
    <row r="408" spans="13:27" x14ac:dyDescent="0.25">
      <c r="M408" t="s">
        <v>1080</v>
      </c>
      <c r="N408">
        <f>COUNTIF(DATA11[DATA-MENSAJE],TODO_MENSAJE[[#This Row],[MENSAJES]])</f>
        <v>1</v>
      </c>
      <c r="X408" s="8"/>
      <c r="Y408" s="12"/>
      <c r="Z408" s="8"/>
      <c r="AA408" s="8"/>
    </row>
    <row r="409" spans="13:27" x14ac:dyDescent="0.25">
      <c r="M409" t="s">
        <v>107</v>
      </c>
      <c r="N409">
        <f>COUNTIF(DATA11[DATA-MENSAJE],TODO_MENSAJE[[#This Row],[MENSAJES]])</f>
        <v>1</v>
      </c>
      <c r="X409" s="8"/>
      <c r="Y409" s="12"/>
      <c r="Z409" s="8"/>
      <c r="AA409" s="8"/>
    </row>
    <row r="410" spans="13:27" x14ac:dyDescent="0.25">
      <c r="M410" t="s">
        <v>998</v>
      </c>
      <c r="N410">
        <f>COUNTIF(DATA11[DATA-MENSAJE],TODO_MENSAJE[[#This Row],[MENSAJES]])</f>
        <v>1</v>
      </c>
      <c r="X410" s="8"/>
      <c r="Y410" s="12"/>
      <c r="Z410" s="8"/>
      <c r="AA410" s="8"/>
    </row>
    <row r="411" spans="13:27" x14ac:dyDescent="0.25">
      <c r="M411" t="s">
        <v>919</v>
      </c>
      <c r="N411">
        <f>COUNTIF(DATA11[DATA-MENSAJE],TODO_MENSAJE[[#This Row],[MENSAJES]])</f>
        <v>1</v>
      </c>
      <c r="O411" t="s">
        <v>1478</v>
      </c>
      <c r="X411" s="8"/>
      <c r="Y411" s="12"/>
      <c r="Z411" s="8"/>
      <c r="AA411" s="8"/>
    </row>
    <row r="412" spans="13:27" x14ac:dyDescent="0.25">
      <c r="M412" t="s">
        <v>902</v>
      </c>
      <c r="N412">
        <f>COUNTIF(DATA11[DATA-MENSAJE],TODO_MENSAJE[[#This Row],[MENSAJES]])</f>
        <v>1</v>
      </c>
      <c r="O412" t="s">
        <v>1478</v>
      </c>
      <c r="X412" s="8"/>
      <c r="Y412" s="12"/>
      <c r="Z412" s="8"/>
      <c r="AA412" s="8"/>
    </row>
    <row r="413" spans="13:27" x14ac:dyDescent="0.25">
      <c r="M413" t="s">
        <v>799</v>
      </c>
      <c r="N413">
        <f>COUNTIF(DATA11[DATA-MENSAJE],TODO_MENSAJE[[#This Row],[MENSAJES]])</f>
        <v>1</v>
      </c>
      <c r="X413" s="8"/>
      <c r="Y413" s="12"/>
      <c r="Z413" s="8"/>
      <c r="AA413" s="8"/>
    </row>
    <row r="414" spans="13:27" x14ac:dyDescent="0.25">
      <c r="M414" t="s">
        <v>1095</v>
      </c>
      <c r="N414">
        <f>COUNTIF(DATA11[DATA-MENSAJE],TODO_MENSAJE[[#This Row],[MENSAJES]])</f>
        <v>1</v>
      </c>
      <c r="X414" s="8"/>
      <c r="Y414" s="12"/>
      <c r="Z414" s="8"/>
      <c r="AA414" s="8"/>
    </row>
    <row r="415" spans="13:27" x14ac:dyDescent="0.25">
      <c r="M415" t="s">
        <v>1096</v>
      </c>
      <c r="N415">
        <f>COUNTIF(DATA11[DATA-MENSAJE],TODO_MENSAJE[[#This Row],[MENSAJES]])</f>
        <v>1</v>
      </c>
      <c r="X415" s="8"/>
      <c r="Y415" s="12"/>
      <c r="Z415" s="8"/>
      <c r="AA415" s="8"/>
    </row>
    <row r="416" spans="13:27" x14ac:dyDescent="0.25">
      <c r="M416" t="s">
        <v>1104</v>
      </c>
      <c r="N416">
        <f>COUNTIF(DATA11[DATA-MENSAJE],TODO_MENSAJE[[#This Row],[MENSAJES]])</f>
        <v>1</v>
      </c>
      <c r="O416" t="s">
        <v>1478</v>
      </c>
      <c r="X416" s="8"/>
      <c r="Y416" s="12"/>
      <c r="Z416" s="8"/>
      <c r="AA416" s="8"/>
    </row>
    <row r="417" spans="13:27" x14ac:dyDescent="0.25">
      <c r="M417" t="s">
        <v>1105</v>
      </c>
      <c r="N417">
        <f>COUNTIF(DATA11[DATA-MENSAJE],TODO_MENSAJE[[#This Row],[MENSAJES]])</f>
        <v>1</v>
      </c>
      <c r="X417" s="8"/>
      <c r="Y417" s="12"/>
      <c r="Z417" s="8"/>
      <c r="AA417" s="8"/>
    </row>
    <row r="418" spans="13:27" x14ac:dyDescent="0.25">
      <c r="M418" t="s">
        <v>1110</v>
      </c>
      <c r="N418">
        <f>COUNTIF(DATA11[DATA-MENSAJE],TODO_MENSAJE[[#This Row],[MENSAJES]])</f>
        <v>1</v>
      </c>
      <c r="X418" s="8"/>
      <c r="Y418" s="12"/>
      <c r="Z418" s="8"/>
      <c r="AA418" s="8"/>
    </row>
    <row r="419" spans="13:27" x14ac:dyDescent="0.25">
      <c r="M419" t="s">
        <v>757</v>
      </c>
      <c r="N419">
        <f>COUNTIF(DATA11[DATA-MENSAJE],TODO_MENSAJE[[#This Row],[MENSAJES]])</f>
        <v>1</v>
      </c>
      <c r="X419" s="8"/>
      <c r="Y419" s="12"/>
      <c r="Z419" s="8"/>
      <c r="AA419" s="8"/>
    </row>
    <row r="420" spans="13:27" x14ac:dyDescent="0.25">
      <c r="M420" t="s">
        <v>1116</v>
      </c>
      <c r="N420">
        <f>COUNTIF(DATA11[DATA-MENSAJE],TODO_MENSAJE[[#This Row],[MENSAJES]])</f>
        <v>1</v>
      </c>
      <c r="X420" s="8"/>
      <c r="Y420" s="12"/>
      <c r="Z420" s="8"/>
      <c r="AA420" s="8"/>
    </row>
    <row r="421" spans="13:27" x14ac:dyDescent="0.25">
      <c r="M421" t="s">
        <v>168</v>
      </c>
      <c r="N421">
        <f>COUNTIF(DATA11[DATA-MENSAJE],TODO_MENSAJE[[#This Row],[MENSAJES]])</f>
        <v>1</v>
      </c>
      <c r="X421" s="8"/>
      <c r="Y421" s="12"/>
      <c r="Z421" s="8"/>
      <c r="AA421" s="8"/>
    </row>
    <row r="422" spans="13:27" x14ac:dyDescent="0.25">
      <c r="M422" t="s">
        <v>1126</v>
      </c>
      <c r="N422">
        <f>COUNTIF(DATA11[DATA-MENSAJE],TODO_MENSAJE[[#This Row],[MENSAJES]])</f>
        <v>1</v>
      </c>
      <c r="O422" t="s">
        <v>1478</v>
      </c>
      <c r="X422" s="8"/>
      <c r="Y422" s="12"/>
      <c r="Z422" s="8"/>
      <c r="AA422" s="8"/>
    </row>
    <row r="423" spans="13:27" x14ac:dyDescent="0.25">
      <c r="M423" t="s">
        <v>1129</v>
      </c>
      <c r="N423">
        <f>COUNTIF(DATA11[DATA-MENSAJE],TODO_MENSAJE[[#This Row],[MENSAJES]])</f>
        <v>1</v>
      </c>
      <c r="X423" s="8"/>
      <c r="Y423" s="12"/>
      <c r="Z423" s="8"/>
      <c r="AA423" s="8"/>
    </row>
    <row r="424" spans="13:27" x14ac:dyDescent="0.25">
      <c r="M424">
        <f>SUBTOTAL(103,TODO_MENSAJE[MENSAJES])</f>
        <v>189</v>
      </c>
      <c r="N424">
        <f>SUBTOTAL(109,TODO_MENSAJE[CANTIDAD])</f>
        <v>554</v>
      </c>
      <c r="O424">
        <f>SUBTOTAL(103,TODO_MENSAJE[CHECK])</f>
        <v>54</v>
      </c>
      <c r="X424" s="8"/>
      <c r="Y424" s="8"/>
      <c r="Z424" s="8"/>
      <c r="AA424" s="8"/>
    </row>
    <row r="425" spans="13:27" x14ac:dyDescent="0.25">
      <c r="X425" s="8"/>
      <c r="Y425" s="8"/>
      <c r="Z425" s="8"/>
      <c r="AA425" s="8"/>
    </row>
    <row r="426" spans="13:27" x14ac:dyDescent="0.25">
      <c r="X426" s="8"/>
      <c r="Y426" s="8"/>
      <c r="Z426" s="8"/>
      <c r="AA426" s="8"/>
    </row>
  </sheetData>
  <sortState ref="Z3:Z1253">
    <sortCondition ref="Z3:Z1253"/>
  </sortState>
  <pageMargins left="0.7" right="0.7" top="0.75" bottom="0.75" header="0.3" footer="0.3"/>
  <pageSetup paperSize="9" orientation="portrait" r:id="rId1"/>
  <tableParts count="5">
    <tablePart r:id="rId2"/>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254"/>
  <sheetViews>
    <sheetView workbookViewId="0"/>
    <sheetView workbookViewId="1"/>
    <sheetView workbookViewId="2"/>
  </sheetViews>
  <sheetFormatPr baseColWidth="10" defaultRowHeight="15" x14ac:dyDescent="0.25"/>
  <sheetData>
    <row r="2" spans="1:5" x14ac:dyDescent="0.25">
      <c r="A2" t="s">
        <v>634</v>
      </c>
      <c r="B2" t="s">
        <v>635</v>
      </c>
      <c r="C2" t="s">
        <v>734</v>
      </c>
      <c r="D2" t="s">
        <v>736</v>
      </c>
      <c r="E2" s="1" t="s">
        <v>1143</v>
      </c>
    </row>
    <row r="3" spans="1:5" x14ac:dyDescent="0.25">
      <c r="B3" t="s">
        <v>579</v>
      </c>
      <c r="C3" t="s">
        <v>654</v>
      </c>
      <c r="D3" t="s">
        <v>636</v>
      </c>
      <c r="E3" s="1" t="s">
        <v>1144</v>
      </c>
    </row>
    <row r="4" spans="1:5" x14ac:dyDescent="0.25">
      <c r="A4" t="s">
        <v>255</v>
      </c>
      <c r="B4" t="s">
        <v>494</v>
      </c>
      <c r="C4" t="s">
        <v>494</v>
      </c>
      <c r="D4" t="s">
        <v>737</v>
      </c>
      <c r="E4" s="1" t="s">
        <v>1146</v>
      </c>
    </row>
    <row r="5" spans="1:5" x14ac:dyDescent="0.25">
      <c r="A5" t="s">
        <v>122</v>
      </c>
      <c r="B5" t="s">
        <v>494</v>
      </c>
      <c r="C5" t="s">
        <v>494</v>
      </c>
      <c r="D5" t="s">
        <v>1142</v>
      </c>
      <c r="E5" s="1"/>
    </row>
    <row r="6" spans="1:5" x14ac:dyDescent="0.25">
      <c r="A6" t="s">
        <v>163</v>
      </c>
      <c r="B6" t="s">
        <v>494</v>
      </c>
      <c r="C6" t="s">
        <v>695</v>
      </c>
      <c r="D6" t="s">
        <v>737</v>
      </c>
      <c r="E6" s="1" t="s">
        <v>1145</v>
      </c>
    </row>
    <row r="7" spans="1:5" x14ac:dyDescent="0.25">
      <c r="B7" t="s">
        <v>494</v>
      </c>
      <c r="C7" t="s">
        <v>701</v>
      </c>
      <c r="D7" t="s">
        <v>738</v>
      </c>
      <c r="E7" s="1" t="s">
        <v>1148</v>
      </c>
    </row>
    <row r="8" spans="1:5" x14ac:dyDescent="0.25">
      <c r="B8" t="s">
        <v>494</v>
      </c>
      <c r="C8" t="s">
        <v>705</v>
      </c>
      <c r="D8" t="s">
        <v>739</v>
      </c>
      <c r="E8" s="1" t="s">
        <v>1149</v>
      </c>
    </row>
    <row r="9" spans="1:5" x14ac:dyDescent="0.25">
      <c r="B9" t="s">
        <v>494</v>
      </c>
      <c r="C9" t="s">
        <v>717</v>
      </c>
      <c r="D9" t="s">
        <v>739</v>
      </c>
      <c r="E9" s="1" t="s">
        <v>1150</v>
      </c>
    </row>
    <row r="10" spans="1:5" x14ac:dyDescent="0.25">
      <c r="A10" t="s">
        <v>182</v>
      </c>
      <c r="B10" t="s">
        <v>463</v>
      </c>
      <c r="C10" t="s">
        <v>729</v>
      </c>
      <c r="D10" t="s">
        <v>740</v>
      </c>
      <c r="E10" s="1" t="s">
        <v>1151</v>
      </c>
    </row>
    <row r="11" spans="1:5" x14ac:dyDescent="0.25">
      <c r="A11" t="s">
        <v>134</v>
      </c>
      <c r="B11" t="s">
        <v>494</v>
      </c>
      <c r="C11" t="s">
        <v>666</v>
      </c>
      <c r="D11" t="s">
        <v>740</v>
      </c>
      <c r="E11" s="1" t="s">
        <v>1152</v>
      </c>
    </row>
    <row r="12" spans="1:5" x14ac:dyDescent="0.25">
      <c r="A12" t="s">
        <v>292</v>
      </c>
      <c r="B12" t="s">
        <v>494</v>
      </c>
      <c r="C12" t="s">
        <v>687</v>
      </c>
      <c r="D12" t="s">
        <v>741</v>
      </c>
      <c r="E12" s="1" t="s">
        <v>1153</v>
      </c>
    </row>
    <row r="13" spans="1:5" x14ac:dyDescent="0.25">
      <c r="B13" t="s">
        <v>596</v>
      </c>
      <c r="C13" t="s">
        <v>663</v>
      </c>
      <c r="D13" t="s">
        <v>741</v>
      </c>
      <c r="E13" s="1" t="s">
        <v>1154</v>
      </c>
    </row>
    <row r="14" spans="1:5" x14ac:dyDescent="0.25">
      <c r="A14" t="s">
        <v>99</v>
      </c>
      <c r="B14" t="s">
        <v>367</v>
      </c>
      <c r="C14" t="s">
        <v>662</v>
      </c>
      <c r="D14" t="s">
        <v>742</v>
      </c>
      <c r="E14" s="1" t="s">
        <v>1155</v>
      </c>
    </row>
    <row r="15" spans="1:5" x14ac:dyDescent="0.25">
      <c r="B15" t="s">
        <v>494</v>
      </c>
      <c r="C15" t="s">
        <v>710</v>
      </c>
      <c r="D15" t="s">
        <v>742</v>
      </c>
      <c r="E15" s="1" t="s">
        <v>1156</v>
      </c>
    </row>
    <row r="16" spans="1:5" x14ac:dyDescent="0.25">
      <c r="A16" t="s">
        <v>176</v>
      </c>
      <c r="B16" t="s">
        <v>485</v>
      </c>
      <c r="C16" t="s">
        <v>655</v>
      </c>
      <c r="D16" t="s">
        <v>1142</v>
      </c>
      <c r="E16" s="1"/>
    </row>
    <row r="17" spans="1:5" x14ac:dyDescent="0.25">
      <c r="A17" t="s">
        <v>334</v>
      </c>
      <c r="B17" t="s">
        <v>494</v>
      </c>
      <c r="C17" t="s">
        <v>671</v>
      </c>
      <c r="D17" t="s">
        <v>743</v>
      </c>
      <c r="E17" s="1"/>
    </row>
    <row r="18" spans="1:5" x14ac:dyDescent="0.25">
      <c r="A18" t="s">
        <v>303</v>
      </c>
      <c r="B18" t="s">
        <v>485</v>
      </c>
      <c r="C18" t="s">
        <v>659</v>
      </c>
      <c r="D18" t="s">
        <v>744</v>
      </c>
      <c r="E18" s="1" t="s">
        <v>1160</v>
      </c>
    </row>
    <row r="19" spans="1:5" x14ac:dyDescent="0.25">
      <c r="A19" t="s">
        <v>197</v>
      </c>
      <c r="B19" t="s">
        <v>485</v>
      </c>
      <c r="C19" t="s">
        <v>660</v>
      </c>
      <c r="D19" t="s">
        <v>744</v>
      </c>
      <c r="E19" s="1" t="s">
        <v>1161</v>
      </c>
    </row>
    <row r="20" spans="1:5" x14ac:dyDescent="0.25">
      <c r="B20" t="s">
        <v>494</v>
      </c>
      <c r="C20" t="s">
        <v>711</v>
      </c>
      <c r="D20" t="s">
        <v>743</v>
      </c>
      <c r="E20" s="1"/>
    </row>
    <row r="21" spans="1:5" x14ac:dyDescent="0.25">
      <c r="B21" t="s">
        <v>494</v>
      </c>
      <c r="C21" t="s">
        <v>702</v>
      </c>
      <c r="D21" t="s">
        <v>745</v>
      </c>
      <c r="E21" s="1" t="s">
        <v>1423</v>
      </c>
    </row>
    <row r="22" spans="1:5" x14ac:dyDescent="0.25">
      <c r="B22" t="s">
        <v>573</v>
      </c>
      <c r="C22" t="s">
        <v>715</v>
      </c>
      <c r="D22" t="s">
        <v>746</v>
      </c>
      <c r="E22" s="1" t="s">
        <v>1164</v>
      </c>
    </row>
    <row r="23" spans="1:5" x14ac:dyDescent="0.25">
      <c r="B23" t="s">
        <v>494</v>
      </c>
      <c r="C23" t="s">
        <v>713</v>
      </c>
      <c r="D23" t="s">
        <v>463</v>
      </c>
      <c r="E23" s="1" t="s">
        <v>1165</v>
      </c>
    </row>
    <row r="24" spans="1:5" x14ac:dyDescent="0.25">
      <c r="B24" t="s">
        <v>494</v>
      </c>
      <c r="C24" t="s">
        <v>712</v>
      </c>
      <c r="D24" t="s">
        <v>463</v>
      </c>
      <c r="E24" s="1" t="s">
        <v>650</v>
      </c>
    </row>
    <row r="25" spans="1:5" x14ac:dyDescent="0.25">
      <c r="A25" t="s">
        <v>339</v>
      </c>
      <c r="B25" t="s">
        <v>500</v>
      </c>
      <c r="C25" t="s">
        <v>661</v>
      </c>
      <c r="D25" t="s">
        <v>463</v>
      </c>
      <c r="E25" s="1" t="s">
        <v>1166</v>
      </c>
    </row>
    <row r="26" spans="1:5" x14ac:dyDescent="0.25">
      <c r="B26" t="s">
        <v>532</v>
      </c>
      <c r="C26" t="s">
        <v>725</v>
      </c>
      <c r="D26" t="s">
        <v>463</v>
      </c>
      <c r="E26" s="1" t="s">
        <v>1167</v>
      </c>
    </row>
    <row r="27" spans="1:5" x14ac:dyDescent="0.25">
      <c r="A27" t="s">
        <v>21</v>
      </c>
      <c r="B27" t="s">
        <v>494</v>
      </c>
      <c r="C27" t="s">
        <v>679</v>
      </c>
      <c r="D27" t="s">
        <v>463</v>
      </c>
      <c r="E27" s="1" t="s">
        <v>1168</v>
      </c>
    </row>
    <row r="28" spans="1:5" x14ac:dyDescent="0.25">
      <c r="B28" t="s">
        <v>573</v>
      </c>
      <c r="C28" t="s">
        <v>716</v>
      </c>
      <c r="D28" t="s">
        <v>745</v>
      </c>
      <c r="E28" s="1" t="s">
        <v>1424</v>
      </c>
    </row>
    <row r="29" spans="1:5" x14ac:dyDescent="0.25">
      <c r="A29" t="s">
        <v>205</v>
      </c>
      <c r="B29" t="s">
        <v>494</v>
      </c>
      <c r="C29" t="s">
        <v>685</v>
      </c>
      <c r="D29" t="s">
        <v>747</v>
      </c>
      <c r="E29" s="1" t="s">
        <v>1172</v>
      </c>
    </row>
    <row r="30" spans="1:5" x14ac:dyDescent="0.25">
      <c r="A30" t="s">
        <v>332</v>
      </c>
      <c r="B30" t="s">
        <v>494</v>
      </c>
      <c r="C30" t="s">
        <v>683</v>
      </c>
      <c r="D30" t="s">
        <v>747</v>
      </c>
      <c r="E30" s="1" t="s">
        <v>1173</v>
      </c>
    </row>
    <row r="31" spans="1:5" x14ac:dyDescent="0.25">
      <c r="A31" t="s">
        <v>259</v>
      </c>
      <c r="B31" t="s">
        <v>494</v>
      </c>
      <c r="C31" t="s">
        <v>664</v>
      </c>
      <c r="D31" t="s">
        <v>747</v>
      </c>
      <c r="E31" s="1" t="s">
        <v>1174</v>
      </c>
    </row>
    <row r="32" spans="1:5" x14ac:dyDescent="0.25">
      <c r="B32" t="s">
        <v>543</v>
      </c>
      <c r="C32" t="s">
        <v>733</v>
      </c>
      <c r="D32" t="s">
        <v>748</v>
      </c>
      <c r="E32" s="1" t="s">
        <v>651</v>
      </c>
    </row>
    <row r="33" spans="1:5" x14ac:dyDescent="0.25">
      <c r="B33" t="s">
        <v>494</v>
      </c>
      <c r="C33" t="s">
        <v>706</v>
      </c>
      <c r="D33" t="s">
        <v>748</v>
      </c>
      <c r="E33" s="1" t="s">
        <v>1176</v>
      </c>
    </row>
    <row r="34" spans="1:5" x14ac:dyDescent="0.25">
      <c r="A34" t="s">
        <v>316</v>
      </c>
      <c r="B34" t="s">
        <v>463</v>
      </c>
      <c r="C34" t="s">
        <v>726</v>
      </c>
      <c r="D34" t="s">
        <v>748</v>
      </c>
      <c r="E34" s="1" t="s">
        <v>1177</v>
      </c>
    </row>
    <row r="35" spans="1:5" x14ac:dyDescent="0.25">
      <c r="A35" t="s">
        <v>275</v>
      </c>
      <c r="B35" t="s">
        <v>494</v>
      </c>
      <c r="C35" t="s">
        <v>672</v>
      </c>
      <c r="D35" t="s">
        <v>748</v>
      </c>
      <c r="E35" s="1" t="s">
        <v>1178</v>
      </c>
    </row>
    <row r="36" spans="1:5" x14ac:dyDescent="0.25">
      <c r="B36" t="s">
        <v>494</v>
      </c>
      <c r="C36" t="s">
        <v>718</v>
      </c>
      <c r="D36" t="s">
        <v>748</v>
      </c>
      <c r="E36" s="1" t="s">
        <v>1179</v>
      </c>
    </row>
    <row r="37" spans="1:5" x14ac:dyDescent="0.25">
      <c r="A37" t="s">
        <v>49</v>
      </c>
      <c r="B37" t="s">
        <v>494</v>
      </c>
      <c r="C37" t="s">
        <v>724</v>
      </c>
      <c r="D37" t="s">
        <v>748</v>
      </c>
      <c r="E37" s="1" t="s">
        <v>1180</v>
      </c>
    </row>
    <row r="38" spans="1:5" x14ac:dyDescent="0.25">
      <c r="A38" t="s">
        <v>110</v>
      </c>
      <c r="B38" t="s">
        <v>494</v>
      </c>
      <c r="C38" t="s">
        <v>680</v>
      </c>
      <c r="D38" t="s">
        <v>748</v>
      </c>
      <c r="E38" s="1" t="s">
        <v>1181</v>
      </c>
    </row>
    <row r="39" spans="1:5" x14ac:dyDescent="0.25">
      <c r="A39" t="s">
        <v>27</v>
      </c>
      <c r="B39" t="s">
        <v>494</v>
      </c>
      <c r="C39" t="s">
        <v>698</v>
      </c>
      <c r="D39" t="s">
        <v>748</v>
      </c>
      <c r="E39" s="1" t="s">
        <v>25</v>
      </c>
    </row>
    <row r="40" spans="1:5" x14ac:dyDescent="0.25">
      <c r="B40" t="s">
        <v>494</v>
      </c>
      <c r="C40" t="s">
        <v>704</v>
      </c>
      <c r="D40" t="s">
        <v>748</v>
      </c>
      <c r="E40" s="1" t="s">
        <v>1182</v>
      </c>
    </row>
    <row r="41" spans="1:5" x14ac:dyDescent="0.25">
      <c r="A41" t="s">
        <v>55</v>
      </c>
      <c r="B41" t="s">
        <v>494</v>
      </c>
      <c r="C41" t="s">
        <v>677</v>
      </c>
      <c r="D41" t="s">
        <v>749</v>
      </c>
      <c r="E41" s="1" t="s">
        <v>1442</v>
      </c>
    </row>
    <row r="42" spans="1:5" x14ac:dyDescent="0.25">
      <c r="B42" t="s">
        <v>494</v>
      </c>
      <c r="C42" t="s">
        <v>719</v>
      </c>
      <c r="D42" t="s">
        <v>749</v>
      </c>
      <c r="E42" s="1" t="s">
        <v>1443</v>
      </c>
    </row>
    <row r="43" spans="1:5" x14ac:dyDescent="0.25">
      <c r="A43" t="s">
        <v>237</v>
      </c>
      <c r="B43" t="s">
        <v>494</v>
      </c>
      <c r="C43" t="s">
        <v>690</v>
      </c>
      <c r="D43" t="s">
        <v>750</v>
      </c>
      <c r="E43" s="1" t="s">
        <v>1446</v>
      </c>
    </row>
    <row r="44" spans="1:5" x14ac:dyDescent="0.25">
      <c r="A44" t="s">
        <v>82</v>
      </c>
      <c r="B44" t="s">
        <v>494</v>
      </c>
      <c r="C44" t="s">
        <v>686</v>
      </c>
      <c r="D44" t="s">
        <v>750</v>
      </c>
      <c r="E44" s="1" t="s">
        <v>1447</v>
      </c>
    </row>
    <row r="45" spans="1:5" x14ac:dyDescent="0.25">
      <c r="A45" t="s">
        <v>38</v>
      </c>
      <c r="B45" t="s">
        <v>494</v>
      </c>
      <c r="C45" t="s">
        <v>673</v>
      </c>
      <c r="D45" t="s">
        <v>1142</v>
      </c>
      <c r="E45" s="1"/>
    </row>
    <row r="46" spans="1:5" x14ac:dyDescent="0.25">
      <c r="A46" t="s">
        <v>64</v>
      </c>
      <c r="B46" t="s">
        <v>527</v>
      </c>
      <c r="C46" t="s">
        <v>651</v>
      </c>
      <c r="D46" t="s">
        <v>748</v>
      </c>
      <c r="E46" s="1" t="s">
        <v>1183</v>
      </c>
    </row>
    <row r="47" spans="1:5" x14ac:dyDescent="0.25">
      <c r="A47" t="s">
        <v>238</v>
      </c>
      <c r="B47" t="s">
        <v>463</v>
      </c>
      <c r="C47" t="s">
        <v>727</v>
      </c>
      <c r="D47" t="s">
        <v>748</v>
      </c>
      <c r="E47" s="1" t="s">
        <v>1184</v>
      </c>
    </row>
    <row r="48" spans="1:5" x14ac:dyDescent="0.25">
      <c r="A48" t="s">
        <v>168</v>
      </c>
      <c r="B48" t="s">
        <v>494</v>
      </c>
      <c r="C48" t="s">
        <v>694</v>
      </c>
      <c r="D48" t="s">
        <v>748</v>
      </c>
      <c r="E48" s="1" t="s">
        <v>1185</v>
      </c>
    </row>
    <row r="49" spans="1:5" x14ac:dyDescent="0.25">
      <c r="A49" t="s">
        <v>242</v>
      </c>
      <c r="B49" t="s">
        <v>494</v>
      </c>
      <c r="C49" t="s">
        <v>682</v>
      </c>
      <c r="D49" t="s">
        <v>751</v>
      </c>
      <c r="E49" s="1" t="s">
        <v>375</v>
      </c>
    </row>
    <row r="50" spans="1:5" x14ac:dyDescent="0.25">
      <c r="A50" t="s">
        <v>159</v>
      </c>
      <c r="B50" t="s">
        <v>494</v>
      </c>
      <c r="C50" t="s">
        <v>696</v>
      </c>
      <c r="D50" t="s">
        <v>751</v>
      </c>
      <c r="E50" s="1" t="s">
        <v>1191</v>
      </c>
    </row>
    <row r="51" spans="1:5" x14ac:dyDescent="0.25">
      <c r="A51" t="s">
        <v>25</v>
      </c>
      <c r="B51" t="s">
        <v>494</v>
      </c>
      <c r="C51" t="s">
        <v>697</v>
      </c>
      <c r="D51" t="s">
        <v>752</v>
      </c>
      <c r="E51" s="1" t="s">
        <v>1192</v>
      </c>
    </row>
    <row r="52" spans="1:5" x14ac:dyDescent="0.25">
      <c r="A52" t="s">
        <v>296</v>
      </c>
      <c r="B52" t="s">
        <v>494</v>
      </c>
      <c r="C52" t="s">
        <v>674</v>
      </c>
      <c r="D52" t="s">
        <v>752</v>
      </c>
      <c r="E52" s="1" t="s">
        <v>1157</v>
      </c>
    </row>
    <row r="53" spans="1:5" x14ac:dyDescent="0.25">
      <c r="A53" t="s">
        <v>229</v>
      </c>
      <c r="B53" t="s">
        <v>494</v>
      </c>
      <c r="C53" t="s">
        <v>693</v>
      </c>
      <c r="D53" t="s">
        <v>753</v>
      </c>
      <c r="E53" s="1" t="s">
        <v>1193</v>
      </c>
    </row>
    <row r="54" spans="1:5" x14ac:dyDescent="0.25">
      <c r="A54" t="s">
        <v>49</v>
      </c>
      <c r="B54" t="s">
        <v>494</v>
      </c>
      <c r="C54" t="s">
        <v>668</v>
      </c>
      <c r="D54" t="s">
        <v>753</v>
      </c>
      <c r="E54" s="1" t="s">
        <v>1194</v>
      </c>
    </row>
    <row r="55" spans="1:5" x14ac:dyDescent="0.25">
      <c r="A55" t="s">
        <v>177</v>
      </c>
      <c r="B55" t="s">
        <v>494</v>
      </c>
      <c r="C55" t="s">
        <v>684</v>
      </c>
      <c r="D55" t="s">
        <v>1137</v>
      </c>
      <c r="E55" s="1"/>
    </row>
    <row r="56" spans="1:5" x14ac:dyDescent="0.25">
      <c r="A56" t="s">
        <v>57</v>
      </c>
      <c r="B56" t="s">
        <v>494</v>
      </c>
      <c r="C56" t="s">
        <v>678</v>
      </c>
      <c r="D56" t="s">
        <v>1136</v>
      </c>
      <c r="E56" s="1"/>
    </row>
    <row r="57" spans="1:5" x14ac:dyDescent="0.25">
      <c r="A57" t="s">
        <v>227</v>
      </c>
      <c r="B57" t="s">
        <v>494</v>
      </c>
      <c r="C57" t="s">
        <v>667</v>
      </c>
      <c r="D57" t="s">
        <v>1141</v>
      </c>
      <c r="E57" s="1"/>
    </row>
    <row r="58" spans="1:5" x14ac:dyDescent="0.25">
      <c r="B58" t="s">
        <v>494</v>
      </c>
      <c r="C58" t="s">
        <v>703</v>
      </c>
      <c r="D58" t="s">
        <v>639</v>
      </c>
      <c r="E58" s="1"/>
    </row>
    <row r="59" spans="1:5" x14ac:dyDescent="0.25">
      <c r="A59" t="s">
        <v>88</v>
      </c>
      <c r="B59" t="s">
        <v>504</v>
      </c>
      <c r="C59" t="s">
        <v>653</v>
      </c>
      <c r="D59" t="s">
        <v>639</v>
      </c>
      <c r="E59" s="1"/>
    </row>
    <row r="60" spans="1:5" x14ac:dyDescent="0.25">
      <c r="A60" t="s">
        <v>187</v>
      </c>
      <c r="B60" t="s">
        <v>494</v>
      </c>
      <c r="C60" t="s">
        <v>691</v>
      </c>
      <c r="D60" t="s">
        <v>754</v>
      </c>
      <c r="E60" s="1" t="s">
        <v>1200</v>
      </c>
    </row>
    <row r="61" spans="1:5" x14ac:dyDescent="0.25">
      <c r="B61" t="s">
        <v>543</v>
      </c>
      <c r="C61" t="s">
        <v>731</v>
      </c>
      <c r="D61" t="s">
        <v>754</v>
      </c>
      <c r="E61" s="1" t="s">
        <v>1201</v>
      </c>
    </row>
    <row r="62" spans="1:5" x14ac:dyDescent="0.25">
      <c r="B62" t="s">
        <v>627</v>
      </c>
      <c r="C62" t="s">
        <v>652</v>
      </c>
      <c r="D62" t="s">
        <v>755</v>
      </c>
      <c r="E62" s="1"/>
    </row>
    <row r="63" spans="1:5" x14ac:dyDescent="0.25">
      <c r="B63" t="s">
        <v>494</v>
      </c>
      <c r="C63" t="s">
        <v>720</v>
      </c>
      <c r="D63" t="s">
        <v>112</v>
      </c>
      <c r="E63" s="1"/>
    </row>
    <row r="64" spans="1:5" x14ac:dyDescent="0.25">
      <c r="A64" t="s">
        <v>46</v>
      </c>
      <c r="B64" t="s">
        <v>463</v>
      </c>
      <c r="C64" t="s">
        <v>728</v>
      </c>
      <c r="D64" t="s">
        <v>756</v>
      </c>
      <c r="E64" s="1" t="s">
        <v>1204</v>
      </c>
    </row>
    <row r="65" spans="1:5" x14ac:dyDescent="0.25">
      <c r="A65" t="s">
        <v>245</v>
      </c>
      <c r="B65" t="s">
        <v>494</v>
      </c>
      <c r="C65" t="s">
        <v>692</v>
      </c>
      <c r="D65" t="s">
        <v>757</v>
      </c>
      <c r="E65" s="1"/>
    </row>
    <row r="66" spans="1:5" x14ac:dyDescent="0.25">
      <c r="B66" t="s">
        <v>573</v>
      </c>
      <c r="C66" t="s">
        <v>714</v>
      </c>
      <c r="D66" t="s">
        <v>758</v>
      </c>
      <c r="E66" s="1"/>
    </row>
    <row r="67" spans="1:5" x14ac:dyDescent="0.25">
      <c r="A67" t="s">
        <v>37</v>
      </c>
      <c r="B67" t="s">
        <v>485</v>
      </c>
      <c r="C67" t="s">
        <v>657</v>
      </c>
      <c r="D67" t="s">
        <v>636</v>
      </c>
      <c r="E67" s="1" t="s">
        <v>1207</v>
      </c>
    </row>
    <row r="68" spans="1:5" x14ac:dyDescent="0.25">
      <c r="A68" t="s">
        <v>138</v>
      </c>
      <c r="B68" t="s">
        <v>494</v>
      </c>
      <c r="C68" t="s">
        <v>721</v>
      </c>
      <c r="D68" t="s">
        <v>1137</v>
      </c>
      <c r="E68" s="1"/>
    </row>
    <row r="69" spans="1:5" x14ac:dyDescent="0.25">
      <c r="A69" t="s">
        <v>236</v>
      </c>
      <c r="B69" t="s">
        <v>494</v>
      </c>
      <c r="C69" t="s">
        <v>153</v>
      </c>
      <c r="D69" t="s">
        <v>463</v>
      </c>
      <c r="E69" s="1" t="s">
        <v>1169</v>
      </c>
    </row>
    <row r="70" spans="1:5" x14ac:dyDescent="0.25">
      <c r="A70" t="s">
        <v>298</v>
      </c>
      <c r="B70" t="s">
        <v>494</v>
      </c>
      <c r="C70" t="s">
        <v>153</v>
      </c>
      <c r="D70" t="s">
        <v>463</v>
      </c>
      <c r="E70" s="1" t="s">
        <v>1170</v>
      </c>
    </row>
    <row r="71" spans="1:5" x14ac:dyDescent="0.25">
      <c r="A71" t="s">
        <v>62</v>
      </c>
      <c r="B71" t="s">
        <v>494</v>
      </c>
      <c r="C71" t="s">
        <v>153</v>
      </c>
      <c r="D71" t="s">
        <v>463</v>
      </c>
      <c r="E71" s="1" t="s">
        <v>1171</v>
      </c>
    </row>
    <row r="72" spans="1:5" x14ac:dyDescent="0.25">
      <c r="A72" t="s">
        <v>188</v>
      </c>
      <c r="B72" t="s">
        <v>494</v>
      </c>
      <c r="C72" t="s">
        <v>688</v>
      </c>
      <c r="D72" t="s">
        <v>755</v>
      </c>
      <c r="E72" s="1"/>
    </row>
    <row r="73" spans="1:5" x14ac:dyDescent="0.25">
      <c r="B73" t="s">
        <v>494</v>
      </c>
      <c r="C73" t="s">
        <v>735</v>
      </c>
      <c r="D73" t="s">
        <v>738</v>
      </c>
      <c r="E73" s="1" t="s">
        <v>1147</v>
      </c>
    </row>
    <row r="74" spans="1:5" x14ac:dyDescent="0.25">
      <c r="B74" t="s">
        <v>573</v>
      </c>
      <c r="C74" t="s">
        <v>735</v>
      </c>
      <c r="D74" t="s">
        <v>636</v>
      </c>
      <c r="E74" s="1" t="s">
        <v>1210</v>
      </c>
    </row>
    <row r="75" spans="1:5" x14ac:dyDescent="0.25">
      <c r="B75" t="s">
        <v>573</v>
      </c>
      <c r="C75" t="s">
        <v>735</v>
      </c>
      <c r="D75" t="s">
        <v>636</v>
      </c>
      <c r="E75" s="1" t="s">
        <v>1211</v>
      </c>
    </row>
    <row r="76" spans="1:5" x14ac:dyDescent="0.25">
      <c r="A76" t="s">
        <v>318</v>
      </c>
      <c r="B76" t="s">
        <v>494</v>
      </c>
      <c r="C76" t="s">
        <v>723</v>
      </c>
      <c r="D76" t="s">
        <v>1137</v>
      </c>
      <c r="E76" s="1"/>
    </row>
    <row r="77" spans="1:5" x14ac:dyDescent="0.25">
      <c r="B77" t="s">
        <v>543</v>
      </c>
      <c r="C77" t="s">
        <v>732</v>
      </c>
      <c r="D77" t="s">
        <v>1137</v>
      </c>
      <c r="E77" s="1"/>
    </row>
    <row r="78" spans="1:5" x14ac:dyDescent="0.25">
      <c r="B78" t="s">
        <v>543</v>
      </c>
      <c r="C78" t="s">
        <v>730</v>
      </c>
      <c r="D78" t="s">
        <v>1135</v>
      </c>
      <c r="E78" s="1"/>
    </row>
    <row r="79" spans="1:5" x14ac:dyDescent="0.25">
      <c r="A79" t="s">
        <v>283</v>
      </c>
      <c r="B79" t="s">
        <v>494</v>
      </c>
      <c r="C79" t="s">
        <v>669</v>
      </c>
      <c r="D79" t="s">
        <v>636</v>
      </c>
      <c r="E79" s="1" t="s">
        <v>1215</v>
      </c>
    </row>
    <row r="80" spans="1:5" x14ac:dyDescent="0.25">
      <c r="B80" t="s">
        <v>494</v>
      </c>
      <c r="C80" t="s">
        <v>700</v>
      </c>
      <c r="D80" t="s">
        <v>636</v>
      </c>
      <c r="E80" s="1" t="s">
        <v>1216</v>
      </c>
    </row>
    <row r="81" spans="1:5" x14ac:dyDescent="0.25">
      <c r="A81" t="s">
        <v>293</v>
      </c>
      <c r="B81" t="s">
        <v>494</v>
      </c>
      <c r="C81" t="s">
        <v>665</v>
      </c>
      <c r="D81" t="s">
        <v>636</v>
      </c>
      <c r="E81" s="1" t="s">
        <v>1217</v>
      </c>
    </row>
    <row r="82" spans="1:5" x14ac:dyDescent="0.25">
      <c r="B82" t="s">
        <v>494</v>
      </c>
      <c r="C82" t="s">
        <v>709</v>
      </c>
      <c r="D82" t="s">
        <v>1136</v>
      </c>
      <c r="E82" s="1"/>
    </row>
    <row r="83" spans="1:5" x14ac:dyDescent="0.25">
      <c r="B83" t="s">
        <v>494</v>
      </c>
      <c r="C83" t="s">
        <v>707</v>
      </c>
      <c r="D83" t="s">
        <v>636</v>
      </c>
      <c r="E83" s="1" t="s">
        <v>1219</v>
      </c>
    </row>
    <row r="84" spans="1:5" x14ac:dyDescent="0.25">
      <c r="A84" t="s">
        <v>105</v>
      </c>
      <c r="B84" t="s">
        <v>494</v>
      </c>
      <c r="C84" t="s">
        <v>699</v>
      </c>
      <c r="D84" t="s">
        <v>1135</v>
      </c>
      <c r="E84" s="1"/>
    </row>
    <row r="85" spans="1:5" x14ac:dyDescent="0.25">
      <c r="A85" t="s">
        <v>111</v>
      </c>
      <c r="B85" t="s">
        <v>494</v>
      </c>
      <c r="C85" t="s">
        <v>722</v>
      </c>
      <c r="D85" t="s">
        <v>636</v>
      </c>
      <c r="E85" s="1" t="s">
        <v>1221</v>
      </c>
    </row>
    <row r="86" spans="1:5" x14ac:dyDescent="0.25">
      <c r="A86" t="s">
        <v>217</v>
      </c>
      <c r="B86" t="s">
        <v>494</v>
      </c>
      <c r="C86" t="s">
        <v>681</v>
      </c>
      <c r="D86" t="s">
        <v>1141</v>
      </c>
      <c r="E86" s="1"/>
    </row>
    <row r="87" spans="1:5" x14ac:dyDescent="0.25">
      <c r="B87" t="s">
        <v>494</v>
      </c>
      <c r="C87" t="s">
        <v>708</v>
      </c>
      <c r="D87" t="s">
        <v>636</v>
      </c>
      <c r="E87" s="1" t="s">
        <v>664</v>
      </c>
    </row>
    <row r="88" spans="1:5" x14ac:dyDescent="0.25">
      <c r="A88" t="s">
        <v>35</v>
      </c>
      <c r="B88" t="s">
        <v>494</v>
      </c>
      <c r="C88" t="s">
        <v>675</v>
      </c>
      <c r="D88" t="s">
        <v>636</v>
      </c>
      <c r="E88" s="1" t="s">
        <v>1223</v>
      </c>
    </row>
    <row r="89" spans="1:5" x14ac:dyDescent="0.25">
      <c r="A89" t="s">
        <v>108</v>
      </c>
      <c r="B89" t="s">
        <v>413</v>
      </c>
      <c r="C89" t="s">
        <v>649</v>
      </c>
      <c r="D89" t="s">
        <v>636</v>
      </c>
      <c r="E89" s="1" t="s">
        <v>1224</v>
      </c>
    </row>
    <row r="90" spans="1:5" x14ac:dyDescent="0.25">
      <c r="A90" t="s">
        <v>1475</v>
      </c>
      <c r="B90" t="s">
        <v>494</v>
      </c>
      <c r="C90" t="s">
        <v>676</v>
      </c>
      <c r="D90" t="s">
        <v>1141</v>
      </c>
      <c r="E90" s="1"/>
    </row>
    <row r="91" spans="1:5" x14ac:dyDescent="0.25">
      <c r="A91" t="s">
        <v>277</v>
      </c>
      <c r="B91" t="s">
        <v>494</v>
      </c>
      <c r="C91" t="s">
        <v>689</v>
      </c>
      <c r="D91" t="s">
        <v>759</v>
      </c>
      <c r="E91" s="1"/>
    </row>
    <row r="92" spans="1:5" x14ac:dyDescent="0.25">
      <c r="A92" t="s">
        <v>291</v>
      </c>
      <c r="B92" t="s">
        <v>494</v>
      </c>
      <c r="C92" t="s">
        <v>670</v>
      </c>
      <c r="D92" t="s">
        <v>636</v>
      </c>
      <c r="E92" s="1" t="s">
        <v>1227</v>
      </c>
    </row>
    <row r="93" spans="1:5" x14ac:dyDescent="0.25">
      <c r="A93" t="s">
        <v>181</v>
      </c>
      <c r="B93" t="s">
        <v>485</v>
      </c>
      <c r="C93" t="s">
        <v>656</v>
      </c>
      <c r="D93" t="s">
        <v>1139</v>
      </c>
      <c r="E93" s="1"/>
    </row>
    <row r="94" spans="1:5" x14ac:dyDescent="0.25">
      <c r="A94" t="s">
        <v>315</v>
      </c>
      <c r="B94" t="s">
        <v>520</v>
      </c>
      <c r="C94" t="s">
        <v>650</v>
      </c>
      <c r="D94" t="s">
        <v>636</v>
      </c>
      <c r="E94" s="1" t="s">
        <v>1229</v>
      </c>
    </row>
    <row r="95" spans="1:5" x14ac:dyDescent="0.25">
      <c r="B95" t="s">
        <v>494</v>
      </c>
      <c r="C95" t="s">
        <v>1482</v>
      </c>
      <c r="D95" t="s">
        <v>1135</v>
      </c>
      <c r="E95" s="1"/>
    </row>
    <row r="96" spans="1:5" x14ac:dyDescent="0.25">
      <c r="A96" t="s">
        <v>271</v>
      </c>
      <c r="B96" t="s">
        <v>485</v>
      </c>
      <c r="C96" t="s">
        <v>658</v>
      </c>
      <c r="D96" t="s">
        <v>636</v>
      </c>
      <c r="E96" s="1" t="s">
        <v>1230</v>
      </c>
    </row>
    <row r="97" spans="1:5" x14ac:dyDescent="0.25">
      <c r="A97" t="s">
        <v>103</v>
      </c>
      <c r="B97" t="s">
        <v>485</v>
      </c>
      <c r="C97" t="s">
        <v>658</v>
      </c>
      <c r="D97" t="s">
        <v>1141</v>
      </c>
      <c r="E97" s="1"/>
    </row>
    <row r="98" spans="1:5" x14ac:dyDescent="0.25">
      <c r="A98" t="s">
        <v>262</v>
      </c>
      <c r="B98" t="s">
        <v>443</v>
      </c>
      <c r="D98" t="s">
        <v>852</v>
      </c>
      <c r="E98" s="1" t="s">
        <v>1158</v>
      </c>
    </row>
    <row r="99" spans="1:5" x14ac:dyDescent="0.25">
      <c r="B99" t="s">
        <v>551</v>
      </c>
      <c r="D99" t="s">
        <v>852</v>
      </c>
      <c r="E99" s="1" t="s">
        <v>1157</v>
      </c>
    </row>
    <row r="100" spans="1:5" x14ac:dyDescent="0.25">
      <c r="B100" t="s">
        <v>629</v>
      </c>
      <c r="D100" t="s">
        <v>852</v>
      </c>
      <c r="E100" s="1" t="s">
        <v>1159</v>
      </c>
    </row>
    <row r="101" spans="1:5" x14ac:dyDescent="0.25">
      <c r="A101" t="s">
        <v>87</v>
      </c>
      <c r="B101" t="s">
        <v>375</v>
      </c>
      <c r="D101" t="s">
        <v>886</v>
      </c>
      <c r="E101" s="1" t="s">
        <v>1162</v>
      </c>
    </row>
    <row r="102" spans="1:5" x14ac:dyDescent="0.25">
      <c r="D102" t="s">
        <v>949</v>
      </c>
      <c r="E102" s="1" t="s">
        <v>1163</v>
      </c>
    </row>
    <row r="103" spans="1:5" x14ac:dyDescent="0.25">
      <c r="A103" t="s">
        <v>88</v>
      </c>
      <c r="B103" t="s">
        <v>636</v>
      </c>
      <c r="D103" t="s">
        <v>747</v>
      </c>
      <c r="E103" s="1" t="s">
        <v>1175</v>
      </c>
    </row>
    <row r="104" spans="1:5" x14ac:dyDescent="0.25">
      <c r="D104" t="s">
        <v>748</v>
      </c>
      <c r="E104" s="1" t="s">
        <v>1189</v>
      </c>
    </row>
    <row r="105" spans="1:5" x14ac:dyDescent="0.25">
      <c r="D105" t="s">
        <v>748</v>
      </c>
      <c r="E105" s="1" t="s">
        <v>1187</v>
      </c>
    </row>
    <row r="106" spans="1:5" x14ac:dyDescent="0.25">
      <c r="D106" t="s">
        <v>748</v>
      </c>
      <c r="E106" s="1" t="s">
        <v>1186</v>
      </c>
    </row>
    <row r="107" spans="1:5" x14ac:dyDescent="0.25">
      <c r="D107" t="s">
        <v>748</v>
      </c>
      <c r="E107" s="1" t="s">
        <v>1188</v>
      </c>
    </row>
    <row r="108" spans="1:5" x14ac:dyDescent="0.25">
      <c r="D108" t="s">
        <v>748</v>
      </c>
      <c r="E108" s="1" t="s">
        <v>1190</v>
      </c>
    </row>
    <row r="109" spans="1:5" x14ac:dyDescent="0.25">
      <c r="D109" t="s">
        <v>748</v>
      </c>
      <c r="E109" s="1"/>
    </row>
    <row r="110" spans="1:5" x14ac:dyDescent="0.25">
      <c r="D110" t="s">
        <v>753</v>
      </c>
      <c r="E110" s="1" t="s">
        <v>1197</v>
      </c>
    </row>
    <row r="111" spans="1:5" x14ac:dyDescent="0.25">
      <c r="D111" t="s">
        <v>753</v>
      </c>
      <c r="E111" s="1" t="s">
        <v>1195</v>
      </c>
    </row>
    <row r="112" spans="1:5" x14ac:dyDescent="0.25">
      <c r="D112" t="s">
        <v>753</v>
      </c>
      <c r="E112" s="1" t="s">
        <v>1196</v>
      </c>
    </row>
    <row r="113" spans="4:5" x14ac:dyDescent="0.25">
      <c r="D113" t="s">
        <v>1051</v>
      </c>
      <c r="E113" s="1" t="s">
        <v>1199</v>
      </c>
    </row>
    <row r="114" spans="4:5" x14ac:dyDescent="0.25">
      <c r="D114" t="s">
        <v>1051</v>
      </c>
      <c r="E114" s="1" t="s">
        <v>1198</v>
      </c>
    </row>
    <row r="115" spans="4:5" x14ac:dyDescent="0.25">
      <c r="D115" t="s">
        <v>1001</v>
      </c>
      <c r="E115" s="1" t="s">
        <v>1202</v>
      </c>
    </row>
    <row r="116" spans="4:5" x14ac:dyDescent="0.25">
      <c r="D116" t="s">
        <v>1092</v>
      </c>
      <c r="E116" s="1" t="s">
        <v>1203</v>
      </c>
    </row>
    <row r="117" spans="4:5" x14ac:dyDescent="0.25">
      <c r="D117" t="s">
        <v>636</v>
      </c>
      <c r="E117" s="1" t="s">
        <v>1205</v>
      </c>
    </row>
    <row r="118" spans="4:5" x14ac:dyDescent="0.25">
      <c r="D118" t="s">
        <v>636</v>
      </c>
      <c r="E118" s="1" t="s">
        <v>1206</v>
      </c>
    </row>
    <row r="119" spans="4:5" x14ac:dyDescent="0.25">
      <c r="D119" t="s">
        <v>636</v>
      </c>
      <c r="E119" s="1" t="s">
        <v>1218</v>
      </c>
    </row>
    <row r="120" spans="4:5" x14ac:dyDescent="0.25">
      <c r="D120" t="s">
        <v>636</v>
      </c>
      <c r="E120" s="1" t="s">
        <v>1208</v>
      </c>
    </row>
    <row r="121" spans="4:5" x14ac:dyDescent="0.25">
      <c r="D121" t="s">
        <v>636</v>
      </c>
      <c r="E121" s="1" t="s">
        <v>1228</v>
      </c>
    </row>
    <row r="122" spans="4:5" x14ac:dyDescent="0.25">
      <c r="D122" t="s">
        <v>636</v>
      </c>
      <c r="E122" s="1" t="s">
        <v>1225</v>
      </c>
    </row>
    <row r="123" spans="4:5" x14ac:dyDescent="0.25">
      <c r="D123" t="s">
        <v>636</v>
      </c>
      <c r="E123" s="1" t="s">
        <v>1226</v>
      </c>
    </row>
    <row r="124" spans="4:5" x14ac:dyDescent="0.25">
      <c r="D124" t="s">
        <v>636</v>
      </c>
      <c r="E124" s="1" t="s">
        <v>955</v>
      </c>
    </row>
    <row r="125" spans="4:5" x14ac:dyDescent="0.25">
      <c r="D125" t="s">
        <v>636</v>
      </c>
      <c r="E125" s="1" t="s">
        <v>1213</v>
      </c>
    </row>
    <row r="126" spans="4:5" x14ac:dyDescent="0.25">
      <c r="D126" t="s">
        <v>636</v>
      </c>
      <c r="E126" s="1" t="s">
        <v>1214</v>
      </c>
    </row>
    <row r="127" spans="4:5" x14ac:dyDescent="0.25">
      <c r="D127" t="s">
        <v>636</v>
      </c>
      <c r="E127" s="1" t="s">
        <v>1212</v>
      </c>
    </row>
    <row r="128" spans="4:5" x14ac:dyDescent="0.25">
      <c r="D128" t="s">
        <v>636</v>
      </c>
      <c r="E128" s="1" t="s">
        <v>1220</v>
      </c>
    </row>
    <row r="129" spans="1:5" x14ac:dyDescent="0.25">
      <c r="D129" t="s">
        <v>636</v>
      </c>
      <c r="E129" s="1" t="s">
        <v>1222</v>
      </c>
    </row>
    <row r="130" spans="1:5" x14ac:dyDescent="0.25">
      <c r="D130" t="s">
        <v>636</v>
      </c>
      <c r="E130" s="1" t="s">
        <v>1209</v>
      </c>
    </row>
    <row r="131" spans="1:5" x14ac:dyDescent="0.25">
      <c r="D131" t="s">
        <v>921</v>
      </c>
      <c r="E131" s="1" t="s">
        <v>1232</v>
      </c>
    </row>
    <row r="132" spans="1:5" x14ac:dyDescent="0.25">
      <c r="D132" t="s">
        <v>921</v>
      </c>
      <c r="E132" s="1" t="s">
        <v>1231</v>
      </c>
    </row>
    <row r="133" spans="1:5" x14ac:dyDescent="0.25">
      <c r="A133" t="s">
        <v>142</v>
      </c>
      <c r="B133" t="s">
        <v>636</v>
      </c>
      <c r="D133" t="s">
        <v>760</v>
      </c>
      <c r="E133" s="1" t="s">
        <v>1235</v>
      </c>
    </row>
    <row r="134" spans="1:5" x14ac:dyDescent="0.25">
      <c r="B134" t="s">
        <v>540</v>
      </c>
      <c r="D134" t="s">
        <v>760</v>
      </c>
      <c r="E134" s="1" t="s">
        <v>1233</v>
      </c>
    </row>
    <row r="135" spans="1:5" x14ac:dyDescent="0.25">
      <c r="B135" t="s">
        <v>636</v>
      </c>
      <c r="D135" t="s">
        <v>760</v>
      </c>
      <c r="E135" s="1" t="s">
        <v>1234</v>
      </c>
    </row>
    <row r="136" spans="1:5" x14ac:dyDescent="0.25">
      <c r="D136" t="s">
        <v>976</v>
      </c>
      <c r="E136" s="1" t="s">
        <v>1236</v>
      </c>
    </row>
    <row r="137" spans="1:5" x14ac:dyDescent="0.25">
      <c r="A137" t="s">
        <v>93</v>
      </c>
      <c r="B137" t="s">
        <v>636</v>
      </c>
      <c r="D137" t="s">
        <v>761</v>
      </c>
      <c r="E137" s="1" t="s">
        <v>1238</v>
      </c>
    </row>
    <row r="138" spans="1:5" x14ac:dyDescent="0.25">
      <c r="A138" t="s">
        <v>133</v>
      </c>
      <c r="B138" t="s">
        <v>636</v>
      </c>
      <c r="D138" t="s">
        <v>761</v>
      </c>
      <c r="E138" s="1" t="s">
        <v>1237</v>
      </c>
    </row>
    <row r="139" spans="1:5" x14ac:dyDescent="0.25">
      <c r="A139" t="s">
        <v>47</v>
      </c>
      <c r="B139" t="s">
        <v>636</v>
      </c>
      <c r="D139" t="s">
        <v>762</v>
      </c>
      <c r="E139" s="1" t="s">
        <v>1240</v>
      </c>
    </row>
    <row r="140" spans="1:5" x14ac:dyDescent="0.25">
      <c r="A140" t="s">
        <v>136</v>
      </c>
      <c r="B140" t="s">
        <v>636</v>
      </c>
      <c r="D140" t="s">
        <v>762</v>
      </c>
      <c r="E140" s="1" t="s">
        <v>1239</v>
      </c>
    </row>
    <row r="141" spans="1:5" x14ac:dyDescent="0.25">
      <c r="A141" t="s">
        <v>341</v>
      </c>
      <c r="B141" t="s">
        <v>636</v>
      </c>
      <c r="D141" t="s">
        <v>763</v>
      </c>
      <c r="E141" s="1" t="s">
        <v>1128</v>
      </c>
    </row>
    <row r="142" spans="1:5" x14ac:dyDescent="0.25">
      <c r="B142" t="s">
        <v>636</v>
      </c>
      <c r="D142" t="s">
        <v>763</v>
      </c>
      <c r="E142" s="1" t="s">
        <v>1241</v>
      </c>
    </row>
    <row r="143" spans="1:5" x14ac:dyDescent="0.25">
      <c r="B143" t="s">
        <v>636</v>
      </c>
      <c r="D143" t="s">
        <v>764</v>
      </c>
      <c r="E143" s="1" t="s">
        <v>1243</v>
      </c>
    </row>
    <row r="144" spans="1:5" x14ac:dyDescent="0.25">
      <c r="B144" t="s">
        <v>636</v>
      </c>
      <c r="D144" t="s">
        <v>764</v>
      </c>
      <c r="E144" s="1" t="s">
        <v>1242</v>
      </c>
    </row>
    <row r="145" spans="1:5" x14ac:dyDescent="0.25">
      <c r="D145" t="s">
        <v>1046</v>
      </c>
      <c r="E145" s="1" t="s">
        <v>1244</v>
      </c>
    </row>
    <row r="146" spans="1:5" x14ac:dyDescent="0.25">
      <c r="D146" t="s">
        <v>1046</v>
      </c>
      <c r="E146" s="1" t="s">
        <v>1245</v>
      </c>
    </row>
    <row r="147" spans="1:5" x14ac:dyDescent="0.25">
      <c r="B147" t="s">
        <v>636</v>
      </c>
      <c r="D147" t="s">
        <v>765</v>
      </c>
      <c r="E147" s="1" t="s">
        <v>1246</v>
      </c>
    </row>
    <row r="148" spans="1:5" x14ac:dyDescent="0.25">
      <c r="A148" t="s">
        <v>290</v>
      </c>
      <c r="B148" t="s">
        <v>636</v>
      </c>
      <c r="D148" t="s">
        <v>766</v>
      </c>
      <c r="E148" s="1" t="s">
        <v>1249</v>
      </c>
    </row>
    <row r="149" spans="1:5" x14ac:dyDescent="0.25">
      <c r="A149" t="s">
        <v>632</v>
      </c>
      <c r="B149" t="s">
        <v>636</v>
      </c>
      <c r="D149" t="s">
        <v>766</v>
      </c>
      <c r="E149" s="1" t="s">
        <v>1248</v>
      </c>
    </row>
    <row r="150" spans="1:5" x14ac:dyDescent="0.25">
      <c r="A150" t="s">
        <v>215</v>
      </c>
      <c r="B150" t="s">
        <v>636</v>
      </c>
      <c r="D150" t="s">
        <v>766</v>
      </c>
      <c r="E150" s="1" t="s">
        <v>1247</v>
      </c>
    </row>
    <row r="151" spans="1:5" x14ac:dyDescent="0.25">
      <c r="A151" t="s">
        <v>102</v>
      </c>
      <c r="B151" t="s">
        <v>636</v>
      </c>
      <c r="D151" t="s">
        <v>767</v>
      </c>
      <c r="E151" s="1" t="s">
        <v>1250</v>
      </c>
    </row>
    <row r="152" spans="1:5" x14ac:dyDescent="0.25">
      <c r="A152" t="s">
        <v>107</v>
      </c>
      <c r="B152" t="s">
        <v>636</v>
      </c>
      <c r="D152" t="s">
        <v>767</v>
      </c>
      <c r="E152" s="1" t="s">
        <v>1251</v>
      </c>
    </row>
    <row r="153" spans="1:5" x14ac:dyDescent="0.25">
      <c r="B153" t="s">
        <v>636</v>
      </c>
      <c r="D153" t="s">
        <v>768</v>
      </c>
      <c r="E153" s="1" t="s">
        <v>1412</v>
      </c>
    </row>
    <row r="154" spans="1:5" x14ac:dyDescent="0.25">
      <c r="B154" t="s">
        <v>636</v>
      </c>
      <c r="D154" t="s">
        <v>768</v>
      </c>
      <c r="E154" s="1" t="s">
        <v>1252</v>
      </c>
    </row>
    <row r="155" spans="1:5" x14ac:dyDescent="0.25">
      <c r="A155" t="s">
        <v>26</v>
      </c>
      <c r="B155" t="s">
        <v>636</v>
      </c>
      <c r="D155" t="s">
        <v>769</v>
      </c>
      <c r="E155" s="1" t="s">
        <v>1253</v>
      </c>
    </row>
    <row r="156" spans="1:5" x14ac:dyDescent="0.25">
      <c r="A156" t="s">
        <v>97</v>
      </c>
      <c r="B156" t="s">
        <v>636</v>
      </c>
      <c r="D156" t="s">
        <v>770</v>
      </c>
      <c r="E156" s="1" t="s">
        <v>1255</v>
      </c>
    </row>
    <row r="157" spans="1:5" x14ac:dyDescent="0.25">
      <c r="A157" t="s">
        <v>248</v>
      </c>
      <c r="B157" t="s">
        <v>636</v>
      </c>
      <c r="D157" t="s">
        <v>770</v>
      </c>
      <c r="E157" s="1" t="s">
        <v>1254</v>
      </c>
    </row>
    <row r="158" spans="1:5" x14ac:dyDescent="0.25">
      <c r="D158" t="s">
        <v>918</v>
      </c>
      <c r="E158" s="1" t="s">
        <v>1256</v>
      </c>
    </row>
    <row r="159" spans="1:5" x14ac:dyDescent="0.25">
      <c r="D159" t="s">
        <v>918</v>
      </c>
      <c r="E159" s="1" t="s">
        <v>1257</v>
      </c>
    </row>
    <row r="160" spans="1:5" x14ac:dyDescent="0.25">
      <c r="A160" t="s">
        <v>84</v>
      </c>
      <c r="B160" t="s">
        <v>636</v>
      </c>
      <c r="D160" t="s">
        <v>771</v>
      </c>
      <c r="E160" s="1" t="s">
        <v>693</v>
      </c>
    </row>
    <row r="161" spans="1:5" x14ac:dyDescent="0.25">
      <c r="A161" t="s">
        <v>95</v>
      </c>
      <c r="B161" t="s">
        <v>636</v>
      </c>
      <c r="D161" t="s">
        <v>771</v>
      </c>
      <c r="E161" s="1" t="s">
        <v>1259</v>
      </c>
    </row>
    <row r="162" spans="1:5" x14ac:dyDescent="0.25">
      <c r="A162" t="s">
        <v>200</v>
      </c>
      <c r="B162" t="s">
        <v>636</v>
      </c>
      <c r="D162" t="s">
        <v>771</v>
      </c>
      <c r="E162" s="1" t="s">
        <v>1258</v>
      </c>
    </row>
    <row r="163" spans="1:5" x14ac:dyDescent="0.25">
      <c r="B163" t="s">
        <v>636</v>
      </c>
      <c r="D163" t="s">
        <v>771</v>
      </c>
      <c r="E163" s="1" t="s">
        <v>1260</v>
      </c>
    </row>
    <row r="164" spans="1:5" x14ac:dyDescent="0.25">
      <c r="B164" t="s">
        <v>636</v>
      </c>
      <c r="D164" t="s">
        <v>772</v>
      </c>
      <c r="E164" s="1" t="s">
        <v>1261</v>
      </c>
    </row>
    <row r="165" spans="1:5" x14ac:dyDescent="0.25">
      <c r="B165" t="s">
        <v>636</v>
      </c>
      <c r="D165" t="s">
        <v>772</v>
      </c>
      <c r="E165" s="1" t="s">
        <v>1262</v>
      </c>
    </row>
    <row r="166" spans="1:5" x14ac:dyDescent="0.25">
      <c r="A166" t="s">
        <v>76</v>
      </c>
      <c r="B166" t="s">
        <v>636</v>
      </c>
      <c r="D166" t="s">
        <v>773</v>
      </c>
      <c r="E166" s="1" t="s">
        <v>1263</v>
      </c>
    </row>
    <row r="167" spans="1:5" x14ac:dyDescent="0.25">
      <c r="B167" t="s">
        <v>636</v>
      </c>
      <c r="D167" t="s">
        <v>773</v>
      </c>
      <c r="E167" s="1" t="s">
        <v>1264</v>
      </c>
    </row>
    <row r="168" spans="1:5" x14ac:dyDescent="0.25">
      <c r="A168" t="s">
        <v>269</v>
      </c>
      <c r="B168" t="s">
        <v>636</v>
      </c>
      <c r="D168" t="s">
        <v>774</v>
      </c>
      <c r="E168" s="1" t="s">
        <v>1266</v>
      </c>
    </row>
    <row r="169" spans="1:5" x14ac:dyDescent="0.25">
      <c r="B169" t="s">
        <v>636</v>
      </c>
      <c r="D169" t="s">
        <v>774</v>
      </c>
      <c r="E169" s="1" t="s">
        <v>1265</v>
      </c>
    </row>
    <row r="170" spans="1:5" x14ac:dyDescent="0.25">
      <c r="A170" t="s">
        <v>173</v>
      </c>
      <c r="B170" t="s">
        <v>636</v>
      </c>
      <c r="D170" t="s">
        <v>775</v>
      </c>
      <c r="E170" s="1" t="s">
        <v>1267</v>
      </c>
    </row>
    <row r="171" spans="1:5" x14ac:dyDescent="0.25">
      <c r="B171" t="s">
        <v>636</v>
      </c>
      <c r="D171" t="s">
        <v>775</v>
      </c>
      <c r="E171" s="1" t="s">
        <v>1268</v>
      </c>
    </row>
    <row r="172" spans="1:5" x14ac:dyDescent="0.25">
      <c r="D172" t="s">
        <v>956</v>
      </c>
      <c r="E172" s="1" t="s">
        <v>1269</v>
      </c>
    </row>
    <row r="173" spans="1:5" x14ac:dyDescent="0.25">
      <c r="A173" t="s">
        <v>106</v>
      </c>
      <c r="B173" t="s">
        <v>636</v>
      </c>
      <c r="D173" t="s">
        <v>776</v>
      </c>
      <c r="E173" s="1" t="s">
        <v>1272</v>
      </c>
    </row>
    <row r="174" spans="1:5" x14ac:dyDescent="0.25">
      <c r="A174" t="s">
        <v>149</v>
      </c>
      <c r="B174" t="s">
        <v>636</v>
      </c>
      <c r="D174" t="s">
        <v>776</v>
      </c>
      <c r="E174" s="1" t="s">
        <v>1274</v>
      </c>
    </row>
    <row r="175" spans="1:5" x14ac:dyDescent="0.25">
      <c r="A175" t="s">
        <v>294</v>
      </c>
      <c r="B175" t="s">
        <v>636</v>
      </c>
      <c r="D175" t="s">
        <v>776</v>
      </c>
      <c r="E175" s="1" t="s">
        <v>1273</v>
      </c>
    </row>
    <row r="176" spans="1:5" x14ac:dyDescent="0.25">
      <c r="A176" t="s">
        <v>218</v>
      </c>
      <c r="B176" t="s">
        <v>639</v>
      </c>
      <c r="D176" t="s">
        <v>776</v>
      </c>
      <c r="E176" s="1" t="s">
        <v>1275</v>
      </c>
    </row>
    <row r="177" spans="1:5" x14ac:dyDescent="0.25">
      <c r="B177" t="s">
        <v>636</v>
      </c>
      <c r="D177" t="s">
        <v>776</v>
      </c>
      <c r="E177" s="1" t="s">
        <v>1271</v>
      </c>
    </row>
    <row r="178" spans="1:5" x14ac:dyDescent="0.25">
      <c r="B178" t="s">
        <v>636</v>
      </c>
      <c r="D178" t="s">
        <v>776</v>
      </c>
      <c r="E178" s="1" t="s">
        <v>1270</v>
      </c>
    </row>
    <row r="179" spans="1:5" x14ac:dyDescent="0.25">
      <c r="B179" t="s">
        <v>636</v>
      </c>
      <c r="D179" t="s">
        <v>777</v>
      </c>
      <c r="E179" s="1" t="s">
        <v>1276</v>
      </c>
    </row>
    <row r="180" spans="1:5" x14ac:dyDescent="0.25">
      <c r="D180" t="s">
        <v>777</v>
      </c>
      <c r="E180" s="1" t="s">
        <v>1277</v>
      </c>
    </row>
    <row r="181" spans="1:5" x14ac:dyDescent="0.25">
      <c r="A181" t="s">
        <v>68</v>
      </c>
      <c r="B181" t="s">
        <v>636</v>
      </c>
      <c r="D181" t="s">
        <v>778</v>
      </c>
      <c r="E181" s="1" t="s">
        <v>1279</v>
      </c>
    </row>
    <row r="182" spans="1:5" x14ac:dyDescent="0.25">
      <c r="A182" t="s">
        <v>184</v>
      </c>
      <c r="B182" t="s">
        <v>636</v>
      </c>
      <c r="D182" t="s">
        <v>778</v>
      </c>
      <c r="E182" s="1" t="s">
        <v>1465</v>
      </c>
    </row>
    <row r="183" spans="1:5" x14ac:dyDescent="0.25">
      <c r="B183" t="s">
        <v>636</v>
      </c>
      <c r="D183" t="s">
        <v>778</v>
      </c>
      <c r="E183" s="1" t="s">
        <v>1280</v>
      </c>
    </row>
    <row r="184" spans="1:5" x14ac:dyDescent="0.25">
      <c r="B184" t="s">
        <v>636</v>
      </c>
      <c r="D184" t="s">
        <v>778</v>
      </c>
      <c r="E184" s="1" t="s">
        <v>1278</v>
      </c>
    </row>
    <row r="185" spans="1:5" x14ac:dyDescent="0.25">
      <c r="A185" t="s">
        <v>22</v>
      </c>
      <c r="B185" t="s">
        <v>636</v>
      </c>
      <c r="D185" t="s">
        <v>779</v>
      </c>
      <c r="E185" s="1" t="s">
        <v>1281</v>
      </c>
    </row>
    <row r="186" spans="1:5" x14ac:dyDescent="0.25">
      <c r="B186" t="s">
        <v>636</v>
      </c>
      <c r="D186" t="s">
        <v>780</v>
      </c>
      <c r="E186" s="1" t="s">
        <v>1282</v>
      </c>
    </row>
    <row r="187" spans="1:5" x14ac:dyDescent="0.25">
      <c r="B187" t="s">
        <v>636</v>
      </c>
      <c r="D187" t="s">
        <v>780</v>
      </c>
      <c r="E187" s="1" t="s">
        <v>968</v>
      </c>
    </row>
    <row r="188" spans="1:5" x14ac:dyDescent="0.25">
      <c r="B188" t="s">
        <v>636</v>
      </c>
      <c r="D188" t="s">
        <v>781</v>
      </c>
      <c r="E188" s="1" t="s">
        <v>712</v>
      </c>
    </row>
    <row r="189" spans="1:5" x14ac:dyDescent="0.25">
      <c r="B189" t="s">
        <v>636</v>
      </c>
      <c r="D189" t="s">
        <v>781</v>
      </c>
      <c r="E189" s="1" t="s">
        <v>1284</v>
      </c>
    </row>
    <row r="190" spans="1:5" x14ac:dyDescent="0.25">
      <c r="A190" t="s">
        <v>160</v>
      </c>
      <c r="B190" t="s">
        <v>636</v>
      </c>
      <c r="D190" t="s">
        <v>1133</v>
      </c>
      <c r="E190" s="1" t="s">
        <v>1283</v>
      </c>
    </row>
    <row r="191" spans="1:5" x14ac:dyDescent="0.25">
      <c r="A191" t="s">
        <v>246</v>
      </c>
      <c r="B191" t="s">
        <v>636</v>
      </c>
      <c r="D191" t="s">
        <v>1133</v>
      </c>
      <c r="E191" s="1" t="s">
        <v>1288</v>
      </c>
    </row>
    <row r="192" spans="1:5" x14ac:dyDescent="0.25">
      <c r="A192" t="s">
        <v>120</v>
      </c>
      <c r="B192" t="s">
        <v>636</v>
      </c>
      <c r="D192" t="s">
        <v>1133</v>
      </c>
      <c r="E192" s="1" t="s">
        <v>1289</v>
      </c>
    </row>
    <row r="193" spans="1:5" x14ac:dyDescent="0.25">
      <c r="A193" t="s">
        <v>175</v>
      </c>
      <c r="B193" t="s">
        <v>636</v>
      </c>
      <c r="D193" t="s">
        <v>1133</v>
      </c>
      <c r="E193" s="1" t="s">
        <v>1285</v>
      </c>
    </row>
    <row r="194" spans="1:5" x14ac:dyDescent="0.25">
      <c r="A194" t="s">
        <v>96</v>
      </c>
      <c r="B194" t="s">
        <v>636</v>
      </c>
      <c r="D194" t="s">
        <v>1133</v>
      </c>
      <c r="E194" s="1" t="s">
        <v>1290</v>
      </c>
    </row>
    <row r="195" spans="1:5" x14ac:dyDescent="0.25">
      <c r="A195" t="s">
        <v>273</v>
      </c>
      <c r="B195" t="s">
        <v>468</v>
      </c>
      <c r="D195" t="s">
        <v>1133</v>
      </c>
      <c r="E195" s="1" t="s">
        <v>1297</v>
      </c>
    </row>
    <row r="196" spans="1:5" x14ac:dyDescent="0.25">
      <c r="A196" t="s">
        <v>88</v>
      </c>
      <c r="B196" t="s">
        <v>636</v>
      </c>
      <c r="D196" t="s">
        <v>1133</v>
      </c>
      <c r="E196" s="1" t="s">
        <v>1291</v>
      </c>
    </row>
    <row r="197" spans="1:5" x14ac:dyDescent="0.25">
      <c r="B197" t="s">
        <v>636</v>
      </c>
      <c r="D197" t="s">
        <v>1133</v>
      </c>
      <c r="E197" s="1" t="s">
        <v>1286</v>
      </c>
    </row>
    <row r="198" spans="1:5" x14ac:dyDescent="0.25">
      <c r="B198" t="s">
        <v>636</v>
      </c>
      <c r="D198" t="s">
        <v>1133</v>
      </c>
      <c r="E198" s="1" t="s">
        <v>1292</v>
      </c>
    </row>
    <row r="199" spans="1:5" x14ac:dyDescent="0.25">
      <c r="B199" t="s">
        <v>648</v>
      </c>
      <c r="D199" t="s">
        <v>1133</v>
      </c>
      <c r="E199" s="1" t="s">
        <v>1287</v>
      </c>
    </row>
    <row r="200" spans="1:5" x14ac:dyDescent="0.25">
      <c r="B200" t="s">
        <v>636</v>
      </c>
      <c r="D200" t="s">
        <v>784</v>
      </c>
      <c r="E200" s="1" t="s">
        <v>1293</v>
      </c>
    </row>
    <row r="201" spans="1:5" x14ac:dyDescent="0.25">
      <c r="A201" t="s">
        <v>15</v>
      </c>
      <c r="B201" t="s">
        <v>429</v>
      </c>
      <c r="D201" t="s">
        <v>785</v>
      </c>
      <c r="E201" s="1" t="s">
        <v>1483</v>
      </c>
    </row>
    <row r="202" spans="1:5" x14ac:dyDescent="0.25">
      <c r="B202" t="s">
        <v>597</v>
      </c>
      <c r="D202" t="s">
        <v>785</v>
      </c>
      <c r="E202" s="1" t="s">
        <v>1294</v>
      </c>
    </row>
    <row r="203" spans="1:5" x14ac:dyDescent="0.25">
      <c r="D203" t="s">
        <v>785</v>
      </c>
      <c r="E203" s="1" t="s">
        <v>1296</v>
      </c>
    </row>
    <row r="204" spans="1:5" x14ac:dyDescent="0.25">
      <c r="D204" t="s">
        <v>785</v>
      </c>
      <c r="E204" s="1" t="s">
        <v>1295</v>
      </c>
    </row>
    <row r="205" spans="1:5" x14ac:dyDescent="0.25">
      <c r="B205" t="s">
        <v>538</v>
      </c>
      <c r="D205" t="s">
        <v>786</v>
      </c>
      <c r="E205" s="1" t="s">
        <v>1297</v>
      </c>
    </row>
    <row r="206" spans="1:5" x14ac:dyDescent="0.25">
      <c r="A206" t="s">
        <v>174</v>
      </c>
      <c r="B206" t="s">
        <v>431</v>
      </c>
      <c r="D206" t="s">
        <v>787</v>
      </c>
      <c r="E206" s="1" t="s">
        <v>1298</v>
      </c>
    </row>
    <row r="207" spans="1:5" x14ac:dyDescent="0.25">
      <c r="A207" t="s">
        <v>112</v>
      </c>
      <c r="B207" t="s">
        <v>460</v>
      </c>
      <c r="D207" t="s">
        <v>787</v>
      </c>
      <c r="E207" s="1" t="s">
        <v>1299</v>
      </c>
    </row>
    <row r="208" spans="1:5" x14ac:dyDescent="0.25">
      <c r="B208" t="s">
        <v>636</v>
      </c>
      <c r="D208" t="s">
        <v>787</v>
      </c>
      <c r="E208" s="1" t="s">
        <v>1300</v>
      </c>
    </row>
    <row r="209" spans="1:5" x14ac:dyDescent="0.25">
      <c r="A209" t="s">
        <v>8</v>
      </c>
      <c r="B209" t="s">
        <v>383</v>
      </c>
      <c r="D209" t="s">
        <v>789</v>
      </c>
      <c r="E209" s="1" t="s">
        <v>1301</v>
      </c>
    </row>
    <row r="210" spans="1:5" x14ac:dyDescent="0.25">
      <c r="A210" t="s">
        <v>92</v>
      </c>
      <c r="B210" t="s">
        <v>350</v>
      </c>
      <c r="D210" t="s">
        <v>285</v>
      </c>
      <c r="E210" s="1" t="s">
        <v>1304</v>
      </c>
    </row>
    <row r="211" spans="1:5" x14ac:dyDescent="0.25">
      <c r="A211" t="s">
        <v>87</v>
      </c>
      <c r="B211" t="s">
        <v>383</v>
      </c>
      <c r="D211" t="s">
        <v>285</v>
      </c>
      <c r="E211" s="1" t="s">
        <v>1302</v>
      </c>
    </row>
    <row r="212" spans="1:5" x14ac:dyDescent="0.25">
      <c r="A212" t="s">
        <v>304</v>
      </c>
      <c r="B212" t="s">
        <v>477</v>
      </c>
      <c r="D212" t="s">
        <v>285</v>
      </c>
      <c r="E212" s="1" t="s">
        <v>1303</v>
      </c>
    </row>
    <row r="213" spans="1:5" x14ac:dyDescent="0.25">
      <c r="B213" t="s">
        <v>350</v>
      </c>
      <c r="D213" t="s">
        <v>790</v>
      </c>
      <c r="E213" s="1" t="s">
        <v>1467</v>
      </c>
    </row>
    <row r="214" spans="1:5" x14ac:dyDescent="0.25">
      <c r="B214" t="s">
        <v>350</v>
      </c>
      <c r="D214" t="s">
        <v>791</v>
      </c>
      <c r="E214" s="1" t="s">
        <v>1305</v>
      </c>
    </row>
    <row r="215" spans="1:5" x14ac:dyDescent="0.25">
      <c r="B215" t="s">
        <v>603</v>
      </c>
      <c r="D215" t="s">
        <v>791</v>
      </c>
      <c r="E215" s="1" t="s">
        <v>1307</v>
      </c>
    </row>
    <row r="216" spans="1:5" x14ac:dyDescent="0.25">
      <c r="B216" t="s">
        <v>603</v>
      </c>
      <c r="D216" t="s">
        <v>791</v>
      </c>
      <c r="E216" s="1" t="s">
        <v>1306</v>
      </c>
    </row>
    <row r="217" spans="1:5" x14ac:dyDescent="0.25">
      <c r="A217" t="s">
        <v>235</v>
      </c>
      <c r="B217" t="s">
        <v>508</v>
      </c>
      <c r="D217" t="s">
        <v>792</v>
      </c>
      <c r="E217" s="1" t="s">
        <v>1309</v>
      </c>
    </row>
    <row r="218" spans="1:5" x14ac:dyDescent="0.25">
      <c r="B218" t="s">
        <v>603</v>
      </c>
      <c r="D218" t="s">
        <v>792</v>
      </c>
      <c r="E218" s="1" t="s">
        <v>1308</v>
      </c>
    </row>
    <row r="219" spans="1:5" x14ac:dyDescent="0.25">
      <c r="A219" t="s">
        <v>244</v>
      </c>
      <c r="B219" t="s">
        <v>33</v>
      </c>
      <c r="D219" t="s">
        <v>864</v>
      </c>
      <c r="E219" s="1" t="s">
        <v>1311</v>
      </c>
    </row>
    <row r="220" spans="1:5" x14ac:dyDescent="0.25">
      <c r="A220" t="s">
        <v>251</v>
      </c>
      <c r="B220" t="s">
        <v>646</v>
      </c>
      <c r="D220" t="s">
        <v>864</v>
      </c>
      <c r="E220" s="1" t="s">
        <v>1310</v>
      </c>
    </row>
    <row r="221" spans="1:5" x14ac:dyDescent="0.25">
      <c r="A221" t="s">
        <v>131</v>
      </c>
      <c r="B221" t="s">
        <v>465</v>
      </c>
      <c r="D221" t="s">
        <v>793</v>
      </c>
      <c r="E221" s="1" t="s">
        <v>1312</v>
      </c>
    </row>
    <row r="222" spans="1:5" x14ac:dyDescent="0.25">
      <c r="A222" t="s">
        <v>151</v>
      </c>
      <c r="B222" t="s">
        <v>459</v>
      </c>
      <c r="D222" t="s">
        <v>794</v>
      </c>
      <c r="E222" s="1" t="s">
        <v>1313</v>
      </c>
    </row>
    <row r="223" spans="1:5" x14ac:dyDescent="0.25">
      <c r="B223" t="s">
        <v>595</v>
      </c>
      <c r="D223" t="s">
        <v>795</v>
      </c>
      <c r="E223" s="1" t="s">
        <v>1314</v>
      </c>
    </row>
    <row r="224" spans="1:5" x14ac:dyDescent="0.25">
      <c r="A224" t="s">
        <v>276</v>
      </c>
      <c r="B224" t="s">
        <v>403</v>
      </c>
      <c r="D224" t="s">
        <v>796</v>
      </c>
      <c r="E224" s="1" t="s">
        <v>1172</v>
      </c>
    </row>
    <row r="225" spans="1:5" x14ac:dyDescent="0.25">
      <c r="B225" t="s">
        <v>591</v>
      </c>
      <c r="D225" t="s">
        <v>796</v>
      </c>
      <c r="E225" s="1" t="s">
        <v>1315</v>
      </c>
    </row>
    <row r="226" spans="1:5" x14ac:dyDescent="0.25">
      <c r="B226" t="s">
        <v>610</v>
      </c>
      <c r="D226" t="s">
        <v>797</v>
      </c>
      <c r="E226" s="1" t="s">
        <v>1316</v>
      </c>
    </row>
    <row r="227" spans="1:5" x14ac:dyDescent="0.25">
      <c r="B227" t="s">
        <v>607</v>
      </c>
      <c r="D227" t="s">
        <v>797</v>
      </c>
      <c r="E227" s="1" t="s">
        <v>1317</v>
      </c>
    </row>
    <row r="228" spans="1:5" x14ac:dyDescent="0.25">
      <c r="A228" t="s">
        <v>14</v>
      </c>
      <c r="B228" t="s">
        <v>496</v>
      </c>
      <c r="D228" t="s">
        <v>879</v>
      </c>
      <c r="E228" s="1" t="s">
        <v>1319</v>
      </c>
    </row>
    <row r="229" spans="1:5" x14ac:dyDescent="0.25">
      <c r="B229" t="s">
        <v>604</v>
      </c>
      <c r="D229" t="s">
        <v>879</v>
      </c>
      <c r="E229" s="1" t="s">
        <v>1318</v>
      </c>
    </row>
    <row r="230" spans="1:5" x14ac:dyDescent="0.25">
      <c r="A230" t="s">
        <v>263</v>
      </c>
      <c r="B230" t="s">
        <v>464</v>
      </c>
      <c r="D230" t="s">
        <v>881</v>
      </c>
      <c r="E230" s="1" t="s">
        <v>1321</v>
      </c>
    </row>
    <row r="231" spans="1:5" x14ac:dyDescent="0.25">
      <c r="A231" t="s">
        <v>66</v>
      </c>
      <c r="B231" t="s">
        <v>464</v>
      </c>
      <c r="D231" t="s">
        <v>881</v>
      </c>
      <c r="E231" s="1" t="s">
        <v>1320</v>
      </c>
    </row>
    <row r="232" spans="1:5" x14ac:dyDescent="0.25">
      <c r="B232" t="s">
        <v>618</v>
      </c>
      <c r="D232" t="s">
        <v>882</v>
      </c>
      <c r="E232" s="1" t="s">
        <v>1322</v>
      </c>
    </row>
    <row r="233" spans="1:5" x14ac:dyDescent="0.25">
      <c r="B233" t="s">
        <v>575</v>
      </c>
      <c r="D233" t="s">
        <v>882</v>
      </c>
      <c r="E233" s="1" t="s">
        <v>1323</v>
      </c>
    </row>
    <row r="234" spans="1:5" x14ac:dyDescent="0.25">
      <c r="A234" t="s">
        <v>52</v>
      </c>
      <c r="B234" t="s">
        <v>461</v>
      </c>
      <c r="D234" t="s">
        <v>801</v>
      </c>
      <c r="E234" s="1" t="s">
        <v>1324</v>
      </c>
    </row>
    <row r="235" spans="1:5" x14ac:dyDescent="0.25">
      <c r="A235" t="s">
        <v>72</v>
      </c>
      <c r="B235" t="s">
        <v>461</v>
      </c>
      <c r="D235" t="s">
        <v>802</v>
      </c>
      <c r="E235" s="1" t="s">
        <v>1325</v>
      </c>
    </row>
    <row r="236" spans="1:5" x14ac:dyDescent="0.25">
      <c r="B236" t="s">
        <v>461</v>
      </c>
      <c r="D236" t="s">
        <v>802</v>
      </c>
      <c r="E236" s="1" t="s">
        <v>1327</v>
      </c>
    </row>
    <row r="237" spans="1:5" x14ac:dyDescent="0.25">
      <c r="B237" t="s">
        <v>461</v>
      </c>
      <c r="D237" t="s">
        <v>802</v>
      </c>
      <c r="E237" s="1" t="s">
        <v>1326</v>
      </c>
    </row>
    <row r="238" spans="1:5" x14ac:dyDescent="0.25">
      <c r="B238" t="s">
        <v>571</v>
      </c>
      <c r="D238" t="s">
        <v>883</v>
      </c>
      <c r="E238" s="1" t="s">
        <v>1328</v>
      </c>
    </row>
    <row r="239" spans="1:5" x14ac:dyDescent="0.25">
      <c r="D239" t="s">
        <v>883</v>
      </c>
      <c r="E239" s="1" t="s">
        <v>1329</v>
      </c>
    </row>
    <row r="240" spans="1:5" x14ac:dyDescent="0.25">
      <c r="A240" t="s">
        <v>171</v>
      </c>
      <c r="B240" t="s">
        <v>342</v>
      </c>
      <c r="D240" t="s">
        <v>884</v>
      </c>
      <c r="E240" s="1" t="s">
        <v>1330</v>
      </c>
    </row>
    <row r="241" spans="1:5" x14ac:dyDescent="0.25">
      <c r="A241" t="s">
        <v>272</v>
      </c>
      <c r="B241" t="s">
        <v>499</v>
      </c>
      <c r="D241" t="s">
        <v>884</v>
      </c>
      <c r="E241" s="1" t="s">
        <v>1331</v>
      </c>
    </row>
    <row r="242" spans="1:5" x14ac:dyDescent="0.25">
      <c r="B242" t="s">
        <v>619</v>
      </c>
      <c r="D242" t="s">
        <v>805</v>
      </c>
      <c r="E242" s="1" t="s">
        <v>1332</v>
      </c>
    </row>
    <row r="243" spans="1:5" x14ac:dyDescent="0.25">
      <c r="A243" t="s">
        <v>39</v>
      </c>
      <c r="B243" t="s">
        <v>645</v>
      </c>
      <c r="D243" t="s">
        <v>863</v>
      </c>
      <c r="E243" s="1" t="s">
        <v>1333</v>
      </c>
    </row>
    <row r="244" spans="1:5" x14ac:dyDescent="0.25">
      <c r="A244" t="s">
        <v>4</v>
      </c>
      <c r="B244" t="s">
        <v>462</v>
      </c>
      <c r="D244" t="s">
        <v>806</v>
      </c>
      <c r="E244" s="1" t="s">
        <v>1334</v>
      </c>
    </row>
    <row r="245" spans="1:5" x14ac:dyDescent="0.25">
      <c r="A245" t="s">
        <v>45</v>
      </c>
      <c r="B245" t="s">
        <v>454</v>
      </c>
      <c r="D245" t="s">
        <v>807</v>
      </c>
      <c r="E245" s="1" t="s">
        <v>1335</v>
      </c>
    </row>
    <row r="246" spans="1:5" x14ac:dyDescent="0.25">
      <c r="B246" t="s">
        <v>606</v>
      </c>
      <c r="D246" t="s">
        <v>807</v>
      </c>
      <c r="E246" s="1" t="s">
        <v>1336</v>
      </c>
    </row>
    <row r="247" spans="1:5" x14ac:dyDescent="0.25">
      <c r="B247" t="s">
        <v>562</v>
      </c>
      <c r="D247" t="s">
        <v>808</v>
      </c>
      <c r="E247" s="1" t="s">
        <v>1337</v>
      </c>
    </row>
    <row r="248" spans="1:5" x14ac:dyDescent="0.25">
      <c r="B248" t="s">
        <v>542</v>
      </c>
      <c r="D248" t="s">
        <v>808</v>
      </c>
      <c r="E248" s="1" t="s">
        <v>1338</v>
      </c>
    </row>
    <row r="249" spans="1:5" x14ac:dyDescent="0.25">
      <c r="B249" t="s">
        <v>541</v>
      </c>
      <c r="D249" t="s">
        <v>808</v>
      </c>
      <c r="E249" s="1" t="s">
        <v>1339</v>
      </c>
    </row>
    <row r="250" spans="1:5" x14ac:dyDescent="0.25">
      <c r="B250" t="s">
        <v>534</v>
      </c>
      <c r="D250" t="s">
        <v>809</v>
      </c>
      <c r="E250" s="1" t="s">
        <v>1340</v>
      </c>
    </row>
    <row r="251" spans="1:5" x14ac:dyDescent="0.25">
      <c r="B251" t="s">
        <v>533</v>
      </c>
      <c r="D251" t="s">
        <v>809</v>
      </c>
      <c r="E251" s="1" t="s">
        <v>1341</v>
      </c>
    </row>
    <row r="252" spans="1:5" x14ac:dyDescent="0.25">
      <c r="B252" t="s">
        <v>547</v>
      </c>
      <c r="D252" t="s">
        <v>809</v>
      </c>
      <c r="E252" s="1" t="s">
        <v>1342</v>
      </c>
    </row>
    <row r="253" spans="1:5" x14ac:dyDescent="0.25">
      <c r="B253" t="s">
        <v>548</v>
      </c>
      <c r="D253" t="s">
        <v>809</v>
      </c>
      <c r="E253" s="1" t="s">
        <v>1343</v>
      </c>
    </row>
    <row r="254" spans="1:5" x14ac:dyDescent="0.25">
      <c r="A254" t="s">
        <v>87</v>
      </c>
      <c r="B254" t="s">
        <v>388</v>
      </c>
      <c r="D254" t="s">
        <v>810</v>
      </c>
      <c r="E254" s="1" t="s">
        <v>1355</v>
      </c>
    </row>
    <row r="255" spans="1:5" x14ac:dyDescent="0.25">
      <c r="A255" t="s">
        <v>87</v>
      </c>
      <c r="B255" t="s">
        <v>389</v>
      </c>
      <c r="D255" t="s">
        <v>810</v>
      </c>
      <c r="E255" s="1" t="s">
        <v>1357</v>
      </c>
    </row>
    <row r="256" spans="1:5" x14ac:dyDescent="0.25">
      <c r="A256" t="s">
        <v>256</v>
      </c>
      <c r="B256" t="s">
        <v>389</v>
      </c>
      <c r="D256" t="s">
        <v>810</v>
      </c>
      <c r="E256" s="1" t="s">
        <v>1358</v>
      </c>
    </row>
    <row r="257" spans="1:5" x14ac:dyDescent="0.25">
      <c r="A257" t="s">
        <v>633</v>
      </c>
      <c r="B257" t="s">
        <v>388</v>
      </c>
      <c r="D257" t="s">
        <v>810</v>
      </c>
      <c r="E257" s="1" t="s">
        <v>1356</v>
      </c>
    </row>
    <row r="258" spans="1:5" x14ac:dyDescent="0.25">
      <c r="A258" t="s">
        <v>41</v>
      </c>
      <c r="B258" t="s">
        <v>411</v>
      </c>
      <c r="D258" t="s">
        <v>810</v>
      </c>
      <c r="E258" s="1" t="s">
        <v>1347</v>
      </c>
    </row>
    <row r="259" spans="1:5" x14ac:dyDescent="0.25">
      <c r="A259" t="s">
        <v>226</v>
      </c>
      <c r="B259" t="s">
        <v>415</v>
      </c>
      <c r="D259" t="s">
        <v>810</v>
      </c>
      <c r="E259" s="1" t="s">
        <v>1352</v>
      </c>
    </row>
    <row r="260" spans="1:5" x14ac:dyDescent="0.25">
      <c r="A260" t="s">
        <v>1499</v>
      </c>
      <c r="B260" t="s">
        <v>422</v>
      </c>
      <c r="D260" t="s">
        <v>810</v>
      </c>
      <c r="E260" s="1" t="s">
        <v>1349</v>
      </c>
    </row>
    <row r="261" spans="1:5" x14ac:dyDescent="0.25">
      <c r="A261" t="s">
        <v>189</v>
      </c>
      <c r="B261" t="s">
        <v>437</v>
      </c>
      <c r="D261" t="s">
        <v>810</v>
      </c>
      <c r="E261" s="1" t="s">
        <v>1354</v>
      </c>
    </row>
    <row r="262" spans="1:5" x14ac:dyDescent="0.25">
      <c r="A262" t="s">
        <v>267</v>
      </c>
      <c r="B262" t="s">
        <v>469</v>
      </c>
      <c r="D262" t="s">
        <v>810</v>
      </c>
      <c r="E262" s="1" t="s">
        <v>1353</v>
      </c>
    </row>
    <row r="263" spans="1:5" x14ac:dyDescent="0.25">
      <c r="A263" t="s">
        <v>305</v>
      </c>
      <c r="B263" t="s">
        <v>473</v>
      </c>
      <c r="D263" t="s">
        <v>810</v>
      </c>
      <c r="E263" s="1" t="s">
        <v>1350</v>
      </c>
    </row>
    <row r="264" spans="1:5" x14ac:dyDescent="0.25">
      <c r="A264" t="s">
        <v>279</v>
      </c>
      <c r="B264" t="s">
        <v>483</v>
      </c>
      <c r="D264" t="s">
        <v>810</v>
      </c>
      <c r="E264" s="1" t="s">
        <v>1351</v>
      </c>
    </row>
    <row r="265" spans="1:5" x14ac:dyDescent="0.25">
      <c r="A265" t="s">
        <v>94</v>
      </c>
      <c r="B265" t="s">
        <v>495</v>
      </c>
      <c r="D265" t="s">
        <v>810</v>
      </c>
      <c r="E265" s="1" t="s">
        <v>1346</v>
      </c>
    </row>
    <row r="266" spans="1:5" x14ac:dyDescent="0.25">
      <c r="A266" t="s">
        <v>44</v>
      </c>
      <c r="B266" t="s">
        <v>507</v>
      </c>
      <c r="D266" t="s">
        <v>810</v>
      </c>
      <c r="E266" s="1" t="s">
        <v>1348</v>
      </c>
    </row>
    <row r="267" spans="1:5" x14ac:dyDescent="0.25">
      <c r="B267" t="s">
        <v>561</v>
      </c>
      <c r="D267" t="s">
        <v>810</v>
      </c>
      <c r="E267" s="1" t="s">
        <v>1344</v>
      </c>
    </row>
    <row r="268" spans="1:5" x14ac:dyDescent="0.25">
      <c r="B268" t="s">
        <v>584</v>
      </c>
      <c r="D268" t="s">
        <v>810</v>
      </c>
      <c r="E268" s="1" t="s">
        <v>1345</v>
      </c>
    </row>
    <row r="269" spans="1:5" x14ac:dyDescent="0.25">
      <c r="A269" t="s">
        <v>29</v>
      </c>
      <c r="B269" t="s">
        <v>374</v>
      </c>
      <c r="D269" t="s">
        <v>811</v>
      </c>
      <c r="E269" s="1" t="s">
        <v>1361</v>
      </c>
    </row>
    <row r="270" spans="1:5" x14ac:dyDescent="0.25">
      <c r="A270" t="s">
        <v>160</v>
      </c>
      <c r="B270" t="s">
        <v>374</v>
      </c>
      <c r="D270" t="s">
        <v>811</v>
      </c>
      <c r="E270" s="1" t="s">
        <v>1362</v>
      </c>
    </row>
    <row r="271" spans="1:5" x14ac:dyDescent="0.25">
      <c r="A271" t="s">
        <v>71</v>
      </c>
      <c r="B271" t="s">
        <v>453</v>
      </c>
      <c r="D271" t="s">
        <v>811</v>
      </c>
      <c r="E271" s="1" t="s">
        <v>1360</v>
      </c>
    </row>
    <row r="272" spans="1:5" x14ac:dyDescent="0.25">
      <c r="A272" t="s">
        <v>83</v>
      </c>
      <c r="B272" t="s">
        <v>453</v>
      </c>
      <c r="D272" t="s">
        <v>811</v>
      </c>
      <c r="E272" s="1" t="s">
        <v>82</v>
      </c>
    </row>
    <row r="273" spans="1:5" x14ac:dyDescent="0.25">
      <c r="A273" t="s">
        <v>167</v>
      </c>
      <c r="B273" t="s">
        <v>484</v>
      </c>
      <c r="D273" t="s">
        <v>811</v>
      </c>
      <c r="E273" s="1" t="s">
        <v>1359</v>
      </c>
    </row>
    <row r="274" spans="1:5" x14ac:dyDescent="0.25">
      <c r="A274" t="s">
        <v>216</v>
      </c>
      <c r="B274" t="s">
        <v>491</v>
      </c>
      <c r="D274" t="s">
        <v>811</v>
      </c>
      <c r="E274" s="1" t="s">
        <v>1364</v>
      </c>
    </row>
    <row r="275" spans="1:5" x14ac:dyDescent="0.25">
      <c r="B275" t="s">
        <v>556</v>
      </c>
      <c r="D275" t="s">
        <v>811</v>
      </c>
      <c r="E275" s="1" t="s">
        <v>1363</v>
      </c>
    </row>
    <row r="276" spans="1:5" x14ac:dyDescent="0.25">
      <c r="A276" t="s">
        <v>166</v>
      </c>
      <c r="B276" t="s">
        <v>438</v>
      </c>
      <c r="D276" t="s">
        <v>812</v>
      </c>
      <c r="E276" s="1" t="s">
        <v>1369</v>
      </c>
    </row>
    <row r="277" spans="1:5" x14ac:dyDescent="0.25">
      <c r="A277" t="s">
        <v>98</v>
      </c>
      <c r="B277" t="s">
        <v>513</v>
      </c>
      <c r="D277" t="s">
        <v>812</v>
      </c>
      <c r="E277" s="1" t="s">
        <v>1365</v>
      </c>
    </row>
    <row r="278" spans="1:5" x14ac:dyDescent="0.25">
      <c r="A278" t="s">
        <v>123</v>
      </c>
      <c r="B278" t="s">
        <v>514</v>
      </c>
      <c r="D278" t="s">
        <v>812</v>
      </c>
      <c r="E278" s="1" t="s">
        <v>1366</v>
      </c>
    </row>
    <row r="279" spans="1:5" x14ac:dyDescent="0.25">
      <c r="A279" t="s">
        <v>261</v>
      </c>
      <c r="B279" t="s">
        <v>521</v>
      </c>
      <c r="D279" t="s">
        <v>812</v>
      </c>
      <c r="E279" s="1" t="s">
        <v>1368</v>
      </c>
    </row>
    <row r="280" spans="1:5" x14ac:dyDescent="0.25">
      <c r="A280" t="s">
        <v>51</v>
      </c>
      <c r="B280" t="s">
        <v>526</v>
      </c>
      <c r="D280" t="s">
        <v>812</v>
      </c>
      <c r="E280" s="1" t="s">
        <v>1367</v>
      </c>
    </row>
    <row r="281" spans="1:5" x14ac:dyDescent="0.25">
      <c r="A281" t="s">
        <v>158</v>
      </c>
      <c r="B281" t="s">
        <v>446</v>
      </c>
      <c r="D281" t="s">
        <v>813</v>
      </c>
      <c r="E281" s="1" t="s">
        <v>100</v>
      </c>
    </row>
    <row r="282" spans="1:5" x14ac:dyDescent="0.25">
      <c r="B282" t="s">
        <v>602</v>
      </c>
      <c r="D282" t="s">
        <v>814</v>
      </c>
      <c r="E282" s="1" t="s">
        <v>1370</v>
      </c>
    </row>
    <row r="283" spans="1:5" x14ac:dyDescent="0.25">
      <c r="A283" t="s">
        <v>145</v>
      </c>
      <c r="B283" t="s">
        <v>523</v>
      </c>
      <c r="D283" t="s">
        <v>815</v>
      </c>
      <c r="E283" s="1" t="s">
        <v>1371</v>
      </c>
    </row>
    <row r="284" spans="1:5" x14ac:dyDescent="0.25">
      <c r="A284" t="s">
        <v>53</v>
      </c>
      <c r="B284" t="s">
        <v>439</v>
      </c>
      <c r="D284" t="s">
        <v>816</v>
      </c>
      <c r="E284" s="1" t="s">
        <v>1373</v>
      </c>
    </row>
    <row r="285" spans="1:5" x14ac:dyDescent="0.25">
      <c r="A285" t="s">
        <v>192</v>
      </c>
      <c r="B285" t="s">
        <v>489</v>
      </c>
      <c r="D285" t="s">
        <v>816</v>
      </c>
      <c r="E285" s="1" t="s">
        <v>1000</v>
      </c>
    </row>
    <row r="286" spans="1:5" x14ac:dyDescent="0.25">
      <c r="A286" t="s">
        <v>223</v>
      </c>
      <c r="B286" t="s">
        <v>522</v>
      </c>
      <c r="D286" t="s">
        <v>816</v>
      </c>
      <c r="E286" s="1" t="s">
        <v>1372</v>
      </c>
    </row>
    <row r="287" spans="1:5" x14ac:dyDescent="0.25">
      <c r="A287" t="s">
        <v>162</v>
      </c>
      <c r="B287" t="s">
        <v>524</v>
      </c>
      <c r="D287" t="s">
        <v>816</v>
      </c>
      <c r="E287" s="1" t="s">
        <v>1374</v>
      </c>
    </row>
    <row r="288" spans="1:5" x14ac:dyDescent="0.25">
      <c r="B288" t="s">
        <v>589</v>
      </c>
      <c r="D288" t="s">
        <v>816</v>
      </c>
      <c r="E288" s="1" t="s">
        <v>1375</v>
      </c>
    </row>
    <row r="289" spans="1:5" x14ac:dyDescent="0.25">
      <c r="B289" t="s">
        <v>588</v>
      </c>
      <c r="D289" t="s">
        <v>816</v>
      </c>
      <c r="E289" s="1" t="s">
        <v>1376</v>
      </c>
    </row>
    <row r="290" spans="1:5" x14ac:dyDescent="0.25">
      <c r="B290" t="s">
        <v>578</v>
      </c>
      <c r="D290" t="s">
        <v>816</v>
      </c>
      <c r="E290" s="1" t="s">
        <v>1377</v>
      </c>
    </row>
    <row r="291" spans="1:5" x14ac:dyDescent="0.25">
      <c r="D291" t="s">
        <v>816</v>
      </c>
      <c r="E291" s="1" t="s">
        <v>1381</v>
      </c>
    </row>
    <row r="292" spans="1:5" x14ac:dyDescent="0.25">
      <c r="D292" t="s">
        <v>816</v>
      </c>
      <c r="E292" s="1" t="s">
        <v>1380</v>
      </c>
    </row>
    <row r="293" spans="1:5" x14ac:dyDescent="0.25">
      <c r="D293" t="s">
        <v>816</v>
      </c>
      <c r="E293" s="1" t="s">
        <v>1382</v>
      </c>
    </row>
    <row r="294" spans="1:5" x14ac:dyDescent="0.25">
      <c r="D294" t="s">
        <v>816</v>
      </c>
      <c r="E294" s="1" t="s">
        <v>1378</v>
      </c>
    </row>
    <row r="295" spans="1:5" x14ac:dyDescent="0.25">
      <c r="D295" t="s">
        <v>816</v>
      </c>
      <c r="E295" s="1" t="s">
        <v>1379</v>
      </c>
    </row>
    <row r="296" spans="1:5" x14ac:dyDescent="0.25">
      <c r="A296" t="s">
        <v>302</v>
      </c>
      <c r="B296" t="s">
        <v>343</v>
      </c>
      <c r="D296" t="s">
        <v>820</v>
      </c>
      <c r="E296" s="1" t="s">
        <v>1387</v>
      </c>
    </row>
    <row r="297" spans="1:5" x14ac:dyDescent="0.25">
      <c r="A297" t="s">
        <v>247</v>
      </c>
      <c r="B297" t="s">
        <v>637</v>
      </c>
      <c r="D297" t="s">
        <v>820</v>
      </c>
      <c r="E297" s="1" t="s">
        <v>1385</v>
      </c>
    </row>
    <row r="298" spans="1:5" x14ac:dyDescent="0.25">
      <c r="A298" t="s">
        <v>186</v>
      </c>
      <c r="B298" t="s">
        <v>356</v>
      </c>
      <c r="D298" t="s">
        <v>820</v>
      </c>
      <c r="E298" s="1" t="s">
        <v>1383</v>
      </c>
    </row>
    <row r="299" spans="1:5" x14ac:dyDescent="0.25">
      <c r="A299" t="s">
        <v>139</v>
      </c>
      <c r="B299" t="s">
        <v>356</v>
      </c>
      <c r="D299" t="s">
        <v>820</v>
      </c>
      <c r="E299" s="1" t="s">
        <v>1384</v>
      </c>
    </row>
    <row r="300" spans="1:5" x14ac:dyDescent="0.25">
      <c r="B300" t="s">
        <v>590</v>
      </c>
      <c r="D300" t="s">
        <v>820</v>
      </c>
      <c r="E300" s="1" t="s">
        <v>1386</v>
      </c>
    </row>
    <row r="301" spans="1:5" x14ac:dyDescent="0.25">
      <c r="D301" t="s">
        <v>820</v>
      </c>
      <c r="E301" s="1" t="s">
        <v>1389</v>
      </c>
    </row>
    <row r="302" spans="1:5" x14ac:dyDescent="0.25">
      <c r="D302" t="s">
        <v>820</v>
      </c>
      <c r="E302" s="1" t="s">
        <v>1388</v>
      </c>
    </row>
    <row r="303" spans="1:5" x14ac:dyDescent="0.25">
      <c r="A303" t="s">
        <v>153</v>
      </c>
      <c r="B303" t="s">
        <v>758</v>
      </c>
      <c r="D303" t="s">
        <v>821</v>
      </c>
      <c r="E303" s="1" t="s">
        <v>1392</v>
      </c>
    </row>
    <row r="304" spans="1:5" x14ac:dyDescent="0.25">
      <c r="A304" t="s">
        <v>178</v>
      </c>
      <c r="B304" t="s">
        <v>758</v>
      </c>
      <c r="D304" t="s">
        <v>821</v>
      </c>
      <c r="E304" s="1" t="s">
        <v>1393</v>
      </c>
    </row>
    <row r="305" spans="1:5" x14ac:dyDescent="0.25">
      <c r="A305" t="s">
        <v>321</v>
      </c>
      <c r="B305" t="s">
        <v>365</v>
      </c>
      <c r="D305" t="s">
        <v>821</v>
      </c>
      <c r="E305" s="1" t="s">
        <v>1391</v>
      </c>
    </row>
    <row r="306" spans="1:5" x14ac:dyDescent="0.25">
      <c r="A306" t="s">
        <v>58</v>
      </c>
      <c r="B306" t="s">
        <v>758</v>
      </c>
      <c r="D306" t="s">
        <v>821</v>
      </c>
      <c r="E306" s="1" t="s">
        <v>1394</v>
      </c>
    </row>
    <row r="307" spans="1:5" x14ac:dyDescent="0.25">
      <c r="B307" t="s">
        <v>643</v>
      </c>
      <c r="D307" t="s">
        <v>821</v>
      </c>
      <c r="E307" s="1" t="s">
        <v>1390</v>
      </c>
    </row>
    <row r="308" spans="1:5" x14ac:dyDescent="0.25">
      <c r="D308" t="s">
        <v>821</v>
      </c>
      <c r="E308" s="1" t="s">
        <v>1396</v>
      </c>
    </row>
    <row r="309" spans="1:5" x14ac:dyDescent="0.25">
      <c r="D309" t="s">
        <v>821</v>
      </c>
      <c r="E309" s="1" t="s">
        <v>1395</v>
      </c>
    </row>
    <row r="310" spans="1:5" x14ac:dyDescent="0.25">
      <c r="B310" t="s">
        <v>641</v>
      </c>
      <c r="D310" t="s">
        <v>823</v>
      </c>
      <c r="E310" s="1" t="s">
        <v>475</v>
      </c>
    </row>
    <row r="311" spans="1:5" x14ac:dyDescent="0.25">
      <c r="B311" t="s">
        <v>566</v>
      </c>
      <c r="D311" t="s">
        <v>823</v>
      </c>
      <c r="E311" s="1" t="s">
        <v>1397</v>
      </c>
    </row>
    <row r="312" spans="1:5" x14ac:dyDescent="0.25">
      <c r="B312" t="s">
        <v>642</v>
      </c>
      <c r="D312" t="s">
        <v>824</v>
      </c>
      <c r="E312" s="1" t="s">
        <v>1398</v>
      </c>
    </row>
    <row r="313" spans="1:5" x14ac:dyDescent="0.25">
      <c r="B313" t="s">
        <v>642</v>
      </c>
      <c r="D313" t="s">
        <v>825</v>
      </c>
      <c r="E313" s="1" t="s">
        <v>1399</v>
      </c>
    </row>
    <row r="314" spans="1:5" x14ac:dyDescent="0.25">
      <c r="B314" t="s">
        <v>638</v>
      </c>
      <c r="D314" t="s">
        <v>825</v>
      </c>
      <c r="E314" s="1" t="s">
        <v>1400</v>
      </c>
    </row>
    <row r="315" spans="1:5" x14ac:dyDescent="0.25">
      <c r="D315" t="s">
        <v>1037</v>
      </c>
      <c r="E315" s="1" t="s">
        <v>1401</v>
      </c>
    </row>
    <row r="316" spans="1:5" x14ac:dyDescent="0.25">
      <c r="D316" t="s">
        <v>1037</v>
      </c>
      <c r="E316" s="1" t="s">
        <v>1402</v>
      </c>
    </row>
    <row r="317" spans="1:5" x14ac:dyDescent="0.25">
      <c r="A317" t="s">
        <v>330</v>
      </c>
      <c r="B317" t="s">
        <v>643</v>
      </c>
      <c r="D317" t="s">
        <v>826</v>
      </c>
      <c r="E317" s="1" t="s">
        <v>1408</v>
      </c>
    </row>
    <row r="318" spans="1:5" x14ac:dyDescent="0.25">
      <c r="A318" t="s">
        <v>18</v>
      </c>
      <c r="B318" t="s">
        <v>641</v>
      </c>
      <c r="D318" t="s">
        <v>826</v>
      </c>
      <c r="E318" s="1" t="s">
        <v>1404</v>
      </c>
    </row>
    <row r="319" spans="1:5" x14ac:dyDescent="0.25">
      <c r="A319" t="s">
        <v>59</v>
      </c>
      <c r="B319" t="s">
        <v>642</v>
      </c>
      <c r="D319" t="s">
        <v>826</v>
      </c>
      <c r="E319" s="1" t="s">
        <v>1405</v>
      </c>
    </row>
    <row r="320" spans="1:5" x14ac:dyDescent="0.25">
      <c r="B320" t="s">
        <v>643</v>
      </c>
      <c r="D320" t="s">
        <v>826</v>
      </c>
      <c r="E320" s="1" t="s">
        <v>493</v>
      </c>
    </row>
    <row r="321" spans="1:5" x14ac:dyDescent="0.25">
      <c r="B321" t="s">
        <v>643</v>
      </c>
      <c r="D321" t="s">
        <v>826</v>
      </c>
      <c r="E321" s="1" t="s">
        <v>1406</v>
      </c>
    </row>
    <row r="322" spans="1:5" x14ac:dyDescent="0.25">
      <c r="B322" t="s">
        <v>643</v>
      </c>
      <c r="D322" t="s">
        <v>826</v>
      </c>
      <c r="E322" s="1" t="s">
        <v>1407</v>
      </c>
    </row>
    <row r="323" spans="1:5" x14ac:dyDescent="0.25">
      <c r="B323" t="s">
        <v>640</v>
      </c>
      <c r="D323" t="s">
        <v>826</v>
      </c>
      <c r="E323" s="1" t="s">
        <v>1403</v>
      </c>
    </row>
    <row r="324" spans="1:5" x14ac:dyDescent="0.25">
      <c r="D324" t="s">
        <v>1014</v>
      </c>
      <c r="E324" s="1" t="s">
        <v>1412</v>
      </c>
    </row>
    <row r="325" spans="1:5" x14ac:dyDescent="0.25">
      <c r="D325" t="s">
        <v>1014</v>
      </c>
      <c r="E325" s="1" t="s">
        <v>1417</v>
      </c>
    </row>
    <row r="326" spans="1:5" x14ac:dyDescent="0.25">
      <c r="D326" t="s">
        <v>1014</v>
      </c>
      <c r="E326" s="1" t="s">
        <v>1415</v>
      </c>
    </row>
    <row r="327" spans="1:5" x14ac:dyDescent="0.25">
      <c r="D327" t="s">
        <v>1014</v>
      </c>
      <c r="E327" s="1" t="s">
        <v>1411</v>
      </c>
    </row>
    <row r="328" spans="1:5" x14ac:dyDescent="0.25">
      <c r="D328" t="s">
        <v>1014</v>
      </c>
      <c r="E328" s="1" t="s">
        <v>1413</v>
      </c>
    </row>
    <row r="329" spans="1:5" x14ac:dyDescent="0.25">
      <c r="D329" t="s">
        <v>1014</v>
      </c>
      <c r="E329" s="1" t="s">
        <v>1414</v>
      </c>
    </row>
    <row r="330" spans="1:5" x14ac:dyDescent="0.25">
      <c r="D330" t="s">
        <v>1014</v>
      </c>
      <c r="E330" s="1" t="s">
        <v>1409</v>
      </c>
    </row>
    <row r="331" spans="1:5" x14ac:dyDescent="0.25">
      <c r="D331" t="s">
        <v>1014</v>
      </c>
      <c r="E331" s="1" t="s">
        <v>1410</v>
      </c>
    </row>
    <row r="332" spans="1:5" x14ac:dyDescent="0.25">
      <c r="D332" t="s">
        <v>1014</v>
      </c>
      <c r="E332" s="1" t="s">
        <v>1416</v>
      </c>
    </row>
    <row r="333" spans="1:5" x14ac:dyDescent="0.25">
      <c r="A333" t="s">
        <v>233</v>
      </c>
      <c r="B333" t="s">
        <v>642</v>
      </c>
      <c r="D333" t="s">
        <v>828</v>
      </c>
      <c r="E333" s="1" t="s">
        <v>1418</v>
      </c>
    </row>
    <row r="334" spans="1:5" x14ac:dyDescent="0.25">
      <c r="A334" t="s">
        <v>211</v>
      </c>
      <c r="B334" t="s">
        <v>643</v>
      </c>
      <c r="D334" t="s">
        <v>584</v>
      </c>
      <c r="E334" s="1" t="s">
        <v>1420</v>
      </c>
    </row>
    <row r="335" spans="1:5" x14ac:dyDescent="0.25">
      <c r="B335" t="s">
        <v>642</v>
      </c>
      <c r="D335" t="s">
        <v>584</v>
      </c>
      <c r="E335" s="1" t="s">
        <v>1419</v>
      </c>
    </row>
    <row r="336" spans="1:5" x14ac:dyDescent="0.25">
      <c r="A336" t="s">
        <v>287</v>
      </c>
      <c r="B336" t="s">
        <v>638</v>
      </c>
      <c r="D336" t="s">
        <v>829</v>
      </c>
      <c r="E336" s="1" t="s">
        <v>1421</v>
      </c>
    </row>
    <row r="337" spans="1:5" x14ac:dyDescent="0.25">
      <c r="A337" t="s">
        <v>179</v>
      </c>
      <c r="B337" t="s">
        <v>432</v>
      </c>
      <c r="D337" t="s">
        <v>846</v>
      </c>
      <c r="E337" s="1" t="s">
        <v>1422</v>
      </c>
    </row>
    <row r="338" spans="1:5" x14ac:dyDescent="0.25">
      <c r="A338" t="s">
        <v>17</v>
      </c>
      <c r="B338" t="s">
        <v>639</v>
      </c>
      <c r="D338" t="s">
        <v>831</v>
      </c>
      <c r="E338" s="1" t="s">
        <v>1425</v>
      </c>
    </row>
    <row r="339" spans="1:5" x14ac:dyDescent="0.25">
      <c r="B339" t="s">
        <v>639</v>
      </c>
      <c r="D339" t="s">
        <v>832</v>
      </c>
      <c r="E339" s="1" t="s">
        <v>1427</v>
      </c>
    </row>
    <row r="340" spans="1:5" x14ac:dyDescent="0.25">
      <c r="B340" t="s">
        <v>639</v>
      </c>
      <c r="D340" t="s">
        <v>832</v>
      </c>
      <c r="E340" s="1" t="s">
        <v>1426</v>
      </c>
    </row>
    <row r="341" spans="1:5" x14ac:dyDescent="0.25">
      <c r="A341" t="s">
        <v>143</v>
      </c>
      <c r="B341" t="s">
        <v>636</v>
      </c>
      <c r="D341" t="s">
        <v>782</v>
      </c>
      <c r="E341" s="1" t="s">
        <v>1428</v>
      </c>
    </row>
    <row r="342" spans="1:5" x14ac:dyDescent="0.25">
      <c r="A342" t="s">
        <v>157</v>
      </c>
      <c r="B342" t="s">
        <v>515</v>
      </c>
      <c r="D342" t="s">
        <v>782</v>
      </c>
      <c r="E342" s="1" t="s">
        <v>1429</v>
      </c>
    </row>
    <row r="343" spans="1:5" x14ac:dyDescent="0.25">
      <c r="A343" t="s">
        <v>239</v>
      </c>
      <c r="B343" t="s">
        <v>461</v>
      </c>
      <c r="D343" t="s">
        <v>800</v>
      </c>
      <c r="E343" s="1" t="s">
        <v>1430</v>
      </c>
    </row>
    <row r="344" spans="1:5" x14ac:dyDescent="0.25">
      <c r="B344" t="s">
        <v>285</v>
      </c>
      <c r="D344" t="s">
        <v>804</v>
      </c>
      <c r="E344" s="1" t="s">
        <v>1431</v>
      </c>
    </row>
    <row r="345" spans="1:5" x14ac:dyDescent="0.25">
      <c r="B345" t="s">
        <v>640</v>
      </c>
      <c r="D345" t="s">
        <v>835</v>
      </c>
      <c r="E345" s="1" t="s">
        <v>1432</v>
      </c>
    </row>
    <row r="346" spans="1:5" x14ac:dyDescent="0.25">
      <c r="B346" t="s">
        <v>640</v>
      </c>
      <c r="D346" t="s">
        <v>835</v>
      </c>
      <c r="E346" s="1" t="s">
        <v>1433</v>
      </c>
    </row>
    <row r="347" spans="1:5" x14ac:dyDescent="0.25">
      <c r="B347" t="s">
        <v>640</v>
      </c>
      <c r="D347" t="s">
        <v>836</v>
      </c>
      <c r="E347" s="1" t="s">
        <v>1435</v>
      </c>
    </row>
    <row r="348" spans="1:5" x14ac:dyDescent="0.25">
      <c r="B348" t="s">
        <v>640</v>
      </c>
      <c r="D348" t="s">
        <v>836</v>
      </c>
      <c r="E348" s="1" t="s">
        <v>1434</v>
      </c>
    </row>
    <row r="349" spans="1:5" x14ac:dyDescent="0.25">
      <c r="A349" t="s">
        <v>207</v>
      </c>
      <c r="B349" t="s">
        <v>641</v>
      </c>
      <c r="D349" t="s">
        <v>837</v>
      </c>
      <c r="E349" s="1" t="s">
        <v>1437</v>
      </c>
    </row>
    <row r="350" spans="1:5" x14ac:dyDescent="0.25">
      <c r="B350" t="s">
        <v>640</v>
      </c>
      <c r="D350" t="s">
        <v>837</v>
      </c>
      <c r="E350" s="1" t="s">
        <v>1436</v>
      </c>
    </row>
    <row r="351" spans="1:5" x14ac:dyDescent="0.25">
      <c r="A351" t="s">
        <v>86</v>
      </c>
      <c r="B351" t="s">
        <v>641</v>
      </c>
      <c r="D351" t="s">
        <v>838</v>
      </c>
      <c r="E351" s="1" t="s">
        <v>1300</v>
      </c>
    </row>
    <row r="352" spans="1:5" x14ac:dyDescent="0.25">
      <c r="A352" t="s">
        <v>89</v>
      </c>
      <c r="B352" t="s">
        <v>642</v>
      </c>
      <c r="D352" t="s">
        <v>838</v>
      </c>
      <c r="E352" s="1" t="s">
        <v>1438</v>
      </c>
    </row>
    <row r="353" spans="1:5" x14ac:dyDescent="0.25">
      <c r="D353" t="s">
        <v>945</v>
      </c>
      <c r="E353" s="1" t="s">
        <v>1439</v>
      </c>
    </row>
    <row r="354" spans="1:5" x14ac:dyDescent="0.25">
      <c r="A354" t="s">
        <v>20</v>
      </c>
      <c r="B354" t="s">
        <v>642</v>
      </c>
      <c r="D354" t="s">
        <v>839</v>
      </c>
      <c r="E354" s="1" t="s">
        <v>1440</v>
      </c>
    </row>
    <row r="355" spans="1:5" x14ac:dyDescent="0.25">
      <c r="A355" t="s">
        <v>116</v>
      </c>
      <c r="B355" t="s">
        <v>643</v>
      </c>
      <c r="D355" t="s">
        <v>839</v>
      </c>
      <c r="E355" s="1" t="s">
        <v>1441</v>
      </c>
    </row>
    <row r="356" spans="1:5" x14ac:dyDescent="0.25">
      <c r="D356" t="s">
        <v>977</v>
      </c>
      <c r="E356" s="1" t="s">
        <v>1444</v>
      </c>
    </row>
    <row r="357" spans="1:5" x14ac:dyDescent="0.25">
      <c r="A357" t="s">
        <v>125</v>
      </c>
      <c r="B357" t="s">
        <v>638</v>
      </c>
      <c r="D357" t="s">
        <v>840</v>
      </c>
      <c r="E357" s="1" t="s">
        <v>1445</v>
      </c>
    </row>
    <row r="358" spans="1:5" x14ac:dyDescent="0.25">
      <c r="A358" t="s">
        <v>85</v>
      </c>
      <c r="B358" t="s">
        <v>395</v>
      </c>
      <c r="D358" t="s">
        <v>912</v>
      </c>
      <c r="E358" s="1" t="s">
        <v>1448</v>
      </c>
    </row>
    <row r="359" spans="1:5" x14ac:dyDescent="0.25">
      <c r="A359" t="s">
        <v>34</v>
      </c>
      <c r="B359" t="s">
        <v>395</v>
      </c>
      <c r="D359" t="s">
        <v>912</v>
      </c>
      <c r="E359" s="1" t="s">
        <v>1449</v>
      </c>
    </row>
    <row r="360" spans="1:5" x14ac:dyDescent="0.25">
      <c r="D360" t="s">
        <v>1000</v>
      </c>
      <c r="E360" s="1" t="s">
        <v>722</v>
      </c>
    </row>
    <row r="361" spans="1:5" x14ac:dyDescent="0.25">
      <c r="D361" t="s">
        <v>914</v>
      </c>
      <c r="E361" s="1" t="s">
        <v>1451</v>
      </c>
    </row>
    <row r="362" spans="1:5" x14ac:dyDescent="0.25">
      <c r="D362" t="s">
        <v>914</v>
      </c>
      <c r="E362" s="1" t="s">
        <v>1450</v>
      </c>
    </row>
    <row r="363" spans="1:5" x14ac:dyDescent="0.25">
      <c r="D363" t="s">
        <v>915</v>
      </c>
      <c r="E363" s="1" t="s">
        <v>1452</v>
      </c>
    </row>
    <row r="364" spans="1:5" x14ac:dyDescent="0.25">
      <c r="D364" t="s">
        <v>915</v>
      </c>
      <c r="E364" s="1" t="s">
        <v>1453</v>
      </c>
    </row>
    <row r="365" spans="1:5" x14ac:dyDescent="0.25">
      <c r="B365" t="s">
        <v>638</v>
      </c>
      <c r="D365" t="s">
        <v>830</v>
      </c>
      <c r="E365" s="1" t="s">
        <v>1454</v>
      </c>
    </row>
    <row r="366" spans="1:5" x14ac:dyDescent="0.25">
      <c r="A366" t="s">
        <v>232</v>
      </c>
      <c r="B366" t="s">
        <v>506</v>
      </c>
      <c r="D366" t="s">
        <v>888</v>
      </c>
      <c r="E366" s="1" t="s">
        <v>1456</v>
      </c>
    </row>
    <row r="367" spans="1:5" x14ac:dyDescent="0.25">
      <c r="B367" t="s">
        <v>492</v>
      </c>
      <c r="D367" t="s">
        <v>888</v>
      </c>
      <c r="E367" s="1" t="s">
        <v>1455</v>
      </c>
    </row>
    <row r="368" spans="1:5" x14ac:dyDescent="0.25">
      <c r="A368" t="s">
        <v>221</v>
      </c>
      <c r="B368" t="s">
        <v>412</v>
      </c>
      <c r="D368" t="s">
        <v>847</v>
      </c>
      <c r="E368" s="1" t="s">
        <v>1457</v>
      </c>
    </row>
    <row r="369" spans="1:5" x14ac:dyDescent="0.25">
      <c r="B369" t="s">
        <v>557</v>
      </c>
      <c r="D369" t="s">
        <v>847</v>
      </c>
      <c r="E369" s="1" t="s">
        <v>1484</v>
      </c>
    </row>
    <row r="370" spans="1:5" x14ac:dyDescent="0.25">
      <c r="D370" t="s">
        <v>916</v>
      </c>
      <c r="E370" s="1" t="s">
        <v>1458</v>
      </c>
    </row>
    <row r="371" spans="1:5" x14ac:dyDescent="0.25">
      <c r="D371" t="s">
        <v>916</v>
      </c>
      <c r="E371" s="1" t="s">
        <v>1459</v>
      </c>
    </row>
    <row r="372" spans="1:5" x14ac:dyDescent="0.25">
      <c r="D372" t="s">
        <v>965</v>
      </c>
      <c r="E372" s="1" t="s">
        <v>1460</v>
      </c>
    </row>
    <row r="373" spans="1:5" x14ac:dyDescent="0.25">
      <c r="A373" t="s">
        <v>81</v>
      </c>
      <c r="B373" t="s">
        <v>378</v>
      </c>
      <c r="D373" t="s">
        <v>849</v>
      </c>
      <c r="E373" s="1" t="s">
        <v>1462</v>
      </c>
    </row>
    <row r="374" spans="1:5" x14ac:dyDescent="0.25">
      <c r="A374" t="s">
        <v>137</v>
      </c>
      <c r="B374" t="s">
        <v>378</v>
      </c>
      <c r="D374" t="s">
        <v>849</v>
      </c>
      <c r="E374" s="1" t="s">
        <v>1463</v>
      </c>
    </row>
    <row r="375" spans="1:5" x14ac:dyDescent="0.25">
      <c r="A375" t="s">
        <v>196</v>
      </c>
      <c r="B375" t="s">
        <v>470</v>
      </c>
      <c r="D375" t="s">
        <v>849</v>
      </c>
      <c r="E375" s="1" t="s">
        <v>1461</v>
      </c>
    </row>
    <row r="376" spans="1:5" x14ac:dyDescent="0.25">
      <c r="D376" t="s">
        <v>849</v>
      </c>
      <c r="E376" s="1" t="s">
        <v>1464</v>
      </c>
    </row>
    <row r="377" spans="1:5" x14ac:dyDescent="0.25">
      <c r="D377" t="s">
        <v>948</v>
      </c>
      <c r="E377" s="1"/>
    </row>
    <row r="378" spans="1:5" x14ac:dyDescent="0.25">
      <c r="A378" t="s">
        <v>257</v>
      </c>
      <c r="B378" t="s">
        <v>451</v>
      </c>
      <c r="D378" t="s">
        <v>850</v>
      </c>
      <c r="E378" s="1"/>
    </row>
    <row r="379" spans="1:5" x14ac:dyDescent="0.25">
      <c r="B379" t="s">
        <v>553</v>
      </c>
      <c r="D379" t="s">
        <v>851</v>
      </c>
      <c r="E379" s="1"/>
    </row>
    <row r="380" spans="1:5" x14ac:dyDescent="0.25">
      <c r="D380" t="s">
        <v>851</v>
      </c>
      <c r="E380" s="1"/>
    </row>
    <row r="381" spans="1:5" x14ac:dyDescent="0.25">
      <c r="D381" t="s">
        <v>851</v>
      </c>
      <c r="E381" s="1"/>
    </row>
    <row r="382" spans="1:5" x14ac:dyDescent="0.25">
      <c r="D382" t="s">
        <v>851</v>
      </c>
      <c r="E382" s="1"/>
    </row>
    <row r="383" spans="1:5" x14ac:dyDescent="0.25">
      <c r="A383" t="s">
        <v>74</v>
      </c>
      <c r="B383" t="s">
        <v>452</v>
      </c>
      <c r="D383" t="s">
        <v>853</v>
      </c>
      <c r="E383" s="1"/>
    </row>
    <row r="384" spans="1:5" x14ac:dyDescent="0.25">
      <c r="B384" t="s">
        <v>594</v>
      </c>
      <c r="D384" t="s">
        <v>853</v>
      </c>
      <c r="E384" s="1"/>
    </row>
    <row r="385" spans="1:5" x14ac:dyDescent="0.25">
      <c r="A385" t="s">
        <v>28</v>
      </c>
      <c r="B385" t="s">
        <v>464</v>
      </c>
      <c r="D385" t="s">
        <v>854</v>
      </c>
      <c r="E385" s="1"/>
    </row>
    <row r="386" spans="1:5" x14ac:dyDescent="0.25">
      <c r="A386" t="s">
        <v>6</v>
      </c>
      <c r="B386" t="s">
        <v>464</v>
      </c>
      <c r="D386" t="s">
        <v>854</v>
      </c>
      <c r="E386" s="1"/>
    </row>
    <row r="387" spans="1:5" x14ac:dyDescent="0.25">
      <c r="A387" t="s">
        <v>210</v>
      </c>
      <c r="B387" t="s">
        <v>379</v>
      </c>
      <c r="D387" t="s">
        <v>855</v>
      </c>
      <c r="E387" s="1"/>
    </row>
    <row r="388" spans="1:5" x14ac:dyDescent="0.25">
      <c r="A388" t="s">
        <v>156</v>
      </c>
      <c r="B388" t="s">
        <v>464</v>
      </c>
      <c r="D388" t="s">
        <v>855</v>
      </c>
      <c r="E388" s="1"/>
    </row>
    <row r="389" spans="1:5" x14ac:dyDescent="0.25">
      <c r="A389" t="s">
        <v>306</v>
      </c>
      <c r="B389" t="s">
        <v>464</v>
      </c>
      <c r="D389" t="s">
        <v>855</v>
      </c>
      <c r="E389" s="1"/>
    </row>
    <row r="390" spans="1:5" x14ac:dyDescent="0.25">
      <c r="A390" t="s">
        <v>75</v>
      </c>
      <c r="B390" t="s">
        <v>464</v>
      </c>
      <c r="D390" t="s">
        <v>855</v>
      </c>
      <c r="E390" s="1"/>
    </row>
    <row r="391" spans="1:5" x14ac:dyDescent="0.25">
      <c r="B391" t="s">
        <v>552</v>
      </c>
      <c r="D391" t="s">
        <v>855</v>
      </c>
      <c r="E391" s="1"/>
    </row>
    <row r="392" spans="1:5" x14ac:dyDescent="0.25">
      <c r="B392" t="s">
        <v>537</v>
      </c>
      <c r="D392" t="s">
        <v>856</v>
      </c>
      <c r="E392" s="1"/>
    </row>
    <row r="393" spans="1:5" x14ac:dyDescent="0.25">
      <c r="B393" t="s">
        <v>626</v>
      </c>
      <c r="D393" t="s">
        <v>856</v>
      </c>
      <c r="E393" s="1"/>
    </row>
    <row r="394" spans="1:5" x14ac:dyDescent="0.25">
      <c r="A394" t="s">
        <v>40</v>
      </c>
      <c r="B394" t="s">
        <v>479</v>
      </c>
      <c r="D394" t="s">
        <v>857</v>
      </c>
      <c r="E394" s="1"/>
    </row>
    <row r="395" spans="1:5" x14ac:dyDescent="0.25">
      <c r="B395" t="s">
        <v>550</v>
      </c>
      <c r="D395" t="s">
        <v>857</v>
      </c>
      <c r="E395" s="1"/>
    </row>
    <row r="396" spans="1:5" x14ac:dyDescent="0.25">
      <c r="B396" t="s">
        <v>613</v>
      </c>
      <c r="D396" t="s">
        <v>857</v>
      </c>
      <c r="E396" s="1"/>
    </row>
    <row r="397" spans="1:5" x14ac:dyDescent="0.25">
      <c r="A397" t="s">
        <v>327</v>
      </c>
      <c r="B397" t="s">
        <v>417</v>
      </c>
      <c r="D397" t="s">
        <v>858</v>
      </c>
      <c r="E397" s="1"/>
    </row>
    <row r="398" spans="1:5" x14ac:dyDescent="0.25">
      <c r="A398" t="s">
        <v>90</v>
      </c>
      <c r="B398" t="s">
        <v>457</v>
      </c>
      <c r="D398" t="s">
        <v>858</v>
      </c>
      <c r="E398" s="1"/>
    </row>
    <row r="399" spans="1:5" x14ac:dyDescent="0.25">
      <c r="A399" t="s">
        <v>234</v>
      </c>
      <c r="B399" t="s">
        <v>493</v>
      </c>
      <c r="D399" t="s">
        <v>858</v>
      </c>
      <c r="E399" s="1"/>
    </row>
    <row r="400" spans="1:5" x14ac:dyDescent="0.25">
      <c r="B400" t="s">
        <v>620</v>
      </c>
      <c r="D400" t="s">
        <v>858</v>
      </c>
      <c r="E400" s="1"/>
    </row>
    <row r="401" spans="1:5" x14ac:dyDescent="0.25">
      <c r="D401" t="s">
        <v>1078</v>
      </c>
      <c r="E401" s="1"/>
    </row>
    <row r="402" spans="1:5" x14ac:dyDescent="0.25">
      <c r="D402" t="s">
        <v>1078</v>
      </c>
      <c r="E402" s="1"/>
    </row>
    <row r="403" spans="1:5" x14ac:dyDescent="0.25">
      <c r="A403" t="s">
        <v>117</v>
      </c>
      <c r="B403" t="s">
        <v>376</v>
      </c>
      <c r="D403" t="s">
        <v>859</v>
      </c>
      <c r="E403" s="1"/>
    </row>
    <row r="404" spans="1:5" x14ac:dyDescent="0.25">
      <c r="A404" t="s">
        <v>91</v>
      </c>
      <c r="B404" t="s">
        <v>396</v>
      </c>
      <c r="D404" t="s">
        <v>859</v>
      </c>
      <c r="E404" s="1"/>
    </row>
    <row r="405" spans="1:5" x14ac:dyDescent="0.25">
      <c r="A405" t="s">
        <v>632</v>
      </c>
      <c r="B405" t="s">
        <v>397</v>
      </c>
      <c r="D405" t="s">
        <v>859</v>
      </c>
      <c r="E405" s="1"/>
    </row>
    <row r="406" spans="1:5" x14ac:dyDescent="0.25">
      <c r="A406" t="s">
        <v>85</v>
      </c>
      <c r="B406" t="s">
        <v>398</v>
      </c>
      <c r="D406" t="s">
        <v>859</v>
      </c>
      <c r="E406" s="1"/>
    </row>
    <row r="407" spans="1:5" x14ac:dyDescent="0.25">
      <c r="A407" t="s">
        <v>224</v>
      </c>
      <c r="B407" t="s">
        <v>402</v>
      </c>
      <c r="D407" t="s">
        <v>859</v>
      </c>
      <c r="E407" s="1"/>
    </row>
    <row r="408" spans="1:5" x14ac:dyDescent="0.25">
      <c r="A408" t="s">
        <v>327</v>
      </c>
      <c r="B408" t="s">
        <v>419</v>
      </c>
      <c r="D408" t="s">
        <v>859</v>
      </c>
      <c r="E408" s="1"/>
    </row>
    <row r="409" spans="1:5" x14ac:dyDescent="0.25">
      <c r="A409" t="s">
        <v>161</v>
      </c>
      <c r="B409" t="s">
        <v>433</v>
      </c>
      <c r="D409" t="s">
        <v>859</v>
      </c>
      <c r="E409" s="1"/>
    </row>
    <row r="410" spans="1:5" x14ac:dyDescent="0.25">
      <c r="A410" t="s">
        <v>148</v>
      </c>
      <c r="B410" t="s">
        <v>436</v>
      </c>
      <c r="D410" t="s">
        <v>859</v>
      </c>
      <c r="E410" s="1"/>
    </row>
    <row r="411" spans="1:5" x14ac:dyDescent="0.25">
      <c r="B411" t="s">
        <v>625</v>
      </c>
      <c r="D411" t="s">
        <v>859</v>
      </c>
      <c r="E411" s="1"/>
    </row>
    <row r="412" spans="1:5" x14ac:dyDescent="0.25">
      <c r="B412" t="s">
        <v>558</v>
      </c>
      <c r="D412" t="s">
        <v>859</v>
      </c>
      <c r="E412" s="1"/>
    </row>
    <row r="413" spans="1:5" x14ac:dyDescent="0.25">
      <c r="B413" t="s">
        <v>628</v>
      </c>
      <c r="D413" t="s">
        <v>859</v>
      </c>
      <c r="E413" s="1"/>
    </row>
    <row r="414" spans="1:5" x14ac:dyDescent="0.25">
      <c r="B414" t="s">
        <v>622</v>
      </c>
      <c r="D414" t="s">
        <v>859</v>
      </c>
      <c r="E414" s="1"/>
    </row>
    <row r="415" spans="1:5" x14ac:dyDescent="0.25">
      <c r="A415" t="s">
        <v>42</v>
      </c>
      <c r="B415" t="s">
        <v>396</v>
      </c>
      <c r="D415" t="s">
        <v>860</v>
      </c>
      <c r="E415" s="1"/>
    </row>
    <row r="416" spans="1:5" x14ac:dyDescent="0.25">
      <c r="A416" t="s">
        <v>337</v>
      </c>
      <c r="B416" t="s">
        <v>434</v>
      </c>
      <c r="D416" t="s">
        <v>860</v>
      </c>
      <c r="E416" s="1"/>
    </row>
    <row r="417" spans="1:5" x14ac:dyDescent="0.25">
      <c r="B417" t="s">
        <v>565</v>
      </c>
      <c r="D417" t="s">
        <v>860</v>
      </c>
      <c r="E417" s="1"/>
    </row>
    <row r="418" spans="1:5" x14ac:dyDescent="0.25">
      <c r="D418" t="s">
        <v>946</v>
      </c>
      <c r="E418" s="1"/>
    </row>
    <row r="419" spans="1:5" x14ac:dyDescent="0.25">
      <c r="A419" t="s">
        <v>180</v>
      </c>
      <c r="B419" t="s">
        <v>382</v>
      </c>
      <c r="D419" t="s">
        <v>861</v>
      </c>
      <c r="E419" s="1"/>
    </row>
    <row r="420" spans="1:5" x14ac:dyDescent="0.25">
      <c r="A420" t="s">
        <v>69</v>
      </c>
      <c r="B420" t="s">
        <v>405</v>
      </c>
      <c r="D420" t="s">
        <v>861</v>
      </c>
      <c r="E420" s="1"/>
    </row>
    <row r="421" spans="1:5" x14ac:dyDescent="0.25">
      <c r="A421" t="s">
        <v>280</v>
      </c>
      <c r="B421" t="s">
        <v>525</v>
      </c>
      <c r="D421" t="s">
        <v>861</v>
      </c>
      <c r="E421" s="1"/>
    </row>
    <row r="422" spans="1:5" x14ac:dyDescent="0.25">
      <c r="B422" t="s">
        <v>592</v>
      </c>
      <c r="D422" t="s">
        <v>861</v>
      </c>
      <c r="E422" s="1"/>
    </row>
    <row r="423" spans="1:5" x14ac:dyDescent="0.25">
      <c r="B423" t="s">
        <v>539</v>
      </c>
      <c r="D423" t="s">
        <v>861</v>
      </c>
      <c r="E423" s="1"/>
    </row>
    <row r="424" spans="1:5" x14ac:dyDescent="0.25">
      <c r="B424" t="s">
        <v>539</v>
      </c>
      <c r="D424" t="s">
        <v>861</v>
      </c>
      <c r="E424" s="1"/>
    </row>
    <row r="425" spans="1:5" x14ac:dyDescent="0.25">
      <c r="B425" t="s">
        <v>564</v>
      </c>
      <c r="D425" t="s">
        <v>861</v>
      </c>
      <c r="E425" s="1"/>
    </row>
    <row r="426" spans="1:5" x14ac:dyDescent="0.25">
      <c r="A426" t="s">
        <v>30</v>
      </c>
      <c r="B426" t="s">
        <v>359</v>
      </c>
      <c r="D426" t="s">
        <v>1134</v>
      </c>
      <c r="E426" s="1"/>
    </row>
    <row r="427" spans="1:5" x14ac:dyDescent="0.25">
      <c r="A427" t="s">
        <v>274</v>
      </c>
      <c r="B427" t="s">
        <v>360</v>
      </c>
      <c r="D427" t="s">
        <v>1134</v>
      </c>
      <c r="E427" s="1"/>
    </row>
    <row r="428" spans="1:5" x14ac:dyDescent="0.25">
      <c r="A428" t="s">
        <v>139</v>
      </c>
      <c r="B428" t="s">
        <v>355</v>
      </c>
      <c r="D428" t="s">
        <v>1134</v>
      </c>
      <c r="E428" s="1"/>
    </row>
    <row r="429" spans="1:5" x14ac:dyDescent="0.25">
      <c r="A429" t="s">
        <v>48</v>
      </c>
      <c r="B429" t="s">
        <v>360</v>
      </c>
      <c r="D429" t="s">
        <v>1134</v>
      </c>
      <c r="E429" s="1"/>
    </row>
    <row r="430" spans="1:5" x14ac:dyDescent="0.25">
      <c r="A430" t="s">
        <v>43</v>
      </c>
      <c r="B430" t="s">
        <v>372</v>
      </c>
      <c r="D430" t="s">
        <v>1134</v>
      </c>
      <c r="E430" s="1"/>
    </row>
    <row r="431" spans="1:5" x14ac:dyDescent="0.25">
      <c r="A431" t="s">
        <v>333</v>
      </c>
      <c r="B431" t="s">
        <v>375</v>
      </c>
      <c r="D431" t="s">
        <v>1134</v>
      </c>
      <c r="E431" s="1"/>
    </row>
    <row r="432" spans="1:5" x14ac:dyDescent="0.25">
      <c r="A432" t="s">
        <v>87</v>
      </c>
      <c r="B432" t="s">
        <v>387</v>
      </c>
      <c r="D432" t="s">
        <v>1134</v>
      </c>
      <c r="E432" s="1"/>
    </row>
    <row r="433" spans="1:5" x14ac:dyDescent="0.25">
      <c r="A433" t="s">
        <v>58</v>
      </c>
      <c r="B433" t="s">
        <v>395</v>
      </c>
      <c r="D433" t="s">
        <v>1134</v>
      </c>
      <c r="E433" s="1"/>
    </row>
    <row r="434" spans="1:5" x14ac:dyDescent="0.25">
      <c r="A434" t="s">
        <v>85</v>
      </c>
      <c r="B434" t="s">
        <v>399</v>
      </c>
      <c r="D434" t="s">
        <v>1134</v>
      </c>
      <c r="E434" s="1"/>
    </row>
    <row r="435" spans="1:5" x14ac:dyDescent="0.25">
      <c r="A435" t="s">
        <v>1475</v>
      </c>
      <c r="B435" t="s">
        <v>497</v>
      </c>
      <c r="D435" t="s">
        <v>1134</v>
      </c>
      <c r="E435" s="1"/>
    </row>
    <row r="436" spans="1:5" x14ac:dyDescent="0.25">
      <c r="A436" t="s">
        <v>101</v>
      </c>
      <c r="B436" t="s">
        <v>435</v>
      </c>
      <c r="D436" t="s">
        <v>1134</v>
      </c>
      <c r="E436" s="1"/>
    </row>
    <row r="437" spans="1:5" x14ac:dyDescent="0.25">
      <c r="A437" t="s">
        <v>77</v>
      </c>
      <c r="B437" t="s">
        <v>442</v>
      </c>
      <c r="D437" t="s">
        <v>1134</v>
      </c>
      <c r="E437" s="1"/>
    </row>
    <row r="438" spans="1:5" x14ac:dyDescent="0.25">
      <c r="A438" t="s">
        <v>336</v>
      </c>
      <c r="B438" t="s">
        <v>467</v>
      </c>
      <c r="D438" t="s">
        <v>1134</v>
      </c>
      <c r="E438" s="1"/>
    </row>
    <row r="439" spans="1:5" x14ac:dyDescent="0.25">
      <c r="A439" t="s">
        <v>199</v>
      </c>
      <c r="B439" t="s">
        <v>474</v>
      </c>
      <c r="D439" t="s">
        <v>1134</v>
      </c>
      <c r="E439" s="1"/>
    </row>
    <row r="440" spans="1:5" x14ac:dyDescent="0.25">
      <c r="A440" t="s">
        <v>295</v>
      </c>
      <c r="B440" t="s">
        <v>643</v>
      </c>
      <c r="D440" t="s">
        <v>1134</v>
      </c>
      <c r="E440" s="1"/>
    </row>
    <row r="441" spans="1:5" x14ac:dyDescent="0.25">
      <c r="A441" t="s">
        <v>78</v>
      </c>
      <c r="B441" t="s">
        <v>502</v>
      </c>
      <c r="D441" t="s">
        <v>1134</v>
      </c>
      <c r="E441" s="1"/>
    </row>
    <row r="442" spans="1:5" x14ac:dyDescent="0.25">
      <c r="A442" t="s">
        <v>301</v>
      </c>
      <c r="B442" t="s">
        <v>570</v>
      </c>
      <c r="D442" t="s">
        <v>1134</v>
      </c>
      <c r="E442" s="1"/>
    </row>
    <row r="443" spans="1:5" x14ac:dyDescent="0.25">
      <c r="B443" t="s">
        <v>643</v>
      </c>
      <c r="D443" t="s">
        <v>1134</v>
      </c>
      <c r="E443" s="1"/>
    </row>
    <row r="444" spans="1:5" x14ac:dyDescent="0.25">
      <c r="B444" t="s">
        <v>570</v>
      </c>
      <c r="D444" t="s">
        <v>1134</v>
      </c>
      <c r="E444" s="1"/>
    </row>
    <row r="445" spans="1:5" x14ac:dyDescent="0.25">
      <c r="B445" t="s">
        <v>535</v>
      </c>
      <c r="D445" t="s">
        <v>1134</v>
      </c>
      <c r="E445" s="1"/>
    </row>
    <row r="446" spans="1:5" x14ac:dyDescent="0.25">
      <c r="B446" t="s">
        <v>601</v>
      </c>
      <c r="D446" t="s">
        <v>1134</v>
      </c>
      <c r="E446" s="1"/>
    </row>
    <row r="447" spans="1:5" x14ac:dyDescent="0.25">
      <c r="B447" t="s">
        <v>601</v>
      </c>
      <c r="D447" t="s">
        <v>1134</v>
      </c>
      <c r="E447" s="1"/>
    </row>
    <row r="448" spans="1:5" x14ac:dyDescent="0.25">
      <c r="B448" t="s">
        <v>580</v>
      </c>
      <c r="D448" t="s">
        <v>1134</v>
      </c>
      <c r="E448" s="1"/>
    </row>
    <row r="449" spans="1:5" x14ac:dyDescent="0.25">
      <c r="D449" t="s">
        <v>1134</v>
      </c>
      <c r="E449" s="1"/>
    </row>
    <row r="450" spans="1:5" x14ac:dyDescent="0.25">
      <c r="D450" t="s">
        <v>1134</v>
      </c>
      <c r="E450" s="1"/>
    </row>
    <row r="451" spans="1:5" x14ac:dyDescent="0.25">
      <c r="D451" t="s">
        <v>1134</v>
      </c>
      <c r="E451" s="1"/>
    </row>
    <row r="452" spans="1:5" x14ac:dyDescent="0.25">
      <c r="D452" t="s">
        <v>343</v>
      </c>
      <c r="E452" s="1"/>
    </row>
    <row r="453" spans="1:5" x14ac:dyDescent="0.25">
      <c r="D453" t="s">
        <v>343</v>
      </c>
      <c r="E453" s="1"/>
    </row>
    <row r="454" spans="1:5" x14ac:dyDescent="0.25">
      <c r="B454" t="s">
        <v>546</v>
      </c>
      <c r="D454" t="s">
        <v>430</v>
      </c>
      <c r="E454" s="1"/>
    </row>
    <row r="455" spans="1:5" x14ac:dyDescent="0.25">
      <c r="B455" t="s">
        <v>545</v>
      </c>
      <c r="D455" t="s">
        <v>430</v>
      </c>
      <c r="E455" s="1"/>
    </row>
    <row r="456" spans="1:5" x14ac:dyDescent="0.25">
      <c r="D456" t="s">
        <v>430</v>
      </c>
      <c r="E456" s="1"/>
    </row>
    <row r="457" spans="1:5" x14ac:dyDescent="0.25">
      <c r="D457" t="s">
        <v>430</v>
      </c>
      <c r="E457" s="1"/>
    </row>
    <row r="458" spans="1:5" x14ac:dyDescent="0.25">
      <c r="D458" t="s">
        <v>430</v>
      </c>
      <c r="E458" s="1"/>
    </row>
    <row r="459" spans="1:5" x14ac:dyDescent="0.25">
      <c r="D459" t="s">
        <v>430</v>
      </c>
      <c r="E459" s="1"/>
    </row>
    <row r="460" spans="1:5" x14ac:dyDescent="0.25">
      <c r="D460" t="s">
        <v>975</v>
      </c>
      <c r="E460" s="1"/>
    </row>
    <row r="461" spans="1:5" x14ac:dyDescent="0.25">
      <c r="D461" t="s">
        <v>975</v>
      </c>
      <c r="E461" s="1"/>
    </row>
    <row r="462" spans="1:5" x14ac:dyDescent="0.25">
      <c r="A462" t="s">
        <v>230</v>
      </c>
      <c r="B462" t="s">
        <v>345</v>
      </c>
      <c r="D462" t="s">
        <v>1137</v>
      </c>
      <c r="E462" s="1"/>
    </row>
    <row r="463" spans="1:5" x14ac:dyDescent="0.25">
      <c r="A463" t="s">
        <v>127</v>
      </c>
      <c r="B463" t="s">
        <v>368</v>
      </c>
      <c r="D463" t="s">
        <v>1137</v>
      </c>
      <c r="E463" s="1"/>
    </row>
    <row r="464" spans="1:5" x14ac:dyDescent="0.25">
      <c r="A464" t="s">
        <v>281</v>
      </c>
      <c r="B464" t="s">
        <v>404</v>
      </c>
      <c r="D464" t="s">
        <v>1137</v>
      </c>
      <c r="E464" s="1"/>
    </row>
    <row r="465" spans="1:5" x14ac:dyDescent="0.25">
      <c r="A465" t="s">
        <v>183</v>
      </c>
      <c r="B465" t="s">
        <v>490</v>
      </c>
      <c r="D465" t="s">
        <v>1137</v>
      </c>
      <c r="E465" s="1"/>
    </row>
    <row r="466" spans="1:5" x14ac:dyDescent="0.25">
      <c r="B466" t="s">
        <v>568</v>
      </c>
      <c r="D466" t="s">
        <v>1137</v>
      </c>
      <c r="E466" s="1"/>
    </row>
    <row r="467" spans="1:5" x14ac:dyDescent="0.25">
      <c r="B467" t="s">
        <v>582</v>
      </c>
      <c r="D467" t="s">
        <v>1137</v>
      </c>
      <c r="E467" s="1"/>
    </row>
    <row r="468" spans="1:5" x14ac:dyDescent="0.25">
      <c r="B468" t="s">
        <v>549</v>
      </c>
      <c r="D468" t="s">
        <v>1137</v>
      </c>
      <c r="E468" s="1"/>
    </row>
    <row r="469" spans="1:5" x14ac:dyDescent="0.25">
      <c r="B469" t="s">
        <v>510</v>
      </c>
      <c r="D469" t="s">
        <v>1137</v>
      </c>
      <c r="E469" s="1"/>
    </row>
    <row r="470" spans="1:5" x14ac:dyDescent="0.25">
      <c r="B470" t="s">
        <v>510</v>
      </c>
      <c r="D470" t="s">
        <v>1137</v>
      </c>
      <c r="E470" s="1"/>
    </row>
    <row r="471" spans="1:5" x14ac:dyDescent="0.25">
      <c r="A471" t="s">
        <v>317</v>
      </c>
      <c r="B471" t="s">
        <v>516</v>
      </c>
      <c r="D471" t="s">
        <v>866</v>
      </c>
      <c r="E471" s="1"/>
    </row>
    <row r="472" spans="1:5" x14ac:dyDescent="0.25">
      <c r="A472" t="s">
        <v>144</v>
      </c>
      <c r="B472" t="s">
        <v>529</v>
      </c>
      <c r="D472" t="s">
        <v>866</v>
      </c>
      <c r="E472" s="1"/>
    </row>
    <row r="473" spans="1:5" x14ac:dyDescent="0.25">
      <c r="A473" t="s">
        <v>282</v>
      </c>
      <c r="B473" t="s">
        <v>476</v>
      </c>
      <c r="D473" t="s">
        <v>1135</v>
      </c>
      <c r="E473" s="1"/>
    </row>
    <row r="474" spans="1:5" x14ac:dyDescent="0.25">
      <c r="A474" t="s">
        <v>130</v>
      </c>
      <c r="B474" t="s">
        <v>476</v>
      </c>
      <c r="D474" t="s">
        <v>1135</v>
      </c>
      <c r="E474" s="1"/>
    </row>
    <row r="475" spans="1:5" x14ac:dyDescent="0.25">
      <c r="A475" t="s">
        <v>19</v>
      </c>
      <c r="B475" t="s">
        <v>482</v>
      </c>
      <c r="D475" t="s">
        <v>1135</v>
      </c>
      <c r="E475" s="1"/>
    </row>
    <row r="476" spans="1:5" x14ac:dyDescent="0.25">
      <c r="A476" t="s">
        <v>79</v>
      </c>
      <c r="B476" t="s">
        <v>498</v>
      </c>
      <c r="D476" t="s">
        <v>1135</v>
      </c>
      <c r="E476" s="1"/>
    </row>
    <row r="477" spans="1:5" x14ac:dyDescent="0.25">
      <c r="A477" t="s">
        <v>170</v>
      </c>
      <c r="B477" t="s">
        <v>530</v>
      </c>
      <c r="D477" t="s">
        <v>1135</v>
      </c>
      <c r="E477" s="1"/>
    </row>
    <row r="478" spans="1:5" x14ac:dyDescent="0.25">
      <c r="B478" t="s">
        <v>636</v>
      </c>
      <c r="D478" t="s">
        <v>1135</v>
      </c>
      <c r="E478" s="1"/>
    </row>
    <row r="479" spans="1:5" x14ac:dyDescent="0.25">
      <c r="B479" t="s">
        <v>554</v>
      </c>
      <c r="D479" t="s">
        <v>1135</v>
      </c>
      <c r="E479" s="1"/>
    </row>
    <row r="480" spans="1:5" x14ac:dyDescent="0.25">
      <c r="B480" t="s">
        <v>600</v>
      </c>
      <c r="D480" t="s">
        <v>1135</v>
      </c>
      <c r="E480" s="1"/>
    </row>
    <row r="481" spans="1:5" x14ac:dyDescent="0.25">
      <c r="B481" t="s">
        <v>567</v>
      </c>
      <c r="D481" t="s">
        <v>1135</v>
      </c>
      <c r="E481" s="1"/>
    </row>
    <row r="482" spans="1:5" x14ac:dyDescent="0.25">
      <c r="B482" t="s">
        <v>567</v>
      </c>
      <c r="D482" t="s">
        <v>1135</v>
      </c>
      <c r="E482" s="1"/>
    </row>
    <row r="483" spans="1:5" x14ac:dyDescent="0.25">
      <c r="A483" t="s">
        <v>219</v>
      </c>
      <c r="B483" t="s">
        <v>362</v>
      </c>
      <c r="D483" t="s">
        <v>1141</v>
      </c>
      <c r="E483" s="1"/>
    </row>
    <row r="484" spans="1:5" x14ac:dyDescent="0.25">
      <c r="A484" t="s">
        <v>70</v>
      </c>
      <c r="B484" t="s">
        <v>362</v>
      </c>
      <c r="D484" t="s">
        <v>1141</v>
      </c>
      <c r="E484" s="1"/>
    </row>
    <row r="485" spans="1:5" x14ac:dyDescent="0.25">
      <c r="A485" t="s">
        <v>198</v>
      </c>
      <c r="B485" t="s">
        <v>362</v>
      </c>
      <c r="D485" t="s">
        <v>1141</v>
      </c>
      <c r="E485" s="1"/>
    </row>
    <row r="486" spans="1:5" x14ac:dyDescent="0.25">
      <c r="A486" t="s">
        <v>338</v>
      </c>
      <c r="B486" t="s">
        <v>480</v>
      </c>
      <c r="D486" t="s">
        <v>1141</v>
      </c>
      <c r="E486" s="1"/>
    </row>
    <row r="487" spans="1:5" x14ac:dyDescent="0.25">
      <c r="A487" t="s">
        <v>331</v>
      </c>
      <c r="B487" t="s">
        <v>441</v>
      </c>
      <c r="D487" t="s">
        <v>1141</v>
      </c>
      <c r="E487" s="1"/>
    </row>
    <row r="488" spans="1:5" x14ac:dyDescent="0.25">
      <c r="A488" t="s">
        <v>155</v>
      </c>
      <c r="B488" t="s">
        <v>476</v>
      </c>
      <c r="D488" t="s">
        <v>1141</v>
      </c>
      <c r="E488" s="1"/>
    </row>
    <row r="489" spans="1:5" x14ac:dyDescent="0.25">
      <c r="A489" t="s">
        <v>23</v>
      </c>
      <c r="B489" t="s">
        <v>476</v>
      </c>
      <c r="D489" t="s">
        <v>1141</v>
      </c>
      <c r="E489" s="1"/>
    </row>
    <row r="490" spans="1:5" x14ac:dyDescent="0.25">
      <c r="B490" t="s">
        <v>605</v>
      </c>
      <c r="D490" t="s">
        <v>1141</v>
      </c>
      <c r="E490" s="1"/>
    </row>
    <row r="491" spans="1:5" x14ac:dyDescent="0.25">
      <c r="B491" t="s">
        <v>571</v>
      </c>
      <c r="D491" t="s">
        <v>1141</v>
      </c>
      <c r="E491" s="1"/>
    </row>
    <row r="492" spans="1:5" x14ac:dyDescent="0.25">
      <c r="B492" t="s">
        <v>623</v>
      </c>
      <c r="D492" t="s">
        <v>1141</v>
      </c>
      <c r="E492" s="1"/>
    </row>
    <row r="493" spans="1:5" x14ac:dyDescent="0.25">
      <c r="A493" t="s">
        <v>42</v>
      </c>
      <c r="B493" t="s">
        <v>394</v>
      </c>
      <c r="D493" t="s">
        <v>868</v>
      </c>
      <c r="E493" s="1"/>
    </row>
    <row r="494" spans="1:5" x14ac:dyDescent="0.25">
      <c r="A494" t="s">
        <v>632</v>
      </c>
      <c r="B494" t="s">
        <v>394</v>
      </c>
      <c r="D494" t="s">
        <v>868</v>
      </c>
      <c r="E494" s="1"/>
    </row>
    <row r="495" spans="1:5" x14ac:dyDescent="0.25">
      <c r="A495" t="s">
        <v>209</v>
      </c>
      <c r="B495" t="s">
        <v>471</v>
      </c>
      <c r="D495" t="s">
        <v>869</v>
      </c>
      <c r="E495" s="1"/>
    </row>
    <row r="496" spans="1:5" x14ac:dyDescent="0.25">
      <c r="A496" t="s">
        <v>309</v>
      </c>
      <c r="B496" t="s">
        <v>519</v>
      </c>
      <c r="D496" t="s">
        <v>869</v>
      </c>
      <c r="E496" s="1"/>
    </row>
    <row r="497" spans="1:5" x14ac:dyDescent="0.25">
      <c r="B497" t="s">
        <v>544</v>
      </c>
      <c r="D497" t="s">
        <v>870</v>
      </c>
      <c r="E497" s="1"/>
    </row>
    <row r="498" spans="1:5" x14ac:dyDescent="0.25">
      <c r="B498" t="s">
        <v>563</v>
      </c>
      <c r="D498" t="s">
        <v>870</v>
      </c>
      <c r="E498" s="1"/>
    </row>
    <row r="499" spans="1:5" x14ac:dyDescent="0.25">
      <c r="A499" t="s">
        <v>250</v>
      </c>
      <c r="B499" t="s">
        <v>346</v>
      </c>
      <c r="D499" t="s">
        <v>1136</v>
      </c>
      <c r="E499" s="1"/>
    </row>
    <row r="500" spans="1:5" x14ac:dyDescent="0.25">
      <c r="A500" t="s">
        <v>322</v>
      </c>
      <c r="B500" t="s">
        <v>352</v>
      </c>
      <c r="D500" t="s">
        <v>1136</v>
      </c>
      <c r="E500" s="1"/>
    </row>
    <row r="501" spans="1:5" x14ac:dyDescent="0.25">
      <c r="A501" t="s">
        <v>323</v>
      </c>
      <c r="B501" t="s">
        <v>364</v>
      </c>
      <c r="D501" t="s">
        <v>1136</v>
      </c>
      <c r="E501" s="1"/>
    </row>
    <row r="502" spans="1:5" x14ac:dyDescent="0.25">
      <c r="A502" t="s">
        <v>9</v>
      </c>
      <c r="B502" t="s">
        <v>373</v>
      </c>
      <c r="D502" t="s">
        <v>1136</v>
      </c>
      <c r="E502" s="1"/>
    </row>
    <row r="503" spans="1:5" x14ac:dyDescent="0.25">
      <c r="A503" t="s">
        <v>228</v>
      </c>
      <c r="B503" t="s">
        <v>423</v>
      </c>
      <c r="D503" t="s">
        <v>1136</v>
      </c>
      <c r="E503" s="1"/>
    </row>
    <row r="504" spans="1:5" x14ac:dyDescent="0.25">
      <c r="A504" t="s">
        <v>326</v>
      </c>
      <c r="B504" t="s">
        <v>426</v>
      </c>
      <c r="D504" t="s">
        <v>1136</v>
      </c>
      <c r="E504" s="1"/>
    </row>
    <row r="505" spans="1:5" x14ac:dyDescent="0.25">
      <c r="A505" t="s">
        <v>325</v>
      </c>
      <c r="B505" t="s">
        <v>444</v>
      </c>
      <c r="D505" t="s">
        <v>1136</v>
      </c>
      <c r="E505" s="1"/>
    </row>
    <row r="506" spans="1:5" x14ac:dyDescent="0.25">
      <c r="A506" t="s">
        <v>312</v>
      </c>
      <c r="B506" t="s">
        <v>518</v>
      </c>
      <c r="D506" t="s">
        <v>1136</v>
      </c>
      <c r="E506" s="1"/>
    </row>
    <row r="507" spans="1:5" x14ac:dyDescent="0.25">
      <c r="B507" t="s">
        <v>636</v>
      </c>
      <c r="D507" t="s">
        <v>1136</v>
      </c>
      <c r="E507" s="1"/>
    </row>
    <row r="508" spans="1:5" x14ac:dyDescent="0.25">
      <c r="B508" t="s">
        <v>636</v>
      </c>
      <c r="D508" t="s">
        <v>1136</v>
      </c>
      <c r="E508" s="1"/>
    </row>
    <row r="509" spans="1:5" x14ac:dyDescent="0.25">
      <c r="B509" t="s">
        <v>559</v>
      </c>
      <c r="D509" t="s">
        <v>1136</v>
      </c>
      <c r="E509" s="1"/>
    </row>
    <row r="510" spans="1:5" x14ac:dyDescent="0.25">
      <c r="B510" t="s">
        <v>598</v>
      </c>
      <c r="D510" t="s">
        <v>1136</v>
      </c>
      <c r="E510" s="1"/>
    </row>
    <row r="511" spans="1:5" x14ac:dyDescent="0.25">
      <c r="A511" t="s">
        <v>297</v>
      </c>
      <c r="B511" t="s">
        <v>344</v>
      </c>
      <c r="D511" t="s">
        <v>639</v>
      </c>
      <c r="E511" s="1"/>
    </row>
    <row r="512" spans="1:5" x14ac:dyDescent="0.25">
      <c r="A512" t="s">
        <v>10</v>
      </c>
      <c r="B512" t="s">
        <v>351</v>
      </c>
      <c r="D512" t="s">
        <v>639</v>
      </c>
      <c r="E512" s="1"/>
    </row>
    <row r="513" spans="1:5" x14ac:dyDescent="0.25">
      <c r="A513" t="s">
        <v>104</v>
      </c>
      <c r="B513" t="s">
        <v>371</v>
      </c>
      <c r="D513" t="s">
        <v>639</v>
      </c>
      <c r="E513" s="1"/>
    </row>
    <row r="514" spans="1:5" x14ac:dyDescent="0.25">
      <c r="A514" t="s">
        <v>87</v>
      </c>
      <c r="B514" t="s">
        <v>386</v>
      </c>
      <c r="D514" t="s">
        <v>639</v>
      </c>
      <c r="E514" s="1"/>
    </row>
    <row r="515" spans="1:5" x14ac:dyDescent="0.25">
      <c r="A515" t="s">
        <v>314</v>
      </c>
      <c r="B515" t="s">
        <v>647</v>
      </c>
      <c r="D515" t="s">
        <v>639</v>
      </c>
      <c r="E515" s="1"/>
    </row>
    <row r="516" spans="1:5" x14ac:dyDescent="0.25">
      <c r="A516" t="s">
        <v>327</v>
      </c>
      <c r="B516" t="s">
        <v>418</v>
      </c>
      <c r="D516" t="s">
        <v>639</v>
      </c>
      <c r="E516" s="1"/>
    </row>
    <row r="517" spans="1:5" x14ac:dyDescent="0.25">
      <c r="A517" t="s">
        <v>340</v>
      </c>
      <c r="B517" t="s">
        <v>423</v>
      </c>
      <c r="D517" t="s">
        <v>639</v>
      </c>
      <c r="E517" s="1"/>
    </row>
    <row r="518" spans="1:5" x14ac:dyDescent="0.25">
      <c r="A518" t="s">
        <v>195</v>
      </c>
      <c r="B518" t="s">
        <v>427</v>
      </c>
      <c r="D518" t="s">
        <v>639</v>
      </c>
      <c r="E518" s="1"/>
    </row>
    <row r="519" spans="1:5" x14ac:dyDescent="0.25">
      <c r="A519" t="s">
        <v>132</v>
      </c>
      <c r="B519" t="s">
        <v>501</v>
      </c>
      <c r="D519" t="s">
        <v>639</v>
      </c>
      <c r="E519" s="1"/>
    </row>
    <row r="520" spans="1:5" x14ac:dyDescent="0.25">
      <c r="B520" t="s">
        <v>636</v>
      </c>
      <c r="D520" t="s">
        <v>639</v>
      </c>
      <c r="E520" s="1"/>
    </row>
    <row r="521" spans="1:5" x14ac:dyDescent="0.25">
      <c r="B521" t="s">
        <v>536</v>
      </c>
      <c r="D521" t="s">
        <v>639</v>
      </c>
      <c r="E521" s="1"/>
    </row>
    <row r="522" spans="1:5" x14ac:dyDescent="0.25">
      <c r="A522" t="s">
        <v>252</v>
      </c>
      <c r="B522" t="s">
        <v>531</v>
      </c>
      <c r="D522" t="s">
        <v>871</v>
      </c>
      <c r="E522" s="1"/>
    </row>
    <row r="523" spans="1:5" x14ac:dyDescent="0.25">
      <c r="B523" t="s">
        <v>577</v>
      </c>
      <c r="D523" t="s">
        <v>871</v>
      </c>
      <c r="E523" s="1"/>
    </row>
    <row r="524" spans="1:5" x14ac:dyDescent="0.25">
      <c r="A524" t="s">
        <v>150</v>
      </c>
      <c r="B524" t="s">
        <v>361</v>
      </c>
      <c r="D524" t="s">
        <v>1139</v>
      </c>
      <c r="E524" s="1"/>
    </row>
    <row r="525" spans="1:5" x14ac:dyDescent="0.25">
      <c r="A525" t="s">
        <v>220</v>
      </c>
      <c r="B525" t="s">
        <v>370</v>
      </c>
      <c r="D525" t="s">
        <v>1139</v>
      </c>
      <c r="E525" s="1"/>
    </row>
    <row r="526" spans="1:5" x14ac:dyDescent="0.25">
      <c r="A526" t="s">
        <v>73</v>
      </c>
      <c r="B526" t="s">
        <v>377</v>
      </c>
      <c r="D526" t="s">
        <v>1139</v>
      </c>
      <c r="E526" s="1"/>
    </row>
    <row r="527" spans="1:5" x14ac:dyDescent="0.25">
      <c r="A527" t="s">
        <v>152</v>
      </c>
      <c r="B527" t="s">
        <v>380</v>
      </c>
      <c r="D527" t="s">
        <v>1139</v>
      </c>
      <c r="E527" s="1"/>
    </row>
    <row r="528" spans="1:5" x14ac:dyDescent="0.25">
      <c r="A528" t="s">
        <v>87</v>
      </c>
      <c r="B528" t="s">
        <v>380</v>
      </c>
      <c r="D528" t="s">
        <v>1139</v>
      </c>
      <c r="E528" s="1"/>
    </row>
    <row r="529" spans="1:5" x14ac:dyDescent="0.25">
      <c r="A529" t="s">
        <v>243</v>
      </c>
      <c r="B529" t="s">
        <v>480</v>
      </c>
      <c r="D529" t="s">
        <v>1139</v>
      </c>
      <c r="E529" s="1"/>
    </row>
    <row r="530" spans="1:5" x14ac:dyDescent="0.25">
      <c r="A530" t="s">
        <v>129</v>
      </c>
      <c r="B530" t="s">
        <v>480</v>
      </c>
      <c r="D530" t="s">
        <v>1139</v>
      </c>
      <c r="E530" s="1"/>
    </row>
    <row r="531" spans="1:5" x14ac:dyDescent="0.25">
      <c r="A531" t="s">
        <v>265</v>
      </c>
      <c r="B531" t="s">
        <v>472</v>
      </c>
      <c r="D531" t="s">
        <v>1139</v>
      </c>
      <c r="E531" s="1"/>
    </row>
    <row r="532" spans="1:5" x14ac:dyDescent="0.25">
      <c r="A532" t="s">
        <v>264</v>
      </c>
      <c r="B532" t="s">
        <v>472</v>
      </c>
      <c r="D532" t="s">
        <v>1139</v>
      </c>
      <c r="E532" s="1"/>
    </row>
    <row r="533" spans="1:5" x14ac:dyDescent="0.25">
      <c r="A533" t="s">
        <v>56</v>
      </c>
      <c r="B533" t="s">
        <v>480</v>
      </c>
      <c r="D533" t="s">
        <v>1139</v>
      </c>
      <c r="E533" s="1"/>
    </row>
    <row r="534" spans="1:5" x14ac:dyDescent="0.25">
      <c r="A534" t="s">
        <v>33</v>
      </c>
      <c r="B534" t="s">
        <v>486</v>
      </c>
      <c r="D534" t="s">
        <v>1139</v>
      </c>
      <c r="E534" s="1"/>
    </row>
    <row r="535" spans="1:5" x14ac:dyDescent="0.25">
      <c r="A535" t="s">
        <v>231</v>
      </c>
      <c r="B535" t="s">
        <v>510</v>
      </c>
      <c r="D535" t="s">
        <v>1139</v>
      </c>
      <c r="E535" s="1"/>
    </row>
    <row r="536" spans="1:5" x14ac:dyDescent="0.25">
      <c r="B536" t="s">
        <v>608</v>
      </c>
      <c r="D536" t="s">
        <v>1139</v>
      </c>
      <c r="E536" s="1"/>
    </row>
    <row r="537" spans="1:5" x14ac:dyDescent="0.25">
      <c r="B537" t="s">
        <v>609</v>
      </c>
      <c r="D537" t="s">
        <v>1139</v>
      </c>
      <c r="E537" s="1"/>
    </row>
    <row r="538" spans="1:5" x14ac:dyDescent="0.25">
      <c r="B538" t="s">
        <v>583</v>
      </c>
      <c r="D538" t="s">
        <v>1139</v>
      </c>
      <c r="E538" s="1"/>
    </row>
    <row r="539" spans="1:5" x14ac:dyDescent="0.25">
      <c r="A539" t="s">
        <v>191</v>
      </c>
      <c r="B539" t="s">
        <v>359</v>
      </c>
      <c r="D539" t="s">
        <v>1140</v>
      </c>
      <c r="E539" s="1"/>
    </row>
    <row r="540" spans="1:5" x14ac:dyDescent="0.25">
      <c r="A540" t="s">
        <v>308</v>
      </c>
      <c r="B540" t="s">
        <v>492</v>
      </c>
      <c r="D540" t="s">
        <v>1140</v>
      </c>
      <c r="E540" s="1"/>
    </row>
    <row r="541" spans="1:5" x14ac:dyDescent="0.25">
      <c r="B541" t="s">
        <v>611</v>
      </c>
      <c r="D541" t="s">
        <v>1140</v>
      </c>
      <c r="E541" s="1"/>
    </row>
    <row r="542" spans="1:5" x14ac:dyDescent="0.25">
      <c r="A542" t="s">
        <v>307</v>
      </c>
      <c r="B542" t="s">
        <v>410</v>
      </c>
      <c r="D542" t="s">
        <v>872</v>
      </c>
      <c r="E542" s="1"/>
    </row>
    <row r="543" spans="1:5" x14ac:dyDescent="0.25">
      <c r="B543" t="s">
        <v>593</v>
      </c>
      <c r="D543" t="s">
        <v>872</v>
      </c>
      <c r="E543" s="1"/>
    </row>
    <row r="544" spans="1:5" x14ac:dyDescent="0.25">
      <c r="B544" t="s">
        <v>614</v>
      </c>
      <c r="D544" t="s">
        <v>872</v>
      </c>
      <c r="E544" s="1"/>
    </row>
    <row r="545" spans="1:5" x14ac:dyDescent="0.25">
      <c r="B545" t="s">
        <v>560</v>
      </c>
      <c r="D545" t="s">
        <v>872</v>
      </c>
      <c r="E545" s="1"/>
    </row>
    <row r="546" spans="1:5" x14ac:dyDescent="0.25">
      <c r="A546" t="s">
        <v>115</v>
      </c>
      <c r="B546" t="s">
        <v>406</v>
      </c>
      <c r="D546" t="s">
        <v>873</v>
      </c>
      <c r="E546" s="1"/>
    </row>
    <row r="547" spans="1:5" x14ac:dyDescent="0.25">
      <c r="A547" t="s">
        <v>154</v>
      </c>
      <c r="B547" t="s">
        <v>406</v>
      </c>
      <c r="D547" t="s">
        <v>873</v>
      </c>
      <c r="E547" s="1"/>
    </row>
    <row r="548" spans="1:5" x14ac:dyDescent="0.25">
      <c r="A548" t="s">
        <v>253</v>
      </c>
      <c r="B548" t="s">
        <v>508</v>
      </c>
      <c r="D548" t="s">
        <v>873</v>
      </c>
      <c r="E548" s="1"/>
    </row>
    <row r="549" spans="1:5" x14ac:dyDescent="0.25">
      <c r="A549" t="s">
        <v>288</v>
      </c>
      <c r="B549" t="s">
        <v>357</v>
      </c>
      <c r="D549" t="s">
        <v>758</v>
      </c>
      <c r="E549" s="1"/>
    </row>
    <row r="550" spans="1:5" x14ac:dyDescent="0.25">
      <c r="A550" t="s">
        <v>310</v>
      </c>
      <c r="B550" t="s">
        <v>636</v>
      </c>
      <c r="D550" t="s">
        <v>758</v>
      </c>
      <c r="E550" s="1"/>
    </row>
    <row r="551" spans="1:5" x14ac:dyDescent="0.25">
      <c r="B551" t="s">
        <v>636</v>
      </c>
      <c r="D551" t="s">
        <v>758</v>
      </c>
      <c r="E551" s="1"/>
    </row>
    <row r="552" spans="1:5" x14ac:dyDescent="0.25">
      <c r="A552" t="s">
        <v>285</v>
      </c>
      <c r="B552" t="s">
        <v>357</v>
      </c>
      <c r="D552" t="s">
        <v>875</v>
      </c>
      <c r="E552" s="1"/>
    </row>
    <row r="553" spans="1:5" x14ac:dyDescent="0.25">
      <c r="A553" t="s">
        <v>185</v>
      </c>
      <c r="B553" t="s">
        <v>428</v>
      </c>
      <c r="D553" t="s">
        <v>875</v>
      </c>
      <c r="E553" s="1"/>
    </row>
    <row r="554" spans="1:5" x14ac:dyDescent="0.25">
      <c r="A554" t="s">
        <v>119</v>
      </c>
      <c r="B554" t="s">
        <v>407</v>
      </c>
      <c r="D554" t="s">
        <v>876</v>
      </c>
      <c r="E554" s="1"/>
    </row>
    <row r="555" spans="1:5" x14ac:dyDescent="0.25">
      <c r="B555" t="s">
        <v>587</v>
      </c>
      <c r="D555" t="s">
        <v>876</v>
      </c>
      <c r="E555" s="1"/>
    </row>
    <row r="556" spans="1:5" x14ac:dyDescent="0.25">
      <c r="A556" t="s">
        <v>278</v>
      </c>
      <c r="B556" t="s">
        <v>407</v>
      </c>
      <c r="D556" t="s">
        <v>877</v>
      </c>
      <c r="E556" s="1"/>
    </row>
    <row r="557" spans="1:5" x14ac:dyDescent="0.25">
      <c r="B557" t="s">
        <v>599</v>
      </c>
      <c r="D557" t="s">
        <v>877</v>
      </c>
      <c r="E557" s="1"/>
    </row>
    <row r="558" spans="1:5" x14ac:dyDescent="0.25">
      <c r="B558" t="s">
        <v>586</v>
      </c>
      <c r="D558" t="s">
        <v>889</v>
      </c>
      <c r="E558" s="1"/>
    </row>
    <row r="559" spans="1:5" x14ac:dyDescent="0.25">
      <c r="A559" t="s">
        <v>87</v>
      </c>
      <c r="B559" t="s">
        <v>390</v>
      </c>
      <c r="D559" t="s">
        <v>890</v>
      </c>
      <c r="E559" s="1"/>
    </row>
    <row r="560" spans="1:5" x14ac:dyDescent="0.25">
      <c r="A560" t="s">
        <v>42</v>
      </c>
      <c r="B560" t="s">
        <v>391</v>
      </c>
      <c r="D560" t="s">
        <v>890</v>
      </c>
      <c r="E560" s="1"/>
    </row>
    <row r="561" spans="1:5" x14ac:dyDescent="0.25">
      <c r="A561" t="s">
        <v>5</v>
      </c>
      <c r="B561" t="s">
        <v>416</v>
      </c>
      <c r="D561" t="s">
        <v>890</v>
      </c>
      <c r="E561" s="1"/>
    </row>
    <row r="562" spans="1:5" x14ac:dyDescent="0.25">
      <c r="A562" t="s">
        <v>284</v>
      </c>
      <c r="B562" t="s">
        <v>424</v>
      </c>
      <c r="D562" t="s">
        <v>890</v>
      </c>
      <c r="E562" s="1"/>
    </row>
    <row r="563" spans="1:5" x14ac:dyDescent="0.25">
      <c r="A563" t="s">
        <v>266</v>
      </c>
      <c r="B563" t="s">
        <v>503</v>
      </c>
      <c r="D563" t="s">
        <v>891</v>
      </c>
      <c r="E563" s="1"/>
    </row>
    <row r="564" spans="1:5" x14ac:dyDescent="0.25">
      <c r="D564" t="s">
        <v>1118</v>
      </c>
      <c r="E564" s="1"/>
    </row>
    <row r="565" spans="1:5" x14ac:dyDescent="0.25">
      <c r="D565" t="s">
        <v>1118</v>
      </c>
      <c r="E565" s="1"/>
    </row>
    <row r="566" spans="1:5" x14ac:dyDescent="0.25">
      <c r="A566" t="s">
        <v>7</v>
      </c>
      <c r="B566" t="s">
        <v>401</v>
      </c>
      <c r="D566" t="s">
        <v>893</v>
      </c>
      <c r="E566" s="1"/>
    </row>
    <row r="567" spans="1:5" x14ac:dyDescent="0.25">
      <c r="A567" t="s">
        <v>109</v>
      </c>
      <c r="B567" t="s">
        <v>401</v>
      </c>
      <c r="D567" t="s">
        <v>893</v>
      </c>
      <c r="E567" s="1"/>
    </row>
    <row r="568" spans="1:5" x14ac:dyDescent="0.25">
      <c r="B568" t="s">
        <v>576</v>
      </c>
      <c r="D568" t="s">
        <v>894</v>
      </c>
      <c r="E568" s="1"/>
    </row>
    <row r="569" spans="1:5" x14ac:dyDescent="0.25">
      <c r="A569" t="s">
        <v>328</v>
      </c>
      <c r="B569" t="s">
        <v>517</v>
      </c>
      <c r="D569" t="s">
        <v>865</v>
      </c>
      <c r="E569" s="1"/>
    </row>
    <row r="570" spans="1:5" x14ac:dyDescent="0.25">
      <c r="A570" t="s">
        <v>190</v>
      </c>
      <c r="B570" t="s">
        <v>440</v>
      </c>
      <c r="D570" t="s">
        <v>896</v>
      </c>
      <c r="E570" s="1"/>
    </row>
    <row r="571" spans="1:5" x14ac:dyDescent="0.25">
      <c r="A571" t="s">
        <v>12</v>
      </c>
      <c r="B571" t="s">
        <v>509</v>
      </c>
      <c r="D571" t="s">
        <v>896</v>
      </c>
      <c r="E571" s="1"/>
    </row>
    <row r="572" spans="1:5" x14ac:dyDescent="0.25">
      <c r="A572" t="s">
        <v>213</v>
      </c>
      <c r="B572" t="s">
        <v>475</v>
      </c>
      <c r="D572" t="s">
        <v>897</v>
      </c>
      <c r="E572" s="1"/>
    </row>
    <row r="573" spans="1:5" x14ac:dyDescent="0.25">
      <c r="B573" t="s">
        <v>555</v>
      </c>
      <c r="D573" t="s">
        <v>899</v>
      </c>
      <c r="E573" s="1"/>
    </row>
    <row r="574" spans="1:5" x14ac:dyDescent="0.25">
      <c r="D574" t="s">
        <v>1038</v>
      </c>
      <c r="E574" s="1"/>
    </row>
    <row r="575" spans="1:5" x14ac:dyDescent="0.25">
      <c r="A575" t="s">
        <v>270</v>
      </c>
      <c r="B575" t="s">
        <v>381</v>
      </c>
      <c r="D575" t="s">
        <v>900</v>
      </c>
      <c r="E575" s="1"/>
    </row>
    <row r="576" spans="1:5" x14ac:dyDescent="0.25">
      <c r="A576" t="s">
        <v>124</v>
      </c>
      <c r="B576" t="s">
        <v>512</v>
      </c>
      <c r="D576" t="s">
        <v>900</v>
      </c>
      <c r="E576" s="1"/>
    </row>
    <row r="577" spans="1:5" x14ac:dyDescent="0.25">
      <c r="A577" t="s">
        <v>61</v>
      </c>
      <c r="B577" t="s">
        <v>358</v>
      </c>
      <c r="D577" t="s">
        <v>901</v>
      </c>
      <c r="E577" s="1"/>
    </row>
    <row r="578" spans="1:5" x14ac:dyDescent="0.25">
      <c r="D578" t="s">
        <v>901</v>
      </c>
      <c r="E578" s="1"/>
    </row>
    <row r="579" spans="1:5" x14ac:dyDescent="0.25">
      <c r="D579" t="s">
        <v>901</v>
      </c>
      <c r="E579" s="1"/>
    </row>
    <row r="580" spans="1:5" x14ac:dyDescent="0.25">
      <c r="A580" t="s">
        <v>165</v>
      </c>
      <c r="B580" t="s">
        <v>353</v>
      </c>
      <c r="D580" t="s">
        <v>903</v>
      </c>
      <c r="E580" s="1"/>
    </row>
    <row r="581" spans="1:5" x14ac:dyDescent="0.25">
      <c r="A581" t="s">
        <v>60</v>
      </c>
      <c r="B581" t="s">
        <v>353</v>
      </c>
      <c r="D581" t="s">
        <v>903</v>
      </c>
      <c r="E581" s="1"/>
    </row>
    <row r="582" spans="1:5" x14ac:dyDescent="0.25">
      <c r="B582" t="s">
        <v>621</v>
      </c>
      <c r="D582" t="s">
        <v>903</v>
      </c>
      <c r="E582" s="1"/>
    </row>
    <row r="583" spans="1:5" x14ac:dyDescent="0.25">
      <c r="A583" t="s">
        <v>113</v>
      </c>
      <c r="B583" t="s">
        <v>448</v>
      </c>
      <c r="D583" t="s">
        <v>904</v>
      </c>
      <c r="E583" s="1"/>
    </row>
    <row r="584" spans="1:5" x14ac:dyDescent="0.25">
      <c r="A584" t="s">
        <v>258</v>
      </c>
      <c r="B584" t="s">
        <v>449</v>
      </c>
      <c r="D584" t="s">
        <v>905</v>
      </c>
      <c r="E584" s="1"/>
    </row>
    <row r="585" spans="1:5" x14ac:dyDescent="0.25">
      <c r="A585" t="s">
        <v>135</v>
      </c>
      <c r="B585" t="s">
        <v>528</v>
      </c>
      <c r="D585" t="s">
        <v>905</v>
      </c>
      <c r="E585" s="1"/>
    </row>
    <row r="586" spans="1:5" x14ac:dyDescent="0.25">
      <c r="A586" t="s">
        <v>87</v>
      </c>
      <c r="B586" t="s">
        <v>385</v>
      </c>
      <c r="D586" t="s">
        <v>906</v>
      </c>
      <c r="E586" s="1"/>
    </row>
    <row r="587" spans="1:5" x14ac:dyDescent="0.25">
      <c r="A587" t="s">
        <v>204</v>
      </c>
      <c r="B587" t="s">
        <v>481</v>
      </c>
      <c r="D587" t="s">
        <v>907</v>
      </c>
      <c r="E587" s="1"/>
    </row>
    <row r="588" spans="1:5" x14ac:dyDescent="0.25">
      <c r="A588" t="s">
        <v>153</v>
      </c>
      <c r="B588" t="s">
        <v>348</v>
      </c>
      <c r="D588" t="s">
        <v>908</v>
      </c>
      <c r="E588" s="1"/>
    </row>
    <row r="589" spans="1:5" x14ac:dyDescent="0.25">
      <c r="B589" t="s">
        <v>581</v>
      </c>
      <c r="D589" t="s">
        <v>908</v>
      </c>
      <c r="E589" s="1"/>
    </row>
    <row r="590" spans="1:5" x14ac:dyDescent="0.25">
      <c r="A590" t="s">
        <v>169</v>
      </c>
      <c r="B590" t="s">
        <v>442</v>
      </c>
      <c r="D590" t="s">
        <v>887</v>
      </c>
      <c r="E590" s="1"/>
    </row>
    <row r="591" spans="1:5" x14ac:dyDescent="0.25">
      <c r="A591" t="s">
        <v>335</v>
      </c>
      <c r="B591" t="s">
        <v>497</v>
      </c>
      <c r="D591" t="s">
        <v>887</v>
      </c>
      <c r="E591" s="1"/>
    </row>
    <row r="592" spans="1:5" x14ac:dyDescent="0.25">
      <c r="A592" t="s">
        <v>289</v>
      </c>
      <c r="B592" t="s">
        <v>639</v>
      </c>
      <c r="D592" t="s">
        <v>294</v>
      </c>
      <c r="E592" s="1"/>
    </row>
    <row r="593" spans="1:5" x14ac:dyDescent="0.25">
      <c r="B593" t="s">
        <v>615</v>
      </c>
      <c r="D593" t="s">
        <v>294</v>
      </c>
      <c r="E593" s="1"/>
    </row>
    <row r="594" spans="1:5" x14ac:dyDescent="0.25">
      <c r="A594" t="s">
        <v>87</v>
      </c>
      <c r="B594" t="s">
        <v>384</v>
      </c>
      <c r="D594" t="s">
        <v>910</v>
      </c>
      <c r="E594" s="1"/>
    </row>
    <row r="595" spans="1:5" x14ac:dyDescent="0.25">
      <c r="A595" t="s">
        <v>36</v>
      </c>
      <c r="B595" t="s">
        <v>487</v>
      </c>
      <c r="D595" t="s">
        <v>910</v>
      </c>
      <c r="E595" s="1"/>
    </row>
    <row r="596" spans="1:5" x14ac:dyDescent="0.25">
      <c r="A596" t="s">
        <v>16</v>
      </c>
      <c r="B596" t="s">
        <v>505</v>
      </c>
      <c r="D596" t="s">
        <v>910</v>
      </c>
      <c r="E596" s="1"/>
    </row>
    <row r="597" spans="1:5" x14ac:dyDescent="0.25">
      <c r="B597" t="s">
        <v>617</v>
      </c>
      <c r="D597" t="s">
        <v>910</v>
      </c>
      <c r="E597" s="1"/>
    </row>
    <row r="598" spans="1:5" x14ac:dyDescent="0.25">
      <c r="A598" t="s">
        <v>131</v>
      </c>
      <c r="B598" t="s">
        <v>466</v>
      </c>
      <c r="D598" t="s">
        <v>911</v>
      </c>
      <c r="E598" s="1"/>
    </row>
    <row r="599" spans="1:5" x14ac:dyDescent="0.25">
      <c r="D599" t="s">
        <v>913</v>
      </c>
      <c r="E599" s="1"/>
    </row>
    <row r="600" spans="1:5" x14ac:dyDescent="0.25">
      <c r="A600" t="s">
        <v>208</v>
      </c>
      <c r="B600" t="s">
        <v>349</v>
      </c>
      <c r="D600" t="s">
        <v>1142</v>
      </c>
      <c r="E600" s="1"/>
    </row>
    <row r="601" spans="1:5" x14ac:dyDescent="0.25">
      <c r="A601" t="s">
        <v>140</v>
      </c>
      <c r="B601" t="s">
        <v>357</v>
      </c>
      <c r="D601" t="s">
        <v>1142</v>
      </c>
      <c r="E601" s="1"/>
    </row>
    <row r="602" spans="1:5" x14ac:dyDescent="0.25">
      <c r="A602" t="s">
        <v>67</v>
      </c>
      <c r="B602" t="s">
        <v>420</v>
      </c>
      <c r="D602" t="s">
        <v>1142</v>
      </c>
      <c r="E602" s="1"/>
    </row>
    <row r="603" spans="1:5" x14ac:dyDescent="0.25">
      <c r="A603" t="s">
        <v>214</v>
      </c>
      <c r="B603" t="s">
        <v>450</v>
      </c>
      <c r="D603" t="s">
        <v>1142</v>
      </c>
      <c r="E603" s="1"/>
    </row>
    <row r="604" spans="1:5" x14ac:dyDescent="0.25">
      <c r="A604" t="s">
        <v>146</v>
      </c>
      <c r="B604" t="s">
        <v>642</v>
      </c>
      <c r="D604" t="s">
        <v>1142</v>
      </c>
      <c r="E604" s="1"/>
    </row>
    <row r="605" spans="1:5" x14ac:dyDescent="0.25">
      <c r="A605" t="s">
        <v>249</v>
      </c>
      <c r="B605" t="s">
        <v>488</v>
      </c>
      <c r="D605" t="s">
        <v>1142</v>
      </c>
      <c r="E605" s="1"/>
    </row>
    <row r="606" spans="1:5" x14ac:dyDescent="0.25">
      <c r="A606" t="s">
        <v>320</v>
      </c>
      <c r="B606" t="s">
        <v>638</v>
      </c>
      <c r="D606" t="s">
        <v>1142</v>
      </c>
      <c r="E606" s="1"/>
    </row>
    <row r="607" spans="1:5" x14ac:dyDescent="0.25">
      <c r="A607" t="s">
        <v>31</v>
      </c>
      <c r="B607" t="s">
        <v>470</v>
      </c>
      <c r="D607" t="s">
        <v>1142</v>
      </c>
      <c r="E607" s="1"/>
    </row>
    <row r="608" spans="1:5" x14ac:dyDescent="0.25">
      <c r="B608" t="s">
        <v>641</v>
      </c>
      <c r="D608" t="s">
        <v>1142</v>
      </c>
      <c r="E608" s="1"/>
    </row>
    <row r="609" spans="2:5" x14ac:dyDescent="0.25">
      <c r="B609" t="s">
        <v>642</v>
      </c>
      <c r="D609" t="s">
        <v>1142</v>
      </c>
      <c r="E609" s="1"/>
    </row>
    <row r="610" spans="2:5" x14ac:dyDescent="0.25">
      <c r="B610" t="s">
        <v>638</v>
      </c>
      <c r="D610" t="s">
        <v>1142</v>
      </c>
      <c r="E610" s="1"/>
    </row>
    <row r="611" spans="2:5" x14ac:dyDescent="0.25">
      <c r="B611" t="s">
        <v>639</v>
      </c>
      <c r="D611" t="s">
        <v>1142</v>
      </c>
      <c r="E611" s="1"/>
    </row>
    <row r="612" spans="2:5" x14ac:dyDescent="0.25">
      <c r="B612" t="s">
        <v>624</v>
      </c>
      <c r="D612" t="s">
        <v>1142</v>
      </c>
      <c r="E612" s="1"/>
    </row>
    <row r="613" spans="2:5" x14ac:dyDescent="0.25">
      <c r="B613" t="s">
        <v>585</v>
      </c>
      <c r="D613" t="s">
        <v>1142</v>
      </c>
      <c r="E613" s="1"/>
    </row>
    <row r="614" spans="2:5" x14ac:dyDescent="0.25">
      <c r="D614" t="s">
        <v>1142</v>
      </c>
      <c r="E614" s="1"/>
    </row>
    <row r="615" spans="2:5" x14ac:dyDescent="0.25">
      <c r="D615" t="s">
        <v>922</v>
      </c>
      <c r="E615" s="1"/>
    </row>
    <row r="616" spans="2:5" x14ac:dyDescent="0.25">
      <c r="D616" t="s">
        <v>922</v>
      </c>
      <c r="E616" s="1"/>
    </row>
    <row r="617" spans="2:5" x14ac:dyDescent="0.25">
      <c r="D617" t="s">
        <v>923</v>
      </c>
      <c r="E617" s="1"/>
    </row>
    <row r="618" spans="2:5" x14ac:dyDescent="0.25">
      <c r="D618" t="s">
        <v>923</v>
      </c>
      <c r="E618" s="1"/>
    </row>
    <row r="619" spans="2:5" x14ac:dyDescent="0.25">
      <c r="D619" t="s">
        <v>924</v>
      </c>
      <c r="E619" s="1"/>
    </row>
    <row r="620" spans="2:5" x14ac:dyDescent="0.25">
      <c r="D620" t="s">
        <v>924</v>
      </c>
      <c r="E620" s="1"/>
    </row>
    <row r="621" spans="2:5" x14ac:dyDescent="0.25">
      <c r="D621" t="s">
        <v>924</v>
      </c>
      <c r="E621" s="1"/>
    </row>
    <row r="622" spans="2:5" x14ac:dyDescent="0.25">
      <c r="D622" t="s">
        <v>924</v>
      </c>
      <c r="E622" s="1"/>
    </row>
    <row r="623" spans="2:5" x14ac:dyDescent="0.25">
      <c r="D623" t="s">
        <v>924</v>
      </c>
      <c r="E623" s="1"/>
    </row>
    <row r="624" spans="2:5" x14ac:dyDescent="0.25">
      <c r="D624" t="s">
        <v>924</v>
      </c>
      <c r="E624" s="1"/>
    </row>
    <row r="625" spans="4:5" x14ac:dyDescent="0.25">
      <c r="D625" t="s">
        <v>924</v>
      </c>
      <c r="E625" s="1"/>
    </row>
    <row r="626" spans="4:5" x14ac:dyDescent="0.25">
      <c r="D626" t="s">
        <v>924</v>
      </c>
      <c r="E626" s="1"/>
    </row>
    <row r="627" spans="4:5" x14ac:dyDescent="0.25">
      <c r="D627" t="s">
        <v>925</v>
      </c>
      <c r="E627" s="1"/>
    </row>
    <row r="628" spans="4:5" x14ac:dyDescent="0.25">
      <c r="D628" t="s">
        <v>926</v>
      </c>
      <c r="E628" s="1"/>
    </row>
    <row r="629" spans="4:5" x14ac:dyDescent="0.25">
      <c r="D629" t="s">
        <v>926</v>
      </c>
      <c r="E629" s="1"/>
    </row>
    <row r="630" spans="4:5" x14ac:dyDescent="0.25">
      <c r="D630" t="s">
        <v>926</v>
      </c>
      <c r="E630" s="1"/>
    </row>
    <row r="631" spans="4:5" x14ac:dyDescent="0.25">
      <c r="D631" t="s">
        <v>936</v>
      </c>
      <c r="E631" s="1"/>
    </row>
    <row r="632" spans="4:5" x14ac:dyDescent="0.25">
      <c r="D632" t="s">
        <v>927</v>
      </c>
      <c r="E632" s="1"/>
    </row>
    <row r="633" spans="4:5" x14ac:dyDescent="0.25">
      <c r="D633" t="s">
        <v>927</v>
      </c>
      <c r="E633" s="1"/>
    </row>
    <row r="634" spans="4:5" x14ac:dyDescent="0.25">
      <c r="D634" t="s">
        <v>927</v>
      </c>
      <c r="E634" s="1"/>
    </row>
    <row r="635" spans="4:5" x14ac:dyDescent="0.25">
      <c r="D635" t="s">
        <v>929</v>
      </c>
      <c r="E635" s="1"/>
    </row>
    <row r="636" spans="4:5" x14ac:dyDescent="0.25">
      <c r="D636" t="s">
        <v>1063</v>
      </c>
      <c r="E636" s="1"/>
    </row>
    <row r="637" spans="4:5" x14ac:dyDescent="0.25">
      <c r="D637" t="s">
        <v>1063</v>
      </c>
      <c r="E637" s="1"/>
    </row>
    <row r="638" spans="4:5" x14ac:dyDescent="0.25">
      <c r="D638" t="s">
        <v>1045</v>
      </c>
      <c r="E638" s="1"/>
    </row>
    <row r="639" spans="4:5" x14ac:dyDescent="0.25">
      <c r="D639" t="s">
        <v>1045</v>
      </c>
      <c r="E639" s="1"/>
    </row>
    <row r="640" spans="4:5" x14ac:dyDescent="0.25">
      <c r="D640" t="s">
        <v>1082</v>
      </c>
      <c r="E640" s="1"/>
    </row>
    <row r="641" spans="1:5" x14ac:dyDescent="0.25">
      <c r="D641" t="s">
        <v>1002</v>
      </c>
      <c r="E641" s="1"/>
    </row>
    <row r="642" spans="1:5" x14ac:dyDescent="0.25">
      <c r="D642" t="s">
        <v>932</v>
      </c>
      <c r="E642" s="1"/>
    </row>
    <row r="643" spans="1:5" x14ac:dyDescent="0.25">
      <c r="D643" t="s">
        <v>933</v>
      </c>
      <c r="E643" s="1"/>
    </row>
    <row r="644" spans="1:5" x14ac:dyDescent="0.25">
      <c r="D644" t="s">
        <v>933</v>
      </c>
      <c r="E644" s="1"/>
    </row>
    <row r="645" spans="1:5" x14ac:dyDescent="0.25">
      <c r="D645" t="s">
        <v>934</v>
      </c>
      <c r="E645" s="1"/>
    </row>
    <row r="646" spans="1:5" x14ac:dyDescent="0.25">
      <c r="D646" t="s">
        <v>934</v>
      </c>
      <c r="E646" s="1"/>
    </row>
    <row r="647" spans="1:5" x14ac:dyDescent="0.25">
      <c r="D647" t="s">
        <v>917</v>
      </c>
      <c r="E647" s="1"/>
    </row>
    <row r="648" spans="1:5" x14ac:dyDescent="0.25">
      <c r="D648" t="s">
        <v>917</v>
      </c>
      <c r="E648" s="1"/>
    </row>
    <row r="649" spans="1:5" x14ac:dyDescent="0.25">
      <c r="D649" t="s">
        <v>917</v>
      </c>
      <c r="E649" s="1"/>
    </row>
    <row r="650" spans="1:5" x14ac:dyDescent="0.25">
      <c r="B650" t="s">
        <v>616</v>
      </c>
      <c r="D650" t="s">
        <v>803</v>
      </c>
      <c r="E650" s="1"/>
    </row>
    <row r="651" spans="1:5" x14ac:dyDescent="0.25">
      <c r="B651" t="s">
        <v>639</v>
      </c>
      <c r="D651" t="s">
        <v>803</v>
      </c>
      <c r="E651" s="1"/>
    </row>
    <row r="652" spans="1:5" x14ac:dyDescent="0.25">
      <c r="D652" t="s">
        <v>937</v>
      </c>
      <c r="E652" s="1"/>
    </row>
    <row r="653" spans="1:5" x14ac:dyDescent="0.25">
      <c r="D653" t="s">
        <v>937</v>
      </c>
      <c r="E653" s="1"/>
    </row>
    <row r="654" spans="1:5" x14ac:dyDescent="0.25">
      <c r="D654" t="s">
        <v>938</v>
      </c>
      <c r="E654" s="1"/>
    </row>
    <row r="655" spans="1:5" x14ac:dyDescent="0.25">
      <c r="A655" t="s">
        <v>54</v>
      </c>
      <c r="B655" t="s">
        <v>636</v>
      </c>
      <c r="D655" t="s">
        <v>783</v>
      </c>
      <c r="E655" s="1"/>
    </row>
    <row r="656" spans="1:5" x14ac:dyDescent="0.25">
      <c r="D656" t="s">
        <v>783</v>
      </c>
      <c r="E656" s="1"/>
    </row>
    <row r="657" spans="1:5" x14ac:dyDescent="0.25">
      <c r="D657" t="s">
        <v>940</v>
      </c>
      <c r="E657" s="1"/>
    </row>
    <row r="658" spans="1:5" x14ac:dyDescent="0.25">
      <c r="D658" t="s">
        <v>940</v>
      </c>
      <c r="E658" s="1"/>
    </row>
    <row r="659" spans="1:5" x14ac:dyDescent="0.25">
      <c r="D659" t="s">
        <v>645</v>
      </c>
      <c r="E659" s="1"/>
    </row>
    <row r="660" spans="1:5" x14ac:dyDescent="0.25">
      <c r="D660" t="s">
        <v>645</v>
      </c>
      <c r="E660" s="1"/>
    </row>
    <row r="661" spans="1:5" x14ac:dyDescent="0.25">
      <c r="D661" t="s">
        <v>941</v>
      </c>
      <c r="E661" s="1"/>
    </row>
    <row r="662" spans="1:5" x14ac:dyDescent="0.25">
      <c r="D662" t="s">
        <v>942</v>
      </c>
      <c r="E662" s="1"/>
    </row>
    <row r="663" spans="1:5" x14ac:dyDescent="0.25">
      <c r="D663" t="s">
        <v>942</v>
      </c>
      <c r="E663" s="1"/>
    </row>
    <row r="664" spans="1:5" x14ac:dyDescent="0.25">
      <c r="D664" t="s">
        <v>943</v>
      </c>
      <c r="E664" s="1"/>
    </row>
    <row r="665" spans="1:5" x14ac:dyDescent="0.25">
      <c r="D665" t="s">
        <v>943</v>
      </c>
      <c r="E665" s="1"/>
    </row>
    <row r="666" spans="1:5" x14ac:dyDescent="0.25">
      <c r="D666" t="s">
        <v>943</v>
      </c>
      <c r="E666" s="1"/>
    </row>
    <row r="667" spans="1:5" x14ac:dyDescent="0.25">
      <c r="D667" t="s">
        <v>943</v>
      </c>
      <c r="E667" s="1"/>
    </row>
    <row r="668" spans="1:5" x14ac:dyDescent="0.25">
      <c r="D668" t="s">
        <v>944</v>
      </c>
      <c r="E668" s="1"/>
    </row>
    <row r="669" spans="1:5" x14ac:dyDescent="0.25">
      <c r="A669" t="s">
        <v>100</v>
      </c>
      <c r="B669" t="s">
        <v>478</v>
      </c>
      <c r="D669" t="s">
        <v>646</v>
      </c>
      <c r="E669" s="1"/>
    </row>
    <row r="670" spans="1:5" x14ac:dyDescent="0.25">
      <c r="B670" t="s">
        <v>285</v>
      </c>
      <c r="D670" t="s">
        <v>646</v>
      </c>
      <c r="E670" s="1"/>
    </row>
    <row r="671" spans="1:5" x14ac:dyDescent="0.25">
      <c r="D671" t="s">
        <v>947</v>
      </c>
      <c r="E671" s="1"/>
    </row>
    <row r="672" spans="1:5" x14ac:dyDescent="0.25">
      <c r="D672" t="s">
        <v>947</v>
      </c>
      <c r="E672" s="1"/>
    </row>
    <row r="673" spans="4:5" x14ac:dyDescent="0.25">
      <c r="D673" t="s">
        <v>985</v>
      </c>
      <c r="E673" s="1"/>
    </row>
    <row r="674" spans="4:5" x14ac:dyDescent="0.25">
      <c r="D674" t="s">
        <v>985</v>
      </c>
      <c r="E674" s="1"/>
    </row>
    <row r="675" spans="4:5" x14ac:dyDescent="0.25">
      <c r="D675" t="s">
        <v>950</v>
      </c>
      <c r="E675" s="1"/>
    </row>
    <row r="676" spans="4:5" x14ac:dyDescent="0.25">
      <c r="D676" t="s">
        <v>950</v>
      </c>
      <c r="E676" s="1"/>
    </row>
    <row r="677" spans="4:5" x14ac:dyDescent="0.25">
      <c r="D677" t="s">
        <v>950</v>
      </c>
      <c r="E677" s="1"/>
    </row>
    <row r="678" spans="4:5" x14ac:dyDescent="0.25">
      <c r="D678" t="s">
        <v>951</v>
      </c>
      <c r="E678" s="1"/>
    </row>
    <row r="679" spans="4:5" x14ac:dyDescent="0.25">
      <c r="D679" t="s">
        <v>951</v>
      </c>
      <c r="E679" s="1"/>
    </row>
    <row r="680" spans="4:5" x14ac:dyDescent="0.25">
      <c r="D680" t="s">
        <v>952</v>
      </c>
      <c r="E680" s="1"/>
    </row>
    <row r="681" spans="4:5" x14ac:dyDescent="0.25">
      <c r="D681" t="s">
        <v>952</v>
      </c>
      <c r="E681" s="1"/>
    </row>
    <row r="682" spans="4:5" x14ac:dyDescent="0.25">
      <c r="D682" t="s">
        <v>953</v>
      </c>
      <c r="E682" s="1"/>
    </row>
    <row r="683" spans="4:5" x14ac:dyDescent="0.25">
      <c r="D683" t="s">
        <v>954</v>
      </c>
      <c r="E683" s="1"/>
    </row>
    <row r="684" spans="4:5" x14ac:dyDescent="0.25">
      <c r="D684" t="s">
        <v>954</v>
      </c>
      <c r="E684" s="1"/>
    </row>
    <row r="685" spans="4:5" x14ac:dyDescent="0.25">
      <c r="D685" t="s">
        <v>954</v>
      </c>
      <c r="E685" s="1"/>
    </row>
    <row r="686" spans="4:5" x14ac:dyDescent="0.25">
      <c r="D686" t="s">
        <v>930</v>
      </c>
      <c r="E686" s="1"/>
    </row>
    <row r="687" spans="4:5" x14ac:dyDescent="0.25">
      <c r="D687" t="s">
        <v>930</v>
      </c>
      <c r="E687" s="1"/>
    </row>
    <row r="688" spans="4:5" x14ac:dyDescent="0.25">
      <c r="D688" t="s">
        <v>1119</v>
      </c>
      <c r="E688" s="1"/>
    </row>
    <row r="689" spans="4:5" x14ac:dyDescent="0.25">
      <c r="D689" t="s">
        <v>1119</v>
      </c>
      <c r="E689" s="1"/>
    </row>
    <row r="690" spans="4:5" x14ac:dyDescent="0.25">
      <c r="D690" t="s">
        <v>957</v>
      </c>
      <c r="E690" s="1"/>
    </row>
    <row r="691" spans="4:5" x14ac:dyDescent="0.25">
      <c r="D691" t="s">
        <v>958</v>
      </c>
      <c r="E691" s="1"/>
    </row>
    <row r="692" spans="4:5" x14ac:dyDescent="0.25">
      <c r="D692" t="s">
        <v>958</v>
      </c>
      <c r="E692" s="1"/>
    </row>
    <row r="693" spans="4:5" x14ac:dyDescent="0.25">
      <c r="D693" t="s">
        <v>958</v>
      </c>
      <c r="E693" s="1"/>
    </row>
    <row r="694" spans="4:5" x14ac:dyDescent="0.25">
      <c r="D694" t="s">
        <v>959</v>
      </c>
      <c r="E694" s="1"/>
    </row>
    <row r="695" spans="4:5" x14ac:dyDescent="0.25">
      <c r="D695" t="s">
        <v>960</v>
      </c>
      <c r="E695" s="1"/>
    </row>
    <row r="696" spans="4:5" x14ac:dyDescent="0.25">
      <c r="D696" t="s">
        <v>960</v>
      </c>
      <c r="E696" s="1"/>
    </row>
    <row r="697" spans="4:5" x14ac:dyDescent="0.25">
      <c r="D697" t="s">
        <v>960</v>
      </c>
      <c r="E697" s="1"/>
    </row>
    <row r="698" spans="4:5" x14ac:dyDescent="0.25">
      <c r="D698" t="s">
        <v>960</v>
      </c>
      <c r="E698" s="1"/>
    </row>
    <row r="699" spans="4:5" x14ac:dyDescent="0.25">
      <c r="D699" t="s">
        <v>960</v>
      </c>
      <c r="E699" s="1"/>
    </row>
    <row r="700" spans="4:5" x14ac:dyDescent="0.25">
      <c r="D700" t="s">
        <v>961</v>
      </c>
      <c r="E700" s="1"/>
    </row>
    <row r="701" spans="4:5" x14ac:dyDescent="0.25">
      <c r="D701" t="s">
        <v>961</v>
      </c>
      <c r="E701" s="1"/>
    </row>
    <row r="702" spans="4:5" x14ac:dyDescent="0.25">
      <c r="D702" t="s">
        <v>995</v>
      </c>
      <c r="E702" s="1"/>
    </row>
    <row r="703" spans="4:5" x14ac:dyDescent="0.25">
      <c r="D703" t="s">
        <v>963</v>
      </c>
      <c r="E703" s="1"/>
    </row>
    <row r="704" spans="4:5" x14ac:dyDescent="0.25">
      <c r="D704" t="s">
        <v>963</v>
      </c>
      <c r="E704" s="1"/>
    </row>
    <row r="705" spans="1:5" x14ac:dyDescent="0.25">
      <c r="D705" t="s">
        <v>964</v>
      </c>
      <c r="E705" s="1"/>
    </row>
    <row r="706" spans="1:5" x14ac:dyDescent="0.25">
      <c r="D706" t="s">
        <v>964</v>
      </c>
      <c r="E706" s="1"/>
    </row>
    <row r="707" spans="1:5" x14ac:dyDescent="0.25">
      <c r="D707" t="s">
        <v>964</v>
      </c>
      <c r="E707" s="1"/>
    </row>
    <row r="708" spans="1:5" x14ac:dyDescent="0.25">
      <c r="D708" t="s">
        <v>964</v>
      </c>
      <c r="E708" s="1"/>
    </row>
    <row r="709" spans="1:5" x14ac:dyDescent="0.25">
      <c r="D709" t="s">
        <v>964</v>
      </c>
      <c r="E709" s="1"/>
    </row>
    <row r="710" spans="1:5" x14ac:dyDescent="0.25">
      <c r="D710" t="s">
        <v>964</v>
      </c>
      <c r="E710" s="1"/>
    </row>
    <row r="711" spans="1:5" x14ac:dyDescent="0.25">
      <c r="D711" t="s">
        <v>964</v>
      </c>
      <c r="E711" s="1"/>
    </row>
    <row r="712" spans="1:5" x14ac:dyDescent="0.25">
      <c r="D712" t="s">
        <v>935</v>
      </c>
      <c r="E712" s="1"/>
    </row>
    <row r="713" spans="1:5" x14ac:dyDescent="0.25">
      <c r="D713" t="s">
        <v>935</v>
      </c>
      <c r="E713" s="1"/>
    </row>
    <row r="714" spans="1:5" x14ac:dyDescent="0.25">
      <c r="D714" t="s">
        <v>966</v>
      </c>
      <c r="E714" s="1"/>
    </row>
    <row r="715" spans="1:5" x14ac:dyDescent="0.25">
      <c r="D715" t="s">
        <v>966</v>
      </c>
      <c r="E715" s="1"/>
    </row>
    <row r="716" spans="1:5" x14ac:dyDescent="0.25">
      <c r="D716" t="s">
        <v>967</v>
      </c>
      <c r="E716" s="1"/>
    </row>
    <row r="717" spans="1:5" x14ac:dyDescent="0.25">
      <c r="D717" t="s">
        <v>967</v>
      </c>
      <c r="E717" s="1"/>
    </row>
    <row r="718" spans="1:5" x14ac:dyDescent="0.25">
      <c r="A718" t="s">
        <v>286</v>
      </c>
      <c r="B718" t="s">
        <v>363</v>
      </c>
      <c r="D718" t="s">
        <v>880</v>
      </c>
      <c r="E718" s="1"/>
    </row>
    <row r="719" spans="1:5" x14ac:dyDescent="0.25">
      <c r="A719" t="s">
        <v>1475</v>
      </c>
      <c r="B719" t="s">
        <v>409</v>
      </c>
      <c r="D719" t="s">
        <v>880</v>
      </c>
      <c r="E719" s="1"/>
    </row>
    <row r="720" spans="1:5" x14ac:dyDescent="0.25">
      <c r="D720" t="s">
        <v>955</v>
      </c>
      <c r="E720" s="1"/>
    </row>
    <row r="721" spans="4:5" x14ac:dyDescent="0.25">
      <c r="D721" t="s">
        <v>955</v>
      </c>
      <c r="E721" s="1"/>
    </row>
    <row r="722" spans="4:5" x14ac:dyDescent="0.25">
      <c r="D722" t="s">
        <v>955</v>
      </c>
      <c r="E722" s="1"/>
    </row>
    <row r="723" spans="4:5" x14ac:dyDescent="0.25">
      <c r="D723" t="s">
        <v>1465</v>
      </c>
      <c r="E723" s="1"/>
    </row>
    <row r="724" spans="4:5" x14ac:dyDescent="0.25">
      <c r="D724" t="s">
        <v>1465</v>
      </c>
      <c r="E724" s="1"/>
    </row>
    <row r="725" spans="4:5" x14ac:dyDescent="0.25">
      <c r="D725" t="s">
        <v>969</v>
      </c>
      <c r="E725" s="1"/>
    </row>
    <row r="726" spans="4:5" x14ac:dyDescent="0.25">
      <c r="D726" t="s">
        <v>969</v>
      </c>
      <c r="E726" s="1"/>
    </row>
    <row r="727" spans="4:5" x14ac:dyDescent="0.25">
      <c r="D727" t="s">
        <v>970</v>
      </c>
      <c r="E727" s="1"/>
    </row>
    <row r="728" spans="4:5" x14ac:dyDescent="0.25">
      <c r="D728" t="s">
        <v>971</v>
      </c>
      <c r="E728" s="1"/>
    </row>
    <row r="729" spans="4:5" x14ac:dyDescent="0.25">
      <c r="D729" t="s">
        <v>971</v>
      </c>
      <c r="E729" s="1"/>
    </row>
    <row r="730" spans="4:5" x14ac:dyDescent="0.25">
      <c r="D730" t="s">
        <v>972</v>
      </c>
      <c r="E730" s="1"/>
    </row>
    <row r="731" spans="4:5" x14ac:dyDescent="0.25">
      <c r="D731" t="s">
        <v>973</v>
      </c>
      <c r="E731" s="1"/>
    </row>
    <row r="732" spans="4:5" x14ac:dyDescent="0.25">
      <c r="D732" t="s">
        <v>993</v>
      </c>
      <c r="E732" s="1"/>
    </row>
    <row r="733" spans="4:5" x14ac:dyDescent="0.25">
      <c r="D733" t="s">
        <v>993</v>
      </c>
      <c r="E733" s="1"/>
    </row>
    <row r="734" spans="4:5" x14ac:dyDescent="0.25">
      <c r="D734" t="s">
        <v>993</v>
      </c>
      <c r="E734" s="1"/>
    </row>
    <row r="735" spans="4:5" x14ac:dyDescent="0.25">
      <c r="D735" t="s">
        <v>974</v>
      </c>
      <c r="E735" s="1"/>
    </row>
    <row r="736" spans="4:5" x14ac:dyDescent="0.25">
      <c r="D736" t="s">
        <v>974</v>
      </c>
      <c r="E736" s="1"/>
    </row>
    <row r="737" spans="2:5" x14ac:dyDescent="0.25">
      <c r="D737" t="s">
        <v>974</v>
      </c>
      <c r="E737" s="1"/>
    </row>
    <row r="738" spans="2:5" x14ac:dyDescent="0.25">
      <c r="D738" t="s">
        <v>974</v>
      </c>
      <c r="E738" s="1"/>
    </row>
    <row r="739" spans="2:5" x14ac:dyDescent="0.25">
      <c r="D739" t="s">
        <v>974</v>
      </c>
      <c r="E739" s="1"/>
    </row>
    <row r="740" spans="2:5" x14ac:dyDescent="0.25">
      <c r="D740" t="s">
        <v>974</v>
      </c>
      <c r="E740" s="1"/>
    </row>
    <row r="741" spans="2:5" x14ac:dyDescent="0.25">
      <c r="D741" t="s">
        <v>974</v>
      </c>
      <c r="E741" s="1"/>
    </row>
    <row r="742" spans="2:5" x14ac:dyDescent="0.25">
      <c r="D742" t="s">
        <v>974</v>
      </c>
      <c r="E742" s="1"/>
    </row>
    <row r="743" spans="2:5" x14ac:dyDescent="0.25">
      <c r="D743" t="s">
        <v>974</v>
      </c>
      <c r="E743" s="1"/>
    </row>
    <row r="744" spans="2:5" x14ac:dyDescent="0.25">
      <c r="B744" t="s">
        <v>572</v>
      </c>
      <c r="D744" t="s">
        <v>885</v>
      </c>
      <c r="E744" s="1"/>
    </row>
    <row r="745" spans="2:5" x14ac:dyDescent="0.25">
      <c r="D745" t="s">
        <v>885</v>
      </c>
      <c r="E745" s="1"/>
    </row>
    <row r="746" spans="2:5" x14ac:dyDescent="0.25">
      <c r="D746" t="s">
        <v>885</v>
      </c>
      <c r="E746" s="1"/>
    </row>
    <row r="747" spans="2:5" x14ac:dyDescent="0.25">
      <c r="D747" t="s">
        <v>196</v>
      </c>
      <c r="E747" s="1"/>
    </row>
    <row r="748" spans="2:5" x14ac:dyDescent="0.25">
      <c r="D748" t="s">
        <v>196</v>
      </c>
      <c r="E748" s="1"/>
    </row>
    <row r="749" spans="2:5" x14ac:dyDescent="0.25">
      <c r="D749" t="s">
        <v>196</v>
      </c>
      <c r="E749" s="1"/>
    </row>
    <row r="750" spans="2:5" x14ac:dyDescent="0.25">
      <c r="D750" t="s">
        <v>196</v>
      </c>
      <c r="E750" s="1"/>
    </row>
    <row r="751" spans="2:5" x14ac:dyDescent="0.25">
      <c r="D751" t="s">
        <v>196</v>
      </c>
      <c r="E751" s="1"/>
    </row>
    <row r="752" spans="2:5" x14ac:dyDescent="0.25">
      <c r="D752" t="s">
        <v>196</v>
      </c>
      <c r="E752" s="1"/>
    </row>
    <row r="753" spans="1:5" x14ac:dyDescent="0.25">
      <c r="D753" t="s">
        <v>196</v>
      </c>
      <c r="E753" s="1"/>
    </row>
    <row r="754" spans="1:5" x14ac:dyDescent="0.25">
      <c r="B754" t="s">
        <v>639</v>
      </c>
      <c r="D754" t="s">
        <v>833</v>
      </c>
      <c r="E754" s="1"/>
    </row>
    <row r="755" spans="1:5" x14ac:dyDescent="0.25">
      <c r="A755" t="s">
        <v>206</v>
      </c>
      <c r="B755" t="s">
        <v>640</v>
      </c>
      <c r="D755" t="s">
        <v>833</v>
      </c>
      <c r="E755" s="1"/>
    </row>
    <row r="756" spans="1:5" x14ac:dyDescent="0.25">
      <c r="D756" t="s">
        <v>978</v>
      </c>
      <c r="E756" s="1"/>
    </row>
    <row r="757" spans="1:5" x14ac:dyDescent="0.25">
      <c r="D757" t="s">
        <v>978</v>
      </c>
      <c r="E757" s="1"/>
    </row>
    <row r="758" spans="1:5" x14ac:dyDescent="0.25">
      <c r="D758" t="s">
        <v>979</v>
      </c>
      <c r="E758" s="1"/>
    </row>
    <row r="759" spans="1:5" x14ac:dyDescent="0.25">
      <c r="D759" t="s">
        <v>979</v>
      </c>
      <c r="E759" s="1"/>
    </row>
    <row r="760" spans="1:5" x14ac:dyDescent="0.25">
      <c r="D760" t="s">
        <v>357</v>
      </c>
      <c r="E760" s="1"/>
    </row>
    <row r="761" spans="1:5" x14ac:dyDescent="0.25">
      <c r="D761" t="s">
        <v>357</v>
      </c>
      <c r="E761" s="1"/>
    </row>
    <row r="762" spans="1:5" x14ac:dyDescent="0.25">
      <c r="D762" t="s">
        <v>357</v>
      </c>
      <c r="E762" s="1"/>
    </row>
    <row r="763" spans="1:5" x14ac:dyDescent="0.25">
      <c r="D763" t="s">
        <v>980</v>
      </c>
      <c r="E763" s="1"/>
    </row>
    <row r="764" spans="1:5" x14ac:dyDescent="0.25">
      <c r="D764" t="s">
        <v>980</v>
      </c>
      <c r="E764" s="1"/>
    </row>
    <row r="765" spans="1:5" x14ac:dyDescent="0.25">
      <c r="D765" t="s">
        <v>980</v>
      </c>
      <c r="E765" s="1"/>
    </row>
    <row r="766" spans="1:5" x14ac:dyDescent="0.25">
      <c r="D766" t="s">
        <v>980</v>
      </c>
      <c r="E766" s="1"/>
    </row>
    <row r="767" spans="1:5" x14ac:dyDescent="0.25">
      <c r="D767" t="s">
        <v>980</v>
      </c>
      <c r="E767" s="1"/>
    </row>
    <row r="768" spans="1:5" x14ac:dyDescent="0.25">
      <c r="D768" t="s">
        <v>980</v>
      </c>
      <c r="E768" s="1"/>
    </row>
    <row r="769" spans="4:5" x14ac:dyDescent="0.25">
      <c r="D769" t="s">
        <v>981</v>
      </c>
      <c r="E769" s="1"/>
    </row>
    <row r="770" spans="4:5" x14ac:dyDescent="0.25">
      <c r="D770" t="s">
        <v>981</v>
      </c>
      <c r="E770" s="1"/>
    </row>
    <row r="771" spans="4:5" x14ac:dyDescent="0.25">
      <c r="D771" t="s">
        <v>981</v>
      </c>
      <c r="E771" s="1"/>
    </row>
    <row r="772" spans="4:5" x14ac:dyDescent="0.25">
      <c r="D772" t="s">
        <v>981</v>
      </c>
      <c r="E772" s="1"/>
    </row>
    <row r="773" spans="4:5" x14ac:dyDescent="0.25">
      <c r="D773" t="s">
        <v>981</v>
      </c>
      <c r="E773" s="1"/>
    </row>
    <row r="774" spans="4:5" x14ac:dyDescent="0.25">
      <c r="D774" t="s">
        <v>981</v>
      </c>
      <c r="E774" s="1"/>
    </row>
    <row r="775" spans="4:5" x14ac:dyDescent="0.25">
      <c r="D775" t="s">
        <v>981</v>
      </c>
      <c r="E775" s="1"/>
    </row>
    <row r="776" spans="4:5" x14ac:dyDescent="0.25">
      <c r="D776" t="s">
        <v>981</v>
      </c>
      <c r="E776" s="1"/>
    </row>
    <row r="777" spans="4:5" x14ac:dyDescent="0.25">
      <c r="D777" t="s">
        <v>981</v>
      </c>
      <c r="E777" s="1"/>
    </row>
    <row r="778" spans="4:5" x14ac:dyDescent="0.25">
      <c r="D778" t="s">
        <v>981</v>
      </c>
      <c r="E778" s="1"/>
    </row>
    <row r="779" spans="4:5" x14ac:dyDescent="0.25">
      <c r="D779" t="s">
        <v>981</v>
      </c>
      <c r="E779" s="1"/>
    </row>
    <row r="780" spans="4:5" x14ac:dyDescent="0.25">
      <c r="D780" t="s">
        <v>981</v>
      </c>
      <c r="E780" s="1"/>
    </row>
    <row r="781" spans="4:5" x14ac:dyDescent="0.25">
      <c r="D781" t="s">
        <v>981</v>
      </c>
      <c r="E781" s="1"/>
    </row>
    <row r="782" spans="4:5" x14ac:dyDescent="0.25">
      <c r="D782" t="s">
        <v>981</v>
      </c>
      <c r="E782" s="1"/>
    </row>
    <row r="783" spans="4:5" x14ac:dyDescent="0.25">
      <c r="D783" t="s">
        <v>981</v>
      </c>
      <c r="E783" s="1"/>
    </row>
    <row r="784" spans="4:5" x14ac:dyDescent="0.25">
      <c r="D784" t="s">
        <v>981</v>
      </c>
      <c r="E784" s="1"/>
    </row>
    <row r="785" spans="1:5" x14ac:dyDescent="0.25">
      <c r="D785" t="s">
        <v>981</v>
      </c>
      <c r="E785" s="1"/>
    </row>
    <row r="786" spans="1:5" x14ac:dyDescent="0.25">
      <c r="D786" t="s">
        <v>981</v>
      </c>
      <c r="E786" s="1"/>
    </row>
    <row r="787" spans="1:5" x14ac:dyDescent="0.25">
      <c r="D787" t="s">
        <v>982</v>
      </c>
      <c r="E787" s="1"/>
    </row>
    <row r="788" spans="1:5" x14ac:dyDescent="0.25">
      <c r="D788" t="s">
        <v>982</v>
      </c>
      <c r="E788" s="1"/>
    </row>
    <row r="789" spans="1:5" x14ac:dyDescent="0.25">
      <c r="D789" t="s">
        <v>982</v>
      </c>
      <c r="E789" s="1"/>
    </row>
    <row r="790" spans="1:5" x14ac:dyDescent="0.25">
      <c r="D790" t="s">
        <v>982</v>
      </c>
      <c r="E790" s="1"/>
    </row>
    <row r="791" spans="1:5" x14ac:dyDescent="0.25">
      <c r="D791" t="s">
        <v>982</v>
      </c>
      <c r="E791" s="1"/>
    </row>
    <row r="792" spans="1:5" x14ac:dyDescent="0.25">
      <c r="D792" t="s">
        <v>983</v>
      </c>
      <c r="E792" s="1"/>
    </row>
    <row r="793" spans="1:5" x14ac:dyDescent="0.25">
      <c r="D793" t="s">
        <v>984</v>
      </c>
      <c r="E793" s="1"/>
    </row>
    <row r="794" spans="1:5" x14ac:dyDescent="0.25">
      <c r="D794" t="s">
        <v>984</v>
      </c>
      <c r="E794" s="1"/>
    </row>
    <row r="795" spans="1:5" x14ac:dyDescent="0.25">
      <c r="B795" t="s">
        <v>576</v>
      </c>
      <c r="D795" t="s">
        <v>895</v>
      </c>
      <c r="E795" s="1"/>
    </row>
    <row r="796" spans="1:5" x14ac:dyDescent="0.25">
      <c r="D796" t="s">
        <v>895</v>
      </c>
      <c r="E796" s="1"/>
    </row>
    <row r="797" spans="1:5" x14ac:dyDescent="0.25">
      <c r="D797" t="s">
        <v>986</v>
      </c>
      <c r="E797" s="1"/>
    </row>
    <row r="798" spans="1:5" x14ac:dyDescent="0.25">
      <c r="A798" t="s">
        <v>80</v>
      </c>
      <c r="B798" t="s">
        <v>455</v>
      </c>
      <c r="D798" t="s">
        <v>817</v>
      </c>
      <c r="E798" s="1"/>
    </row>
    <row r="799" spans="1:5" x14ac:dyDescent="0.25">
      <c r="D799" t="s">
        <v>987</v>
      </c>
      <c r="E799" s="1"/>
    </row>
    <row r="800" spans="1:5" x14ac:dyDescent="0.25">
      <c r="D800" t="s">
        <v>988</v>
      </c>
      <c r="E800" s="1"/>
    </row>
    <row r="801" spans="4:5" x14ac:dyDescent="0.25">
      <c r="D801" t="s">
        <v>988</v>
      </c>
      <c r="E801" s="1"/>
    </row>
    <row r="802" spans="4:5" x14ac:dyDescent="0.25">
      <c r="D802" t="s">
        <v>989</v>
      </c>
      <c r="E802" s="1"/>
    </row>
    <row r="803" spans="4:5" x14ac:dyDescent="0.25">
      <c r="D803" t="s">
        <v>989</v>
      </c>
      <c r="E803" s="1"/>
    </row>
    <row r="804" spans="4:5" x14ac:dyDescent="0.25">
      <c r="D804" t="s">
        <v>990</v>
      </c>
      <c r="E804" s="1"/>
    </row>
    <row r="805" spans="4:5" x14ac:dyDescent="0.25">
      <c r="D805" t="s">
        <v>990</v>
      </c>
      <c r="E805" s="1"/>
    </row>
    <row r="806" spans="4:5" x14ac:dyDescent="0.25">
      <c r="D806" t="s">
        <v>991</v>
      </c>
      <c r="E806" s="1"/>
    </row>
    <row r="807" spans="4:5" x14ac:dyDescent="0.25">
      <c r="D807" t="s">
        <v>991</v>
      </c>
      <c r="E807" s="1"/>
    </row>
    <row r="808" spans="4:5" x14ac:dyDescent="0.25">
      <c r="D808" t="s">
        <v>992</v>
      </c>
      <c r="E808" s="1"/>
    </row>
    <row r="809" spans="4:5" x14ac:dyDescent="0.25">
      <c r="D809" t="s">
        <v>992</v>
      </c>
      <c r="E809" s="1"/>
    </row>
    <row r="810" spans="4:5" x14ac:dyDescent="0.25">
      <c r="D810" t="s">
        <v>994</v>
      </c>
      <c r="E810" s="1"/>
    </row>
    <row r="811" spans="4:5" x14ac:dyDescent="0.25">
      <c r="D811" t="s">
        <v>994</v>
      </c>
      <c r="E811" s="1"/>
    </row>
    <row r="812" spans="4:5" x14ac:dyDescent="0.25">
      <c r="D812" t="s">
        <v>994</v>
      </c>
      <c r="E812" s="1"/>
    </row>
    <row r="813" spans="4:5" x14ac:dyDescent="0.25">
      <c r="D813" t="s">
        <v>994</v>
      </c>
      <c r="E813" s="1"/>
    </row>
    <row r="814" spans="4:5" x14ac:dyDescent="0.25">
      <c r="D814" t="s">
        <v>1057</v>
      </c>
      <c r="E814" s="1"/>
    </row>
    <row r="815" spans="4:5" x14ac:dyDescent="0.25">
      <c r="D815" t="s">
        <v>1111</v>
      </c>
      <c r="E815" s="1"/>
    </row>
    <row r="816" spans="4:5" x14ac:dyDescent="0.25">
      <c r="D816" t="s">
        <v>996</v>
      </c>
      <c r="E816" s="1"/>
    </row>
    <row r="817" spans="1:5" x14ac:dyDescent="0.25">
      <c r="D817" t="s">
        <v>996</v>
      </c>
      <c r="E817" s="1"/>
    </row>
    <row r="818" spans="1:5" x14ac:dyDescent="0.25">
      <c r="D818" t="s">
        <v>997</v>
      </c>
      <c r="E818" s="1"/>
    </row>
    <row r="819" spans="1:5" x14ac:dyDescent="0.25">
      <c r="D819" t="s">
        <v>1103</v>
      </c>
      <c r="E819" s="1"/>
    </row>
    <row r="820" spans="1:5" x14ac:dyDescent="0.25">
      <c r="D820" t="s">
        <v>999</v>
      </c>
      <c r="E820" s="1"/>
    </row>
    <row r="821" spans="1:5" x14ac:dyDescent="0.25">
      <c r="A821" t="s">
        <v>202</v>
      </c>
      <c r="B821" t="s">
        <v>400</v>
      </c>
      <c r="D821" t="s">
        <v>845</v>
      </c>
      <c r="E821" s="1"/>
    </row>
    <row r="822" spans="1:5" x14ac:dyDescent="0.25">
      <c r="A822" t="s">
        <v>313</v>
      </c>
      <c r="B822" t="s">
        <v>492</v>
      </c>
      <c r="D822" t="s">
        <v>845</v>
      </c>
      <c r="E822" s="1"/>
    </row>
    <row r="823" spans="1:5" x14ac:dyDescent="0.25">
      <c r="B823" t="s">
        <v>221</v>
      </c>
      <c r="D823" t="s">
        <v>845</v>
      </c>
      <c r="E823" s="1"/>
    </row>
    <row r="824" spans="1:5" x14ac:dyDescent="0.25">
      <c r="D824" t="s">
        <v>845</v>
      </c>
      <c r="E824" s="1"/>
    </row>
    <row r="825" spans="1:5" x14ac:dyDescent="0.25">
      <c r="D825" t="s">
        <v>845</v>
      </c>
      <c r="E825" s="1"/>
    </row>
    <row r="826" spans="1:5" x14ac:dyDescent="0.25">
      <c r="D826" t="s">
        <v>845</v>
      </c>
      <c r="E826" s="1"/>
    </row>
    <row r="827" spans="1:5" x14ac:dyDescent="0.25">
      <c r="D827" t="s">
        <v>845</v>
      </c>
      <c r="E827" s="1"/>
    </row>
    <row r="828" spans="1:5" x14ac:dyDescent="0.25">
      <c r="D828" t="s">
        <v>845</v>
      </c>
      <c r="E828" s="1"/>
    </row>
    <row r="829" spans="1:5" x14ac:dyDescent="0.25">
      <c r="A829" t="s">
        <v>42</v>
      </c>
      <c r="B829" t="s">
        <v>392</v>
      </c>
      <c r="D829" t="s">
        <v>848</v>
      </c>
      <c r="E829" s="1"/>
    </row>
    <row r="830" spans="1:5" x14ac:dyDescent="0.25">
      <c r="A830" t="s">
        <v>65</v>
      </c>
      <c r="B830" t="s">
        <v>414</v>
      </c>
      <c r="D830" t="s">
        <v>848</v>
      </c>
      <c r="E830" s="1"/>
    </row>
    <row r="831" spans="1:5" x14ac:dyDescent="0.25">
      <c r="A831" t="s">
        <v>203</v>
      </c>
      <c r="B831" t="s">
        <v>643</v>
      </c>
      <c r="D831" t="s">
        <v>848</v>
      </c>
      <c r="E831" s="1"/>
    </row>
    <row r="832" spans="1:5" x14ac:dyDescent="0.25">
      <c r="B832" t="s">
        <v>569</v>
      </c>
      <c r="D832" t="s">
        <v>848</v>
      </c>
      <c r="E832" s="1"/>
    </row>
    <row r="833" spans="4:5" x14ac:dyDescent="0.25">
      <c r="D833" t="s">
        <v>848</v>
      </c>
      <c r="E833" s="1"/>
    </row>
    <row r="834" spans="4:5" x14ac:dyDescent="0.25">
      <c r="D834" t="s">
        <v>848</v>
      </c>
      <c r="E834" s="1"/>
    </row>
    <row r="835" spans="4:5" x14ac:dyDescent="0.25">
      <c r="D835" t="s">
        <v>848</v>
      </c>
      <c r="E835" s="1"/>
    </row>
    <row r="836" spans="4:5" x14ac:dyDescent="0.25">
      <c r="D836" t="s">
        <v>848</v>
      </c>
      <c r="E836" s="1"/>
    </row>
    <row r="837" spans="4:5" x14ac:dyDescent="0.25">
      <c r="D837" t="s">
        <v>848</v>
      </c>
      <c r="E837" s="1"/>
    </row>
    <row r="838" spans="4:5" x14ac:dyDescent="0.25">
      <c r="D838" t="s">
        <v>848</v>
      </c>
      <c r="E838" s="1"/>
    </row>
    <row r="839" spans="4:5" x14ac:dyDescent="0.25">
      <c r="D839" t="s">
        <v>848</v>
      </c>
      <c r="E839" s="1"/>
    </row>
    <row r="840" spans="4:5" x14ac:dyDescent="0.25">
      <c r="D840" t="s">
        <v>1122</v>
      </c>
      <c r="E840" s="1"/>
    </row>
    <row r="841" spans="4:5" x14ac:dyDescent="0.25">
      <c r="D841" t="s">
        <v>928</v>
      </c>
      <c r="E841" s="1"/>
    </row>
    <row r="842" spans="4:5" x14ac:dyDescent="0.25">
      <c r="D842" t="s">
        <v>928</v>
      </c>
      <c r="E842" s="1"/>
    </row>
    <row r="843" spans="4:5" x14ac:dyDescent="0.25">
      <c r="D843" t="s">
        <v>1004</v>
      </c>
      <c r="E843" s="1"/>
    </row>
    <row r="844" spans="4:5" x14ac:dyDescent="0.25">
      <c r="D844" t="s">
        <v>1004</v>
      </c>
      <c r="E844" s="1"/>
    </row>
    <row r="845" spans="4:5" x14ac:dyDescent="0.25">
      <c r="D845" t="s">
        <v>1005</v>
      </c>
      <c r="E845" s="1"/>
    </row>
    <row r="846" spans="4:5" x14ac:dyDescent="0.25">
      <c r="D846" t="s">
        <v>1006</v>
      </c>
      <c r="E846" s="1"/>
    </row>
    <row r="847" spans="4:5" x14ac:dyDescent="0.25">
      <c r="D847" t="s">
        <v>1007</v>
      </c>
      <c r="E847" s="1"/>
    </row>
    <row r="848" spans="4:5" x14ac:dyDescent="0.25">
      <c r="D848" t="s">
        <v>1007</v>
      </c>
      <c r="E848" s="1"/>
    </row>
    <row r="849" spans="4:5" x14ac:dyDescent="0.25">
      <c r="D849" t="s">
        <v>1008</v>
      </c>
      <c r="E849" s="1"/>
    </row>
    <row r="850" spans="4:5" x14ac:dyDescent="0.25">
      <c r="D850" t="s">
        <v>1008</v>
      </c>
      <c r="E850" s="1"/>
    </row>
    <row r="851" spans="4:5" x14ac:dyDescent="0.25">
      <c r="D851" t="s">
        <v>1009</v>
      </c>
      <c r="E851" s="1"/>
    </row>
    <row r="852" spans="4:5" x14ac:dyDescent="0.25">
      <c r="D852" t="s">
        <v>1009</v>
      </c>
      <c r="E852" s="1"/>
    </row>
    <row r="853" spans="4:5" x14ac:dyDescent="0.25">
      <c r="D853" t="s">
        <v>1010</v>
      </c>
      <c r="E853" s="1"/>
    </row>
    <row r="854" spans="4:5" x14ac:dyDescent="0.25">
      <c r="D854" t="s">
        <v>1010</v>
      </c>
      <c r="E854" s="1"/>
    </row>
    <row r="855" spans="4:5" x14ac:dyDescent="0.25">
      <c r="D855" t="s">
        <v>1010</v>
      </c>
      <c r="E855" s="1"/>
    </row>
    <row r="856" spans="4:5" x14ac:dyDescent="0.25">
      <c r="D856" t="s">
        <v>1010</v>
      </c>
      <c r="E856" s="1"/>
    </row>
    <row r="857" spans="4:5" x14ac:dyDescent="0.25">
      <c r="D857" t="s">
        <v>1011</v>
      </c>
      <c r="E857" s="1"/>
    </row>
    <row r="858" spans="4:5" x14ac:dyDescent="0.25">
      <c r="D858" t="s">
        <v>1011</v>
      </c>
      <c r="E858" s="1"/>
    </row>
    <row r="859" spans="4:5" x14ac:dyDescent="0.25">
      <c r="D859" t="s">
        <v>1012</v>
      </c>
      <c r="E859" s="1"/>
    </row>
    <row r="860" spans="4:5" x14ac:dyDescent="0.25">
      <c r="D860" t="s">
        <v>1012</v>
      </c>
      <c r="E860" s="1"/>
    </row>
    <row r="861" spans="4:5" x14ac:dyDescent="0.25">
      <c r="D861" t="s">
        <v>1012</v>
      </c>
      <c r="E861" s="1"/>
    </row>
    <row r="862" spans="4:5" x14ac:dyDescent="0.25">
      <c r="D862" t="s">
        <v>1012</v>
      </c>
      <c r="E862" s="1"/>
    </row>
    <row r="863" spans="4:5" x14ac:dyDescent="0.25">
      <c r="D863" t="s">
        <v>1013</v>
      </c>
      <c r="E863" s="1"/>
    </row>
    <row r="864" spans="4:5" x14ac:dyDescent="0.25">
      <c r="D864" t="s">
        <v>1013</v>
      </c>
      <c r="E864" s="1"/>
    </row>
    <row r="865" spans="1:5" x14ac:dyDescent="0.25">
      <c r="A865" t="s">
        <v>324</v>
      </c>
      <c r="B865" t="s">
        <v>366</v>
      </c>
      <c r="D865" t="s">
        <v>819</v>
      </c>
      <c r="E865" s="1"/>
    </row>
    <row r="866" spans="1:5" x14ac:dyDescent="0.25">
      <c r="A866" t="s">
        <v>172</v>
      </c>
      <c r="B866" t="s">
        <v>430</v>
      </c>
      <c r="D866" t="s">
        <v>819</v>
      </c>
      <c r="E866" s="1"/>
    </row>
    <row r="867" spans="1:5" x14ac:dyDescent="0.25">
      <c r="A867" t="s">
        <v>194</v>
      </c>
      <c r="B867" t="s">
        <v>456</v>
      </c>
      <c r="D867" t="s">
        <v>819</v>
      </c>
      <c r="E867" s="1"/>
    </row>
    <row r="868" spans="1:5" x14ac:dyDescent="0.25">
      <c r="A868" t="s">
        <v>260</v>
      </c>
      <c r="B868" t="s">
        <v>455</v>
      </c>
      <c r="D868" t="s">
        <v>819</v>
      </c>
      <c r="E868" s="1"/>
    </row>
    <row r="869" spans="1:5" x14ac:dyDescent="0.25">
      <c r="D869" t="s">
        <v>819</v>
      </c>
      <c r="E869" s="1"/>
    </row>
    <row r="870" spans="1:5" x14ac:dyDescent="0.25">
      <c r="D870" t="s">
        <v>819</v>
      </c>
      <c r="E870" s="1"/>
    </row>
    <row r="871" spans="1:5" x14ac:dyDescent="0.25">
      <c r="D871" t="s">
        <v>819</v>
      </c>
      <c r="E871" s="1"/>
    </row>
    <row r="872" spans="1:5" x14ac:dyDescent="0.25">
      <c r="B872" t="s">
        <v>535</v>
      </c>
      <c r="D872" t="s">
        <v>867</v>
      </c>
      <c r="E872" s="1"/>
    </row>
    <row r="873" spans="1:5" x14ac:dyDescent="0.25">
      <c r="D873" t="s">
        <v>1015</v>
      </c>
      <c r="E873" s="1"/>
    </row>
    <row r="874" spans="1:5" x14ac:dyDescent="0.25">
      <c r="D874" t="s">
        <v>1015</v>
      </c>
      <c r="E874" s="1"/>
    </row>
    <row r="875" spans="1:5" x14ac:dyDescent="0.25">
      <c r="D875" t="s">
        <v>1015</v>
      </c>
      <c r="E875" s="1"/>
    </row>
    <row r="876" spans="1:5" x14ac:dyDescent="0.25">
      <c r="D876" t="s">
        <v>1015</v>
      </c>
      <c r="E876" s="1"/>
    </row>
    <row r="877" spans="1:5" x14ac:dyDescent="0.25">
      <c r="D877" t="s">
        <v>1016</v>
      </c>
      <c r="E877" s="1"/>
    </row>
    <row r="878" spans="1:5" x14ac:dyDescent="0.25">
      <c r="D878" t="s">
        <v>1016</v>
      </c>
      <c r="E878" s="1"/>
    </row>
    <row r="879" spans="1:5" x14ac:dyDescent="0.25">
      <c r="D879" t="s">
        <v>1017</v>
      </c>
      <c r="E879" s="1"/>
    </row>
    <row r="880" spans="1:5" x14ac:dyDescent="0.25">
      <c r="D880" t="s">
        <v>1017</v>
      </c>
      <c r="E880" s="1"/>
    </row>
    <row r="881" spans="1:5" x14ac:dyDescent="0.25">
      <c r="D881" t="s">
        <v>1018</v>
      </c>
      <c r="E881" s="1"/>
    </row>
    <row r="882" spans="1:5" x14ac:dyDescent="0.25">
      <c r="A882" t="s">
        <v>50</v>
      </c>
      <c r="B882" t="s">
        <v>455</v>
      </c>
      <c r="D882" t="s">
        <v>818</v>
      </c>
      <c r="E882" s="1"/>
    </row>
    <row r="883" spans="1:5" x14ac:dyDescent="0.25">
      <c r="A883" t="s">
        <v>11</v>
      </c>
      <c r="B883" t="s">
        <v>455</v>
      </c>
      <c r="D883" t="s">
        <v>818</v>
      </c>
      <c r="E883" s="1"/>
    </row>
    <row r="884" spans="1:5" x14ac:dyDescent="0.25">
      <c r="D884" t="s">
        <v>818</v>
      </c>
      <c r="E884" s="1"/>
    </row>
    <row r="885" spans="1:5" x14ac:dyDescent="0.25">
      <c r="D885" t="s">
        <v>818</v>
      </c>
      <c r="E885" s="1"/>
    </row>
    <row r="886" spans="1:5" x14ac:dyDescent="0.25">
      <c r="D886" t="s">
        <v>818</v>
      </c>
      <c r="E886" s="1"/>
    </row>
    <row r="887" spans="1:5" x14ac:dyDescent="0.25">
      <c r="D887" t="s">
        <v>818</v>
      </c>
      <c r="E887" s="1"/>
    </row>
    <row r="888" spans="1:5" x14ac:dyDescent="0.25">
      <c r="D888" t="s">
        <v>818</v>
      </c>
      <c r="E888" s="1"/>
    </row>
    <row r="889" spans="1:5" x14ac:dyDescent="0.25">
      <c r="D889" t="s">
        <v>818</v>
      </c>
      <c r="E889" s="1"/>
    </row>
    <row r="890" spans="1:5" x14ac:dyDescent="0.25">
      <c r="D890" t="s">
        <v>818</v>
      </c>
      <c r="E890" s="1"/>
    </row>
    <row r="891" spans="1:5" x14ac:dyDescent="0.25">
      <c r="D891" t="s">
        <v>818</v>
      </c>
      <c r="E891" s="1"/>
    </row>
    <row r="892" spans="1:5" x14ac:dyDescent="0.25">
      <c r="D892" t="s">
        <v>818</v>
      </c>
      <c r="E892" s="1"/>
    </row>
    <row r="893" spans="1:5" x14ac:dyDescent="0.25">
      <c r="D893" t="s">
        <v>1019</v>
      </c>
      <c r="E893" s="1"/>
    </row>
    <row r="894" spans="1:5" x14ac:dyDescent="0.25">
      <c r="D894" t="s">
        <v>1003</v>
      </c>
      <c r="E894" s="1"/>
    </row>
    <row r="895" spans="1:5" x14ac:dyDescent="0.25">
      <c r="D895" t="s">
        <v>1020</v>
      </c>
      <c r="E895" s="1"/>
    </row>
    <row r="896" spans="1:5" x14ac:dyDescent="0.25">
      <c r="D896" t="s">
        <v>1021</v>
      </c>
      <c r="E896" s="1"/>
    </row>
    <row r="897" spans="4:5" x14ac:dyDescent="0.25">
      <c r="D897" t="s">
        <v>1022</v>
      </c>
      <c r="E897" s="1"/>
    </row>
    <row r="898" spans="4:5" x14ac:dyDescent="0.25">
      <c r="D898" t="s">
        <v>1022</v>
      </c>
      <c r="E898" s="1"/>
    </row>
    <row r="899" spans="4:5" x14ac:dyDescent="0.25">
      <c r="D899" t="s">
        <v>1023</v>
      </c>
      <c r="E899" s="1"/>
    </row>
    <row r="900" spans="4:5" x14ac:dyDescent="0.25">
      <c r="D900" t="s">
        <v>1024</v>
      </c>
      <c r="E900" s="1"/>
    </row>
    <row r="901" spans="4:5" x14ac:dyDescent="0.25">
      <c r="D901" t="s">
        <v>1024</v>
      </c>
      <c r="E901" s="1"/>
    </row>
    <row r="902" spans="4:5" x14ac:dyDescent="0.25">
      <c r="D902" t="s">
        <v>1025</v>
      </c>
      <c r="E902" s="1"/>
    </row>
    <row r="903" spans="4:5" x14ac:dyDescent="0.25">
      <c r="D903" t="s">
        <v>1025</v>
      </c>
      <c r="E903" s="1"/>
    </row>
    <row r="904" spans="4:5" x14ac:dyDescent="0.25">
      <c r="D904" t="s">
        <v>1026</v>
      </c>
      <c r="E904" s="1"/>
    </row>
    <row r="905" spans="4:5" x14ac:dyDescent="0.25">
      <c r="D905" t="s">
        <v>1026</v>
      </c>
      <c r="E905" s="1"/>
    </row>
    <row r="906" spans="4:5" x14ac:dyDescent="0.25">
      <c r="D906" t="s">
        <v>1027</v>
      </c>
      <c r="E906" s="1"/>
    </row>
    <row r="907" spans="4:5" x14ac:dyDescent="0.25">
      <c r="D907" t="s">
        <v>1027</v>
      </c>
      <c r="E907" s="1"/>
    </row>
    <row r="908" spans="4:5" x14ac:dyDescent="0.25">
      <c r="D908" t="s">
        <v>1028</v>
      </c>
      <c r="E908" s="1"/>
    </row>
    <row r="909" spans="4:5" x14ac:dyDescent="0.25">
      <c r="D909" t="s">
        <v>1029</v>
      </c>
      <c r="E909" s="1"/>
    </row>
    <row r="910" spans="4:5" x14ac:dyDescent="0.25">
      <c r="D910" t="s">
        <v>1030</v>
      </c>
      <c r="E910" s="1"/>
    </row>
    <row r="911" spans="4:5" x14ac:dyDescent="0.25">
      <c r="D911" t="s">
        <v>1031</v>
      </c>
      <c r="E911" s="1"/>
    </row>
    <row r="912" spans="4:5" x14ac:dyDescent="0.25">
      <c r="D912" t="s">
        <v>1031</v>
      </c>
      <c r="E912" s="1"/>
    </row>
    <row r="913" spans="1:5" x14ac:dyDescent="0.25">
      <c r="D913" t="s">
        <v>1031</v>
      </c>
      <c r="E913" s="1"/>
    </row>
    <row r="914" spans="1:5" x14ac:dyDescent="0.25">
      <c r="D914" t="s">
        <v>1032</v>
      </c>
      <c r="E914" s="1"/>
    </row>
    <row r="915" spans="1:5" x14ac:dyDescent="0.25">
      <c r="D915" t="s">
        <v>1032</v>
      </c>
      <c r="E915" s="1"/>
    </row>
    <row r="916" spans="1:5" x14ac:dyDescent="0.25">
      <c r="D916" t="s">
        <v>1033</v>
      </c>
      <c r="E916" s="1"/>
    </row>
    <row r="917" spans="1:5" x14ac:dyDescent="0.25">
      <c r="D917" t="s">
        <v>1033</v>
      </c>
      <c r="E917" s="1"/>
    </row>
    <row r="918" spans="1:5" x14ac:dyDescent="0.25">
      <c r="D918" t="s">
        <v>1034</v>
      </c>
      <c r="E918" s="1"/>
    </row>
    <row r="919" spans="1:5" x14ac:dyDescent="0.25">
      <c r="D919" t="s">
        <v>1034</v>
      </c>
      <c r="E919" s="1"/>
    </row>
    <row r="920" spans="1:5" x14ac:dyDescent="0.25">
      <c r="D920" t="s">
        <v>1035</v>
      </c>
      <c r="E920" s="1"/>
    </row>
    <row r="921" spans="1:5" x14ac:dyDescent="0.25">
      <c r="D921" t="s">
        <v>1035</v>
      </c>
      <c r="E921" s="1"/>
    </row>
    <row r="922" spans="1:5" x14ac:dyDescent="0.25">
      <c r="D922" t="s">
        <v>1035</v>
      </c>
      <c r="E922" s="1"/>
    </row>
    <row r="923" spans="1:5" x14ac:dyDescent="0.25">
      <c r="D923" t="s">
        <v>1036</v>
      </c>
      <c r="E923" s="1"/>
    </row>
    <row r="924" spans="1:5" x14ac:dyDescent="0.25">
      <c r="D924" t="s">
        <v>1036</v>
      </c>
      <c r="E924" s="1"/>
    </row>
    <row r="925" spans="1:5" x14ac:dyDescent="0.25">
      <c r="D925" t="s">
        <v>1036</v>
      </c>
      <c r="E925" s="1"/>
    </row>
    <row r="926" spans="1:5" x14ac:dyDescent="0.25">
      <c r="D926" t="s">
        <v>1036</v>
      </c>
      <c r="E926" s="1"/>
    </row>
    <row r="927" spans="1:5" x14ac:dyDescent="0.25">
      <c r="A927" t="s">
        <v>225</v>
      </c>
      <c r="B927" t="s">
        <v>421</v>
      </c>
      <c r="D927" t="s">
        <v>788</v>
      </c>
      <c r="E927" s="1"/>
    </row>
    <row r="928" spans="1:5" x14ac:dyDescent="0.25">
      <c r="A928" t="s">
        <v>121</v>
      </c>
      <c r="B928" t="s">
        <v>511</v>
      </c>
      <c r="D928" t="s">
        <v>788</v>
      </c>
      <c r="E928" s="1"/>
    </row>
    <row r="929" spans="1:5" x14ac:dyDescent="0.25">
      <c r="A929" t="s">
        <v>193</v>
      </c>
      <c r="B929" t="s">
        <v>640</v>
      </c>
      <c r="D929" t="s">
        <v>834</v>
      </c>
      <c r="E929" s="1"/>
    </row>
    <row r="930" spans="1:5" x14ac:dyDescent="0.25">
      <c r="A930" t="s">
        <v>254</v>
      </c>
      <c r="B930" t="s">
        <v>640</v>
      </c>
      <c r="D930" t="s">
        <v>834</v>
      </c>
      <c r="E930" s="1"/>
    </row>
    <row r="931" spans="1:5" x14ac:dyDescent="0.25">
      <c r="B931" t="s">
        <v>638</v>
      </c>
      <c r="D931" t="s">
        <v>834</v>
      </c>
      <c r="E931" s="1"/>
    </row>
    <row r="932" spans="1:5" x14ac:dyDescent="0.25">
      <c r="D932" t="s">
        <v>1039</v>
      </c>
      <c r="E932" s="1"/>
    </row>
    <row r="933" spans="1:5" x14ac:dyDescent="0.25">
      <c r="D933" t="s">
        <v>1039</v>
      </c>
      <c r="E933" s="1"/>
    </row>
    <row r="934" spans="1:5" x14ac:dyDescent="0.25">
      <c r="D934" t="s">
        <v>1040</v>
      </c>
      <c r="E934" s="1"/>
    </row>
    <row r="935" spans="1:5" x14ac:dyDescent="0.25">
      <c r="D935" t="s">
        <v>1040</v>
      </c>
      <c r="E935" s="1"/>
    </row>
    <row r="936" spans="1:5" x14ac:dyDescent="0.25">
      <c r="D936" t="s">
        <v>1041</v>
      </c>
      <c r="E936" s="1"/>
    </row>
    <row r="937" spans="1:5" x14ac:dyDescent="0.25">
      <c r="D937" t="s">
        <v>1041</v>
      </c>
      <c r="E937" s="1"/>
    </row>
    <row r="938" spans="1:5" x14ac:dyDescent="0.25">
      <c r="D938" t="s">
        <v>1042</v>
      </c>
      <c r="E938" s="1"/>
    </row>
    <row r="939" spans="1:5" x14ac:dyDescent="0.25">
      <c r="D939" t="s">
        <v>1042</v>
      </c>
      <c r="E939" s="1"/>
    </row>
    <row r="940" spans="1:5" x14ac:dyDescent="0.25">
      <c r="D940" t="s">
        <v>1042</v>
      </c>
      <c r="E940" s="1"/>
    </row>
    <row r="941" spans="1:5" x14ac:dyDescent="0.25">
      <c r="D941" t="s">
        <v>1042</v>
      </c>
      <c r="E941" s="1"/>
    </row>
    <row r="942" spans="1:5" x14ac:dyDescent="0.25">
      <c r="D942" t="s">
        <v>1042</v>
      </c>
      <c r="E942" s="1"/>
    </row>
    <row r="943" spans="1:5" x14ac:dyDescent="0.25">
      <c r="D943" t="s">
        <v>1044</v>
      </c>
      <c r="E943" s="1"/>
    </row>
    <row r="944" spans="1:5" x14ac:dyDescent="0.25">
      <c r="D944" t="s">
        <v>931</v>
      </c>
      <c r="E944" s="1"/>
    </row>
    <row r="945" spans="1:5" x14ac:dyDescent="0.25">
      <c r="A945" t="s">
        <v>13</v>
      </c>
      <c r="B945" t="s">
        <v>425</v>
      </c>
      <c r="D945" t="s">
        <v>874</v>
      </c>
      <c r="E945" s="1"/>
    </row>
    <row r="946" spans="1:5" x14ac:dyDescent="0.25">
      <c r="A946" t="s">
        <v>45</v>
      </c>
      <c r="B946" t="s">
        <v>406</v>
      </c>
      <c r="D946" t="s">
        <v>874</v>
      </c>
      <c r="E946" s="1"/>
    </row>
    <row r="947" spans="1:5" x14ac:dyDescent="0.25">
      <c r="B947" t="s">
        <v>1466</v>
      </c>
      <c r="D947" t="s">
        <v>874</v>
      </c>
      <c r="E947" s="1"/>
    </row>
    <row r="948" spans="1:5" x14ac:dyDescent="0.25">
      <c r="D948" t="s">
        <v>874</v>
      </c>
      <c r="E948" s="1"/>
    </row>
    <row r="949" spans="1:5" x14ac:dyDescent="0.25">
      <c r="D949" t="s">
        <v>874</v>
      </c>
      <c r="E949" s="1"/>
    </row>
    <row r="950" spans="1:5" x14ac:dyDescent="0.25">
      <c r="D950" t="s">
        <v>874</v>
      </c>
      <c r="E950" s="1"/>
    </row>
    <row r="951" spans="1:5" x14ac:dyDescent="0.25">
      <c r="D951" t="s">
        <v>874</v>
      </c>
      <c r="E951" s="1"/>
    </row>
    <row r="952" spans="1:5" x14ac:dyDescent="0.25">
      <c r="D952" t="s">
        <v>1047</v>
      </c>
      <c r="E952" s="1"/>
    </row>
    <row r="953" spans="1:5" x14ac:dyDescent="0.25">
      <c r="D953" t="s">
        <v>1047</v>
      </c>
      <c r="E953" s="1"/>
    </row>
    <row r="954" spans="1:5" x14ac:dyDescent="0.25">
      <c r="D954" t="s">
        <v>1047</v>
      </c>
      <c r="E954" s="1"/>
    </row>
    <row r="955" spans="1:5" x14ac:dyDescent="0.25">
      <c r="D955" t="s">
        <v>1050</v>
      </c>
      <c r="E955" s="1"/>
    </row>
    <row r="956" spans="1:5" x14ac:dyDescent="0.25">
      <c r="D956" t="s">
        <v>1050</v>
      </c>
      <c r="E956" s="1"/>
    </row>
    <row r="957" spans="1:5" x14ac:dyDescent="0.25">
      <c r="D957" t="s">
        <v>1050</v>
      </c>
      <c r="E957" s="1"/>
    </row>
    <row r="958" spans="1:5" x14ac:dyDescent="0.25">
      <c r="D958" t="s">
        <v>1048</v>
      </c>
      <c r="E958" s="1"/>
    </row>
    <row r="959" spans="1:5" x14ac:dyDescent="0.25">
      <c r="D959" t="s">
        <v>1048</v>
      </c>
      <c r="E959" s="1"/>
    </row>
    <row r="960" spans="1:5" x14ac:dyDescent="0.25">
      <c r="A960" t="s">
        <v>222</v>
      </c>
      <c r="B960" t="s">
        <v>408</v>
      </c>
      <c r="D960" t="s">
        <v>427</v>
      </c>
      <c r="E960" s="1"/>
    </row>
    <row r="961" spans="1:5" x14ac:dyDescent="0.25">
      <c r="A961" t="s">
        <v>24</v>
      </c>
      <c r="B961" t="s">
        <v>470</v>
      </c>
      <c r="D961" t="s">
        <v>427</v>
      </c>
      <c r="E961" s="1"/>
    </row>
    <row r="962" spans="1:5" x14ac:dyDescent="0.25">
      <c r="A962" t="s">
        <v>201</v>
      </c>
      <c r="B962" t="s">
        <v>639</v>
      </c>
      <c r="D962" t="s">
        <v>841</v>
      </c>
      <c r="E962" s="1"/>
    </row>
    <row r="963" spans="1:5" x14ac:dyDescent="0.25">
      <c r="A963" t="s">
        <v>268</v>
      </c>
      <c r="B963" t="s">
        <v>638</v>
      </c>
      <c r="D963" t="s">
        <v>841</v>
      </c>
      <c r="E963" s="1"/>
    </row>
    <row r="964" spans="1:5" x14ac:dyDescent="0.25">
      <c r="D964" t="s">
        <v>1049</v>
      </c>
      <c r="E964" s="1"/>
    </row>
    <row r="965" spans="1:5" x14ac:dyDescent="0.25">
      <c r="D965" t="s">
        <v>1049</v>
      </c>
      <c r="E965" s="1"/>
    </row>
    <row r="966" spans="1:5" x14ac:dyDescent="0.25">
      <c r="D966" t="s">
        <v>1049</v>
      </c>
      <c r="E966" s="1"/>
    </row>
    <row r="967" spans="1:5" x14ac:dyDescent="0.25">
      <c r="D967" t="s">
        <v>1049</v>
      </c>
      <c r="E967" s="1"/>
    </row>
    <row r="968" spans="1:5" x14ac:dyDescent="0.25">
      <c r="A968" t="s">
        <v>240</v>
      </c>
      <c r="B968" t="s">
        <v>445</v>
      </c>
      <c r="D968" t="s">
        <v>909</v>
      </c>
      <c r="E968" s="1"/>
    </row>
    <row r="969" spans="1:5" x14ac:dyDescent="0.25">
      <c r="D969" t="s">
        <v>909</v>
      </c>
      <c r="E969" s="1"/>
    </row>
    <row r="970" spans="1:5" x14ac:dyDescent="0.25">
      <c r="B970" t="s">
        <v>555</v>
      </c>
      <c r="D970" t="s">
        <v>898</v>
      </c>
      <c r="E970" s="1"/>
    </row>
    <row r="971" spans="1:5" x14ac:dyDescent="0.25">
      <c r="D971" t="s">
        <v>898</v>
      </c>
      <c r="E971" s="1"/>
    </row>
    <row r="972" spans="1:5" x14ac:dyDescent="0.25">
      <c r="D972" t="s">
        <v>1052</v>
      </c>
      <c r="E972" s="1"/>
    </row>
    <row r="973" spans="1:5" x14ac:dyDescent="0.25">
      <c r="D973" t="s">
        <v>1052</v>
      </c>
      <c r="E973" s="1"/>
    </row>
    <row r="974" spans="1:5" x14ac:dyDescent="0.25">
      <c r="D974" t="s">
        <v>1053</v>
      </c>
      <c r="E974" s="1"/>
    </row>
    <row r="975" spans="1:5" x14ac:dyDescent="0.25">
      <c r="B975" t="s">
        <v>639</v>
      </c>
      <c r="D975" t="s">
        <v>842</v>
      </c>
      <c r="E975" s="1"/>
    </row>
    <row r="976" spans="1:5" x14ac:dyDescent="0.25">
      <c r="D976" t="s">
        <v>842</v>
      </c>
      <c r="E976" s="1"/>
    </row>
    <row r="977" spans="4:5" x14ac:dyDescent="0.25">
      <c r="D977" t="s">
        <v>842</v>
      </c>
      <c r="E977" s="1"/>
    </row>
    <row r="978" spans="4:5" x14ac:dyDescent="0.25">
      <c r="D978" t="s">
        <v>842</v>
      </c>
      <c r="E978" s="1"/>
    </row>
    <row r="979" spans="4:5" x14ac:dyDescent="0.25">
      <c r="D979" t="s">
        <v>842</v>
      </c>
      <c r="E979" s="1"/>
    </row>
    <row r="980" spans="4:5" x14ac:dyDescent="0.25">
      <c r="D980" t="s">
        <v>842</v>
      </c>
      <c r="E980" s="1"/>
    </row>
    <row r="981" spans="4:5" x14ac:dyDescent="0.25">
      <c r="D981" t="s">
        <v>1054</v>
      </c>
      <c r="E981" s="1"/>
    </row>
    <row r="982" spans="4:5" x14ac:dyDescent="0.25">
      <c r="D982" t="s">
        <v>1054</v>
      </c>
      <c r="E982" s="1"/>
    </row>
    <row r="983" spans="4:5" x14ac:dyDescent="0.25">
      <c r="D983" t="s">
        <v>1054</v>
      </c>
      <c r="E983" s="1"/>
    </row>
    <row r="984" spans="4:5" x14ac:dyDescent="0.25">
      <c r="D984" t="s">
        <v>1054</v>
      </c>
      <c r="E984" s="1"/>
    </row>
    <row r="985" spans="4:5" x14ac:dyDescent="0.25">
      <c r="D985" t="s">
        <v>1055</v>
      </c>
      <c r="E985" s="1"/>
    </row>
    <row r="986" spans="4:5" x14ac:dyDescent="0.25">
      <c r="D986" t="s">
        <v>1055</v>
      </c>
      <c r="E986" s="1"/>
    </row>
    <row r="987" spans="4:5" x14ac:dyDescent="0.25">
      <c r="D987" t="s">
        <v>1055</v>
      </c>
      <c r="E987" s="1"/>
    </row>
    <row r="988" spans="4:5" x14ac:dyDescent="0.25">
      <c r="D988" t="s">
        <v>1055</v>
      </c>
      <c r="E988" s="1"/>
    </row>
    <row r="989" spans="4:5" x14ac:dyDescent="0.25">
      <c r="D989" t="s">
        <v>1056</v>
      </c>
      <c r="E989" s="1"/>
    </row>
    <row r="990" spans="4:5" x14ac:dyDescent="0.25">
      <c r="D990" t="s">
        <v>1056</v>
      </c>
      <c r="E990" s="1"/>
    </row>
    <row r="991" spans="4:5" x14ac:dyDescent="0.25">
      <c r="D991" t="s">
        <v>1056</v>
      </c>
      <c r="E991" s="1"/>
    </row>
    <row r="992" spans="4:5" x14ac:dyDescent="0.25">
      <c r="D992" t="s">
        <v>1056</v>
      </c>
      <c r="E992" s="1"/>
    </row>
    <row r="993" spans="4:5" x14ac:dyDescent="0.25">
      <c r="D993" t="s">
        <v>1056</v>
      </c>
      <c r="E993" s="1"/>
    </row>
    <row r="994" spans="4:5" x14ac:dyDescent="0.25">
      <c r="D994" t="s">
        <v>1056</v>
      </c>
      <c r="E994" s="1"/>
    </row>
    <row r="995" spans="4:5" x14ac:dyDescent="0.25">
      <c r="D995" t="s">
        <v>1112</v>
      </c>
      <c r="E995" s="1"/>
    </row>
    <row r="996" spans="4:5" x14ac:dyDescent="0.25">
      <c r="D996" t="s">
        <v>1112</v>
      </c>
      <c r="E996" s="1"/>
    </row>
    <row r="997" spans="4:5" x14ac:dyDescent="0.25">
      <c r="D997" t="s">
        <v>939</v>
      </c>
      <c r="E997" s="1"/>
    </row>
    <row r="998" spans="4:5" x14ac:dyDescent="0.25">
      <c r="D998" t="s">
        <v>939</v>
      </c>
      <c r="E998" s="1"/>
    </row>
    <row r="999" spans="4:5" x14ac:dyDescent="0.25">
      <c r="D999" t="s">
        <v>1058</v>
      </c>
      <c r="E999" s="1"/>
    </row>
    <row r="1000" spans="4:5" x14ac:dyDescent="0.25">
      <c r="D1000" t="s">
        <v>1058</v>
      </c>
      <c r="E1000" s="1"/>
    </row>
    <row r="1001" spans="4:5" x14ac:dyDescent="0.25">
      <c r="D1001" t="s">
        <v>1058</v>
      </c>
      <c r="E1001" s="1"/>
    </row>
    <row r="1002" spans="4:5" x14ac:dyDescent="0.25">
      <c r="D1002" t="s">
        <v>1058</v>
      </c>
      <c r="E1002" s="1"/>
    </row>
    <row r="1003" spans="4:5" x14ac:dyDescent="0.25">
      <c r="D1003" t="s">
        <v>1058</v>
      </c>
      <c r="E1003" s="1"/>
    </row>
    <row r="1004" spans="4:5" x14ac:dyDescent="0.25">
      <c r="D1004" t="s">
        <v>1059</v>
      </c>
      <c r="E1004" s="1"/>
    </row>
    <row r="1005" spans="4:5" x14ac:dyDescent="0.25">
      <c r="D1005" t="s">
        <v>1059</v>
      </c>
      <c r="E1005" s="1"/>
    </row>
    <row r="1006" spans="4:5" x14ac:dyDescent="0.25">
      <c r="D1006" t="s">
        <v>1059</v>
      </c>
      <c r="E1006" s="1"/>
    </row>
    <row r="1007" spans="4:5" x14ac:dyDescent="0.25">
      <c r="D1007" t="s">
        <v>1059</v>
      </c>
      <c r="E1007" s="1"/>
    </row>
    <row r="1008" spans="4:5" x14ac:dyDescent="0.25">
      <c r="D1008" t="s">
        <v>1060</v>
      </c>
      <c r="E1008" s="1"/>
    </row>
    <row r="1009" spans="1:5" x14ac:dyDescent="0.25">
      <c r="D1009" t="s">
        <v>1060</v>
      </c>
      <c r="E1009" s="1"/>
    </row>
    <row r="1010" spans="1:5" x14ac:dyDescent="0.25">
      <c r="D1010" t="s">
        <v>1061</v>
      </c>
      <c r="E1010" s="1"/>
    </row>
    <row r="1011" spans="1:5" x14ac:dyDescent="0.25">
      <c r="D1011" t="s">
        <v>1061</v>
      </c>
      <c r="E1011" s="1"/>
    </row>
    <row r="1012" spans="1:5" x14ac:dyDescent="0.25">
      <c r="D1012" t="s">
        <v>1061</v>
      </c>
      <c r="E1012" s="1"/>
    </row>
    <row r="1013" spans="1:5" x14ac:dyDescent="0.25">
      <c r="A1013" t="s">
        <v>141</v>
      </c>
      <c r="B1013" t="s">
        <v>636</v>
      </c>
      <c r="D1013" t="s">
        <v>1062</v>
      </c>
      <c r="E1013" s="1"/>
    </row>
    <row r="1014" spans="1:5" x14ac:dyDescent="0.25">
      <c r="B1014" t="s">
        <v>612</v>
      </c>
      <c r="D1014" t="s">
        <v>1062</v>
      </c>
      <c r="E1014" s="1"/>
    </row>
    <row r="1015" spans="1:5" x14ac:dyDescent="0.25">
      <c r="D1015" t="s">
        <v>1062</v>
      </c>
      <c r="E1015" s="1"/>
    </row>
    <row r="1016" spans="1:5" x14ac:dyDescent="0.25">
      <c r="D1016" t="s">
        <v>1062</v>
      </c>
      <c r="E1016" s="1"/>
    </row>
    <row r="1017" spans="1:5" x14ac:dyDescent="0.25">
      <c r="D1017" t="s">
        <v>1062</v>
      </c>
      <c r="E1017" s="1"/>
    </row>
    <row r="1018" spans="1:5" x14ac:dyDescent="0.25">
      <c r="D1018" t="s">
        <v>1064</v>
      </c>
      <c r="E1018" s="1"/>
    </row>
    <row r="1019" spans="1:5" x14ac:dyDescent="0.25">
      <c r="D1019" t="s">
        <v>1064</v>
      </c>
      <c r="E1019" s="1"/>
    </row>
    <row r="1020" spans="1:5" x14ac:dyDescent="0.25">
      <c r="D1020" t="s">
        <v>1065</v>
      </c>
      <c r="E1020" s="1"/>
    </row>
    <row r="1021" spans="1:5" x14ac:dyDescent="0.25">
      <c r="D1021" t="s">
        <v>1066</v>
      </c>
      <c r="E1021" s="1"/>
    </row>
    <row r="1022" spans="1:5" x14ac:dyDescent="0.25">
      <c r="D1022" t="s">
        <v>1067</v>
      </c>
      <c r="E1022" s="1"/>
    </row>
    <row r="1023" spans="1:5" x14ac:dyDescent="0.25">
      <c r="D1023" t="s">
        <v>1068</v>
      </c>
      <c r="E1023" s="1"/>
    </row>
    <row r="1024" spans="1:5" x14ac:dyDescent="0.25">
      <c r="D1024" t="s">
        <v>1068</v>
      </c>
      <c r="E1024" s="1"/>
    </row>
    <row r="1025" spans="1:5" x14ac:dyDescent="0.25">
      <c r="D1025" t="s">
        <v>1068</v>
      </c>
      <c r="E1025" s="1"/>
    </row>
    <row r="1026" spans="1:5" x14ac:dyDescent="0.25">
      <c r="A1026" t="s">
        <v>32</v>
      </c>
      <c r="B1026" t="s">
        <v>640</v>
      </c>
      <c r="D1026" t="s">
        <v>843</v>
      </c>
      <c r="E1026" s="1"/>
    </row>
    <row r="1027" spans="1:5" x14ac:dyDescent="0.25">
      <c r="A1027" t="s">
        <v>63</v>
      </c>
      <c r="B1027" t="s">
        <v>497</v>
      </c>
      <c r="D1027" t="s">
        <v>843</v>
      </c>
      <c r="E1027" s="1"/>
    </row>
    <row r="1028" spans="1:5" x14ac:dyDescent="0.25">
      <c r="D1028" t="s">
        <v>843</v>
      </c>
      <c r="E1028" s="1"/>
    </row>
    <row r="1029" spans="1:5" x14ac:dyDescent="0.25">
      <c r="D1029" t="s">
        <v>843</v>
      </c>
      <c r="E1029" s="1"/>
    </row>
    <row r="1030" spans="1:5" x14ac:dyDescent="0.25">
      <c r="D1030" t="s">
        <v>843</v>
      </c>
      <c r="E1030" s="1"/>
    </row>
    <row r="1031" spans="1:5" x14ac:dyDescent="0.25">
      <c r="D1031" t="s">
        <v>843</v>
      </c>
      <c r="E1031" s="1"/>
    </row>
    <row r="1032" spans="1:5" x14ac:dyDescent="0.25">
      <c r="D1032" t="s">
        <v>843</v>
      </c>
      <c r="E1032" s="1"/>
    </row>
    <row r="1033" spans="1:5" x14ac:dyDescent="0.25">
      <c r="D1033" t="s">
        <v>843</v>
      </c>
      <c r="E1033" s="1"/>
    </row>
    <row r="1034" spans="1:5" x14ac:dyDescent="0.25">
      <c r="D1034" t="s">
        <v>843</v>
      </c>
      <c r="E1034" s="1"/>
    </row>
    <row r="1035" spans="1:5" x14ac:dyDescent="0.25">
      <c r="D1035" t="s">
        <v>843</v>
      </c>
      <c r="E1035" s="1"/>
    </row>
    <row r="1036" spans="1:5" x14ac:dyDescent="0.25">
      <c r="D1036" t="s">
        <v>843</v>
      </c>
      <c r="E1036" s="1"/>
    </row>
    <row r="1037" spans="1:5" x14ac:dyDescent="0.25">
      <c r="D1037" t="s">
        <v>843</v>
      </c>
      <c r="E1037" s="1"/>
    </row>
    <row r="1038" spans="1:5" x14ac:dyDescent="0.25">
      <c r="D1038" t="s">
        <v>843</v>
      </c>
      <c r="E1038" s="1"/>
    </row>
    <row r="1039" spans="1:5" x14ac:dyDescent="0.25">
      <c r="D1039" t="s">
        <v>843</v>
      </c>
      <c r="E1039" s="1"/>
    </row>
    <row r="1040" spans="1:5" x14ac:dyDescent="0.25">
      <c r="D1040" t="s">
        <v>843</v>
      </c>
      <c r="E1040" s="1"/>
    </row>
    <row r="1041" spans="1:5" x14ac:dyDescent="0.25">
      <c r="A1041" t="s">
        <v>319</v>
      </c>
      <c r="B1041" t="s">
        <v>638</v>
      </c>
      <c r="D1041" t="s">
        <v>822</v>
      </c>
      <c r="E1041" s="1"/>
    </row>
    <row r="1042" spans="1:5" x14ac:dyDescent="0.25">
      <c r="A1042" t="s">
        <v>299</v>
      </c>
      <c r="B1042" t="s">
        <v>639</v>
      </c>
      <c r="D1042" t="s">
        <v>822</v>
      </c>
      <c r="E1042" s="1"/>
    </row>
    <row r="1043" spans="1:5" x14ac:dyDescent="0.25">
      <c r="A1043" t="s">
        <v>118</v>
      </c>
      <c r="B1043" t="s">
        <v>640</v>
      </c>
      <c r="D1043" t="s">
        <v>822</v>
      </c>
      <c r="E1043" s="1"/>
    </row>
    <row r="1044" spans="1:5" x14ac:dyDescent="0.25">
      <c r="B1044" t="s">
        <v>574</v>
      </c>
      <c r="D1044" t="s">
        <v>822</v>
      </c>
      <c r="E1044" s="1"/>
    </row>
    <row r="1045" spans="1:5" x14ac:dyDescent="0.25">
      <c r="B1045" t="s">
        <v>566</v>
      </c>
      <c r="D1045" t="s">
        <v>822</v>
      </c>
      <c r="E1045" s="1"/>
    </row>
    <row r="1046" spans="1:5" x14ac:dyDescent="0.25">
      <c r="D1046" t="s">
        <v>822</v>
      </c>
      <c r="E1046" s="1"/>
    </row>
    <row r="1047" spans="1:5" x14ac:dyDescent="0.25">
      <c r="D1047" t="s">
        <v>822</v>
      </c>
      <c r="E1047" s="1"/>
    </row>
    <row r="1048" spans="1:5" x14ac:dyDescent="0.25">
      <c r="D1048" t="s">
        <v>822</v>
      </c>
      <c r="E1048" s="1"/>
    </row>
    <row r="1049" spans="1:5" x14ac:dyDescent="0.25">
      <c r="D1049" t="s">
        <v>822</v>
      </c>
      <c r="E1049" s="1"/>
    </row>
    <row r="1050" spans="1:5" x14ac:dyDescent="0.25">
      <c r="D1050" t="s">
        <v>822</v>
      </c>
      <c r="E1050" s="1"/>
    </row>
    <row r="1051" spans="1:5" x14ac:dyDescent="0.25">
      <c r="D1051" t="s">
        <v>822</v>
      </c>
      <c r="E1051" s="1"/>
    </row>
    <row r="1052" spans="1:5" x14ac:dyDescent="0.25">
      <c r="D1052" t="s">
        <v>822</v>
      </c>
      <c r="E1052" s="1"/>
    </row>
    <row r="1053" spans="1:5" x14ac:dyDescent="0.25">
      <c r="D1053" t="s">
        <v>822</v>
      </c>
      <c r="E1053" s="1"/>
    </row>
    <row r="1054" spans="1:5" x14ac:dyDescent="0.25">
      <c r="D1054" t="s">
        <v>822</v>
      </c>
      <c r="E1054" s="1"/>
    </row>
    <row r="1055" spans="1:5" x14ac:dyDescent="0.25">
      <c r="D1055" t="s">
        <v>822</v>
      </c>
      <c r="E1055" s="1"/>
    </row>
    <row r="1056" spans="1:5" x14ac:dyDescent="0.25">
      <c r="D1056" t="s">
        <v>822</v>
      </c>
      <c r="E1056" s="1"/>
    </row>
    <row r="1057" spans="1:5" x14ac:dyDescent="0.25">
      <c r="D1057" t="s">
        <v>822</v>
      </c>
      <c r="E1057" s="1"/>
    </row>
    <row r="1058" spans="1:5" x14ac:dyDescent="0.25">
      <c r="D1058" t="s">
        <v>822</v>
      </c>
      <c r="E1058" s="1"/>
    </row>
    <row r="1059" spans="1:5" x14ac:dyDescent="0.25">
      <c r="D1059" t="s">
        <v>822</v>
      </c>
      <c r="E1059" s="1"/>
    </row>
    <row r="1060" spans="1:5" x14ac:dyDescent="0.25">
      <c r="D1060" t="s">
        <v>822</v>
      </c>
      <c r="E1060" s="1"/>
    </row>
    <row r="1061" spans="1:5" x14ac:dyDescent="0.25">
      <c r="D1061" t="s">
        <v>1069</v>
      </c>
      <c r="E1061" s="1"/>
    </row>
    <row r="1062" spans="1:5" x14ac:dyDescent="0.25">
      <c r="D1062" t="s">
        <v>1069</v>
      </c>
      <c r="E1062" s="1"/>
    </row>
    <row r="1063" spans="1:5" x14ac:dyDescent="0.25">
      <c r="D1063" t="s">
        <v>1069</v>
      </c>
      <c r="E1063" s="1"/>
    </row>
    <row r="1064" spans="1:5" x14ac:dyDescent="0.25">
      <c r="A1064" t="s">
        <v>102</v>
      </c>
      <c r="B1064" t="s">
        <v>458</v>
      </c>
      <c r="D1064" t="s">
        <v>798</v>
      </c>
      <c r="E1064" s="1"/>
    </row>
    <row r="1065" spans="1:5" x14ac:dyDescent="0.25">
      <c r="D1065" t="s">
        <v>1070</v>
      </c>
      <c r="E1065" s="1"/>
    </row>
    <row r="1066" spans="1:5" x14ac:dyDescent="0.25">
      <c r="D1066" t="s">
        <v>1070</v>
      </c>
      <c r="E1066" s="1"/>
    </row>
    <row r="1067" spans="1:5" x14ac:dyDescent="0.25">
      <c r="D1067" t="s">
        <v>1070</v>
      </c>
      <c r="E1067" s="1"/>
    </row>
    <row r="1068" spans="1:5" x14ac:dyDescent="0.25">
      <c r="D1068" t="s">
        <v>1070</v>
      </c>
      <c r="E1068" s="1"/>
    </row>
    <row r="1069" spans="1:5" x14ac:dyDescent="0.25">
      <c r="D1069" t="s">
        <v>1070</v>
      </c>
      <c r="E1069" s="1"/>
    </row>
    <row r="1070" spans="1:5" x14ac:dyDescent="0.25">
      <c r="D1070" t="s">
        <v>1071</v>
      </c>
      <c r="E1070" s="1"/>
    </row>
    <row r="1071" spans="1:5" x14ac:dyDescent="0.25">
      <c r="D1071" t="s">
        <v>1071</v>
      </c>
      <c r="E1071" s="1"/>
    </row>
    <row r="1072" spans="1:5" x14ac:dyDescent="0.25">
      <c r="D1072" t="s">
        <v>1071</v>
      </c>
      <c r="E1072" s="1"/>
    </row>
    <row r="1073" spans="1:5" x14ac:dyDescent="0.25">
      <c r="D1073" t="s">
        <v>1072</v>
      </c>
      <c r="E1073" s="1"/>
    </row>
    <row r="1074" spans="1:5" x14ac:dyDescent="0.25">
      <c r="D1074" t="s">
        <v>1072</v>
      </c>
      <c r="E1074" s="1"/>
    </row>
    <row r="1075" spans="1:5" x14ac:dyDescent="0.25">
      <c r="D1075" t="s">
        <v>1072</v>
      </c>
      <c r="E1075" s="1"/>
    </row>
    <row r="1076" spans="1:5" x14ac:dyDescent="0.25">
      <c r="D1076" t="s">
        <v>1072</v>
      </c>
      <c r="E1076" s="1"/>
    </row>
    <row r="1077" spans="1:5" x14ac:dyDescent="0.25">
      <c r="D1077" t="s">
        <v>1072</v>
      </c>
      <c r="E1077" s="1"/>
    </row>
    <row r="1078" spans="1:5" x14ac:dyDescent="0.25">
      <c r="D1078" t="s">
        <v>1073</v>
      </c>
      <c r="E1078" s="1"/>
    </row>
    <row r="1079" spans="1:5" x14ac:dyDescent="0.25">
      <c r="D1079" t="s">
        <v>1074</v>
      </c>
      <c r="E1079" s="1"/>
    </row>
    <row r="1080" spans="1:5" x14ac:dyDescent="0.25">
      <c r="D1080" t="s">
        <v>1075</v>
      </c>
      <c r="E1080" s="1"/>
    </row>
    <row r="1081" spans="1:5" x14ac:dyDescent="0.25">
      <c r="D1081" t="s">
        <v>1075</v>
      </c>
      <c r="E1081" s="1"/>
    </row>
    <row r="1082" spans="1:5" x14ac:dyDescent="0.25">
      <c r="D1082" t="s">
        <v>1076</v>
      </c>
      <c r="E1082" s="1"/>
    </row>
    <row r="1083" spans="1:5" x14ac:dyDescent="0.25">
      <c r="D1083" t="s">
        <v>1076</v>
      </c>
      <c r="E1083" s="1"/>
    </row>
    <row r="1084" spans="1:5" x14ac:dyDescent="0.25">
      <c r="D1084" t="s">
        <v>1077</v>
      </c>
      <c r="E1084" s="1"/>
    </row>
    <row r="1085" spans="1:5" x14ac:dyDescent="0.25">
      <c r="D1085" t="s">
        <v>1077</v>
      </c>
      <c r="E1085" s="1"/>
    </row>
    <row r="1086" spans="1:5" x14ac:dyDescent="0.25">
      <c r="A1086" t="s">
        <v>42</v>
      </c>
      <c r="B1086" t="s">
        <v>393</v>
      </c>
      <c r="D1086" t="s">
        <v>878</v>
      </c>
      <c r="E1086" s="1"/>
    </row>
    <row r="1087" spans="1:5" x14ac:dyDescent="0.25">
      <c r="D1087" t="s">
        <v>920</v>
      </c>
      <c r="E1087" s="1"/>
    </row>
    <row r="1088" spans="1:5" x14ac:dyDescent="0.25">
      <c r="D1088" t="s">
        <v>920</v>
      </c>
      <c r="E1088" s="1"/>
    </row>
    <row r="1089" spans="1:5" x14ac:dyDescent="0.25">
      <c r="A1089" t="s">
        <v>153</v>
      </c>
      <c r="B1089" t="s">
        <v>347</v>
      </c>
      <c r="D1089" t="s">
        <v>844</v>
      </c>
      <c r="E1089" s="1"/>
    </row>
    <row r="1090" spans="1:5" x14ac:dyDescent="0.25">
      <c r="A1090" t="s">
        <v>241</v>
      </c>
      <c r="B1090" t="s">
        <v>447</v>
      </c>
      <c r="D1090" t="s">
        <v>844</v>
      </c>
      <c r="E1090" s="1"/>
    </row>
    <row r="1091" spans="1:5" x14ac:dyDescent="0.25">
      <c r="D1091" t="s">
        <v>735</v>
      </c>
      <c r="E1091" s="1"/>
    </row>
    <row r="1092" spans="1:5" x14ac:dyDescent="0.25">
      <c r="D1092" t="s">
        <v>735</v>
      </c>
      <c r="E1092" s="1"/>
    </row>
    <row r="1093" spans="1:5" x14ac:dyDescent="0.25">
      <c r="D1093" t="s">
        <v>735</v>
      </c>
      <c r="E1093" s="1"/>
    </row>
    <row r="1094" spans="1:5" x14ac:dyDescent="0.25">
      <c r="D1094" t="s">
        <v>735</v>
      </c>
      <c r="E1094" s="1"/>
    </row>
    <row r="1095" spans="1:5" x14ac:dyDescent="0.25">
      <c r="D1095" t="s">
        <v>735</v>
      </c>
      <c r="E1095" s="1"/>
    </row>
    <row r="1096" spans="1:5" x14ac:dyDescent="0.25">
      <c r="D1096" t="s">
        <v>735</v>
      </c>
      <c r="E1096" s="1"/>
    </row>
    <row r="1097" spans="1:5" x14ac:dyDescent="0.25">
      <c r="D1097" t="s">
        <v>735</v>
      </c>
      <c r="E1097" s="1"/>
    </row>
    <row r="1098" spans="1:5" x14ac:dyDescent="0.25">
      <c r="D1098" t="s">
        <v>735</v>
      </c>
      <c r="E1098" s="1"/>
    </row>
    <row r="1099" spans="1:5" x14ac:dyDescent="0.25">
      <c r="D1099" t="s">
        <v>735</v>
      </c>
      <c r="E1099" s="1"/>
    </row>
    <row r="1100" spans="1:5" x14ac:dyDescent="0.25">
      <c r="D1100" t="s">
        <v>735</v>
      </c>
      <c r="E1100" s="1"/>
    </row>
    <row r="1101" spans="1:5" x14ac:dyDescent="0.25">
      <c r="D1101" t="s">
        <v>735</v>
      </c>
      <c r="E1101" s="1"/>
    </row>
    <row r="1102" spans="1:5" x14ac:dyDescent="0.25">
      <c r="D1102" t="s">
        <v>735</v>
      </c>
      <c r="E1102" s="1"/>
    </row>
    <row r="1103" spans="1:5" x14ac:dyDescent="0.25">
      <c r="D1103" t="s">
        <v>1079</v>
      </c>
      <c r="E1103" s="1"/>
    </row>
    <row r="1104" spans="1:5" x14ac:dyDescent="0.25">
      <c r="D1104" t="s">
        <v>1079</v>
      </c>
      <c r="E1104" s="1"/>
    </row>
    <row r="1105" spans="1:5" x14ac:dyDescent="0.25">
      <c r="D1105" t="s">
        <v>1080</v>
      </c>
      <c r="E1105" s="1"/>
    </row>
    <row r="1106" spans="1:5" x14ac:dyDescent="0.25">
      <c r="D1106" t="s">
        <v>107</v>
      </c>
      <c r="E1106" s="1"/>
    </row>
    <row r="1107" spans="1:5" x14ac:dyDescent="0.25">
      <c r="A1107" t="s">
        <v>300</v>
      </c>
      <c r="B1107" t="s">
        <v>354</v>
      </c>
      <c r="D1107" t="s">
        <v>862</v>
      </c>
      <c r="E1107" s="1"/>
    </row>
    <row r="1108" spans="1:5" x14ac:dyDescent="0.25">
      <c r="B1108" t="s">
        <v>570</v>
      </c>
      <c r="D1108" t="s">
        <v>862</v>
      </c>
      <c r="E1108" s="1"/>
    </row>
    <row r="1109" spans="1:5" x14ac:dyDescent="0.25">
      <c r="D1109" t="s">
        <v>998</v>
      </c>
      <c r="E1109" s="1"/>
    </row>
    <row r="1110" spans="1:5" x14ac:dyDescent="0.25">
      <c r="D1110" t="s">
        <v>919</v>
      </c>
      <c r="E1110" s="1"/>
    </row>
    <row r="1111" spans="1:5" x14ac:dyDescent="0.25">
      <c r="D1111" t="s">
        <v>1083</v>
      </c>
      <c r="E1111" s="1"/>
    </row>
    <row r="1112" spans="1:5" x14ac:dyDescent="0.25">
      <c r="D1112" t="s">
        <v>1083</v>
      </c>
      <c r="E1112" s="1"/>
    </row>
    <row r="1113" spans="1:5" x14ac:dyDescent="0.25">
      <c r="D1113" t="s">
        <v>1084</v>
      </c>
      <c r="E1113" s="1"/>
    </row>
    <row r="1114" spans="1:5" x14ac:dyDescent="0.25">
      <c r="D1114" t="s">
        <v>1084</v>
      </c>
      <c r="E1114" s="1"/>
    </row>
    <row r="1115" spans="1:5" x14ac:dyDescent="0.25">
      <c r="D1115" t="s">
        <v>1085</v>
      </c>
      <c r="E1115" s="1"/>
    </row>
    <row r="1116" spans="1:5" x14ac:dyDescent="0.25">
      <c r="D1116" t="s">
        <v>1085</v>
      </c>
      <c r="E1116" s="1"/>
    </row>
    <row r="1117" spans="1:5" x14ac:dyDescent="0.25">
      <c r="A1117" t="s">
        <v>114</v>
      </c>
      <c r="B1117" t="s">
        <v>358</v>
      </c>
      <c r="D1117" t="s">
        <v>902</v>
      </c>
      <c r="E1117" s="1"/>
    </row>
    <row r="1118" spans="1:5" x14ac:dyDescent="0.25">
      <c r="D1118" t="s">
        <v>1086</v>
      </c>
      <c r="E1118" s="1"/>
    </row>
    <row r="1119" spans="1:5" x14ac:dyDescent="0.25">
      <c r="D1119" t="s">
        <v>1086</v>
      </c>
      <c r="E1119" s="1"/>
    </row>
    <row r="1120" spans="1:5" x14ac:dyDescent="0.25">
      <c r="D1120" t="s">
        <v>1087</v>
      </c>
      <c r="E1120" s="1"/>
    </row>
    <row r="1121" spans="1:5" x14ac:dyDescent="0.25">
      <c r="D1121" t="s">
        <v>1087</v>
      </c>
      <c r="E1121" s="1"/>
    </row>
    <row r="1122" spans="1:5" x14ac:dyDescent="0.25">
      <c r="D1122" t="s">
        <v>1088</v>
      </c>
      <c r="E1122" s="1"/>
    </row>
    <row r="1123" spans="1:5" x14ac:dyDescent="0.25">
      <c r="D1123" t="s">
        <v>1088</v>
      </c>
      <c r="E1123" s="1"/>
    </row>
    <row r="1124" spans="1:5" x14ac:dyDescent="0.25">
      <c r="D1124" t="s">
        <v>1089</v>
      </c>
      <c r="E1124" s="1"/>
    </row>
    <row r="1125" spans="1:5" x14ac:dyDescent="0.25">
      <c r="D1125" t="s">
        <v>1089</v>
      </c>
      <c r="E1125" s="1"/>
    </row>
    <row r="1126" spans="1:5" x14ac:dyDescent="0.25">
      <c r="D1126" t="s">
        <v>1090</v>
      </c>
      <c r="E1126" s="1"/>
    </row>
    <row r="1127" spans="1:5" x14ac:dyDescent="0.25">
      <c r="D1127" t="s">
        <v>1090</v>
      </c>
      <c r="E1127" s="1"/>
    </row>
    <row r="1128" spans="1:5" x14ac:dyDescent="0.25">
      <c r="D1128" t="s">
        <v>1090</v>
      </c>
      <c r="E1128" s="1"/>
    </row>
    <row r="1129" spans="1:5" x14ac:dyDescent="0.25">
      <c r="D1129" t="s">
        <v>1090</v>
      </c>
      <c r="E1129" s="1"/>
    </row>
    <row r="1130" spans="1:5" x14ac:dyDescent="0.25">
      <c r="D1130" t="s">
        <v>1090</v>
      </c>
      <c r="E1130" s="1"/>
    </row>
    <row r="1131" spans="1:5" x14ac:dyDescent="0.25">
      <c r="D1131" t="s">
        <v>1091</v>
      </c>
      <c r="E1131" s="1"/>
    </row>
    <row r="1132" spans="1:5" x14ac:dyDescent="0.25">
      <c r="D1132" t="s">
        <v>1091</v>
      </c>
      <c r="E1132" s="1"/>
    </row>
    <row r="1133" spans="1:5" x14ac:dyDescent="0.25">
      <c r="D1133" t="s">
        <v>1091</v>
      </c>
      <c r="E1133" s="1"/>
    </row>
    <row r="1134" spans="1:5" x14ac:dyDescent="0.25">
      <c r="D1134" t="s">
        <v>1091</v>
      </c>
      <c r="E1134" s="1"/>
    </row>
    <row r="1135" spans="1:5" x14ac:dyDescent="0.25">
      <c r="D1135" t="s">
        <v>1091</v>
      </c>
      <c r="E1135" s="1"/>
    </row>
    <row r="1136" spans="1:5" x14ac:dyDescent="0.25">
      <c r="A1136" t="s">
        <v>4</v>
      </c>
      <c r="B1136" t="s">
        <v>461</v>
      </c>
      <c r="D1136" t="s">
        <v>799</v>
      </c>
      <c r="E1136" s="1"/>
    </row>
    <row r="1137" spans="4:5" x14ac:dyDescent="0.25">
      <c r="D1137" t="s">
        <v>1094</v>
      </c>
      <c r="E1137" s="1"/>
    </row>
    <row r="1138" spans="4:5" x14ac:dyDescent="0.25">
      <c r="D1138" t="s">
        <v>1094</v>
      </c>
      <c r="E1138" s="1"/>
    </row>
    <row r="1139" spans="4:5" x14ac:dyDescent="0.25">
      <c r="D1139" t="s">
        <v>1094</v>
      </c>
      <c r="E1139" s="1"/>
    </row>
    <row r="1140" spans="4:5" x14ac:dyDescent="0.25">
      <c r="D1140" t="s">
        <v>1094</v>
      </c>
      <c r="E1140" s="1"/>
    </row>
    <row r="1141" spans="4:5" x14ac:dyDescent="0.25">
      <c r="D1141" t="s">
        <v>1094</v>
      </c>
      <c r="E1141" s="1"/>
    </row>
    <row r="1142" spans="4:5" x14ac:dyDescent="0.25">
      <c r="D1142" t="s">
        <v>1094</v>
      </c>
      <c r="E1142" s="1"/>
    </row>
    <row r="1143" spans="4:5" x14ac:dyDescent="0.25">
      <c r="D1143" t="s">
        <v>1094</v>
      </c>
      <c r="E1143" s="1"/>
    </row>
    <row r="1144" spans="4:5" x14ac:dyDescent="0.25">
      <c r="D1144" t="s">
        <v>1094</v>
      </c>
      <c r="E1144" s="1"/>
    </row>
    <row r="1145" spans="4:5" x14ac:dyDescent="0.25">
      <c r="D1145" t="s">
        <v>1094</v>
      </c>
      <c r="E1145" s="1"/>
    </row>
    <row r="1146" spans="4:5" x14ac:dyDescent="0.25">
      <c r="D1146" t="s">
        <v>1095</v>
      </c>
      <c r="E1146" s="1"/>
    </row>
    <row r="1147" spans="4:5" x14ac:dyDescent="0.25">
      <c r="D1147" t="s">
        <v>1096</v>
      </c>
      <c r="E1147" s="1"/>
    </row>
    <row r="1148" spans="4:5" x14ac:dyDescent="0.25">
      <c r="D1148" t="s">
        <v>1098</v>
      </c>
      <c r="E1148" s="1"/>
    </row>
    <row r="1149" spans="4:5" x14ac:dyDescent="0.25">
      <c r="D1149" t="s">
        <v>1098</v>
      </c>
      <c r="E1149" s="1"/>
    </row>
    <row r="1150" spans="4:5" x14ac:dyDescent="0.25">
      <c r="D1150" t="s">
        <v>1099</v>
      </c>
      <c r="E1150" s="1"/>
    </row>
    <row r="1151" spans="4:5" x14ac:dyDescent="0.25">
      <c r="D1151" t="s">
        <v>1099</v>
      </c>
      <c r="E1151" s="1"/>
    </row>
    <row r="1152" spans="4:5" x14ac:dyDescent="0.25">
      <c r="D1152" t="s">
        <v>1100</v>
      </c>
      <c r="E1152" s="1"/>
    </row>
    <row r="1153" spans="1:5" x14ac:dyDescent="0.25">
      <c r="D1153" t="s">
        <v>1100</v>
      </c>
      <c r="E1153" s="1"/>
    </row>
    <row r="1154" spans="1:5" x14ac:dyDescent="0.25">
      <c r="D1154" t="s">
        <v>1093</v>
      </c>
      <c r="E1154" s="1"/>
    </row>
    <row r="1155" spans="1:5" x14ac:dyDescent="0.25">
      <c r="D1155" t="s">
        <v>1093</v>
      </c>
      <c r="E1155" s="1"/>
    </row>
    <row r="1156" spans="1:5" x14ac:dyDescent="0.25">
      <c r="D1156" t="s">
        <v>1101</v>
      </c>
      <c r="E1156" s="1"/>
    </row>
    <row r="1157" spans="1:5" x14ac:dyDescent="0.25">
      <c r="D1157" t="s">
        <v>1101</v>
      </c>
      <c r="E1157" s="1"/>
    </row>
    <row r="1158" spans="1:5" x14ac:dyDescent="0.25">
      <c r="D1158" t="s">
        <v>1102</v>
      </c>
      <c r="E1158" s="1"/>
    </row>
    <row r="1159" spans="1:5" x14ac:dyDescent="0.25">
      <c r="D1159" t="s">
        <v>1102</v>
      </c>
      <c r="E1159" s="1"/>
    </row>
    <row r="1160" spans="1:5" x14ac:dyDescent="0.25">
      <c r="A1160" t="s">
        <v>164</v>
      </c>
      <c r="B1160" t="s">
        <v>636</v>
      </c>
      <c r="D1160" t="s">
        <v>759</v>
      </c>
      <c r="E1160" s="1"/>
    </row>
    <row r="1161" spans="1:5" x14ac:dyDescent="0.25">
      <c r="D1161" t="s">
        <v>1081</v>
      </c>
      <c r="E1161" s="1"/>
    </row>
    <row r="1162" spans="1:5" x14ac:dyDescent="0.25">
      <c r="D1162" t="s">
        <v>1081</v>
      </c>
      <c r="E1162" s="1"/>
    </row>
    <row r="1163" spans="1:5" x14ac:dyDescent="0.25">
      <c r="D1163" t="s">
        <v>1104</v>
      </c>
      <c r="E1163" s="1"/>
    </row>
    <row r="1164" spans="1:5" x14ac:dyDescent="0.25">
      <c r="D1164" t="s">
        <v>1105</v>
      </c>
      <c r="E1164" s="1"/>
    </row>
    <row r="1165" spans="1:5" x14ac:dyDescent="0.25">
      <c r="D1165" t="s">
        <v>1106</v>
      </c>
      <c r="E1165" s="1"/>
    </row>
    <row r="1166" spans="1:5" x14ac:dyDescent="0.25">
      <c r="D1166" t="s">
        <v>1106</v>
      </c>
      <c r="E1166" s="1"/>
    </row>
    <row r="1167" spans="1:5" x14ac:dyDescent="0.25">
      <c r="D1167" t="s">
        <v>1106</v>
      </c>
      <c r="E1167" s="1"/>
    </row>
    <row r="1168" spans="1:5" x14ac:dyDescent="0.25">
      <c r="D1168" t="s">
        <v>1106</v>
      </c>
      <c r="E1168" s="1"/>
    </row>
    <row r="1169" spans="1:5" x14ac:dyDescent="0.25">
      <c r="D1169" t="s">
        <v>1107</v>
      </c>
      <c r="E1169" s="1"/>
    </row>
    <row r="1170" spans="1:5" x14ac:dyDescent="0.25">
      <c r="D1170" t="s">
        <v>1107</v>
      </c>
      <c r="E1170" s="1"/>
    </row>
    <row r="1171" spans="1:5" x14ac:dyDescent="0.25">
      <c r="D1171" t="s">
        <v>1107</v>
      </c>
      <c r="E1171" s="1"/>
    </row>
    <row r="1172" spans="1:5" x14ac:dyDescent="0.25">
      <c r="D1172" t="s">
        <v>1107</v>
      </c>
      <c r="E1172" s="1"/>
    </row>
    <row r="1173" spans="1:5" x14ac:dyDescent="0.25">
      <c r="D1173" t="s">
        <v>1107</v>
      </c>
      <c r="E1173" s="1"/>
    </row>
    <row r="1174" spans="1:5" x14ac:dyDescent="0.25">
      <c r="D1174" t="s">
        <v>1108</v>
      </c>
      <c r="E1174" s="1"/>
    </row>
    <row r="1175" spans="1:5" x14ac:dyDescent="0.25">
      <c r="D1175" t="s">
        <v>1108</v>
      </c>
      <c r="E1175" s="1"/>
    </row>
    <row r="1176" spans="1:5" x14ac:dyDescent="0.25">
      <c r="D1176" t="s">
        <v>1108</v>
      </c>
      <c r="E1176" s="1"/>
    </row>
    <row r="1177" spans="1:5" x14ac:dyDescent="0.25">
      <c r="D1177" t="s">
        <v>1109</v>
      </c>
      <c r="E1177" s="1"/>
    </row>
    <row r="1178" spans="1:5" x14ac:dyDescent="0.25">
      <c r="D1178" t="s">
        <v>1109</v>
      </c>
      <c r="E1178" s="1"/>
    </row>
    <row r="1179" spans="1:5" x14ac:dyDescent="0.25">
      <c r="A1179" t="s">
        <v>329</v>
      </c>
      <c r="B1179" t="s">
        <v>644</v>
      </c>
      <c r="D1179" t="s">
        <v>827</v>
      </c>
      <c r="E1179" s="1"/>
    </row>
    <row r="1180" spans="1:5" x14ac:dyDescent="0.25">
      <c r="A1180" t="s">
        <v>147</v>
      </c>
      <c r="B1180" t="s">
        <v>644</v>
      </c>
      <c r="D1180" t="s">
        <v>827</v>
      </c>
      <c r="E1180" s="1"/>
    </row>
    <row r="1181" spans="1:5" x14ac:dyDescent="0.25">
      <c r="A1181" t="s">
        <v>212</v>
      </c>
      <c r="B1181" t="s">
        <v>641</v>
      </c>
      <c r="D1181" t="s">
        <v>827</v>
      </c>
      <c r="E1181" s="1"/>
    </row>
    <row r="1182" spans="1:5" x14ac:dyDescent="0.25">
      <c r="A1182" t="s">
        <v>287</v>
      </c>
      <c r="B1182" t="s">
        <v>641</v>
      </c>
      <c r="D1182" t="s">
        <v>827</v>
      </c>
      <c r="E1182" s="1"/>
    </row>
    <row r="1183" spans="1:5" x14ac:dyDescent="0.25">
      <c r="A1183" t="s">
        <v>126</v>
      </c>
      <c r="B1183" t="s">
        <v>369</v>
      </c>
      <c r="D1183" t="s">
        <v>892</v>
      </c>
      <c r="E1183" s="1"/>
    </row>
    <row r="1184" spans="1:5" x14ac:dyDescent="0.25">
      <c r="D1184" t="s">
        <v>892</v>
      </c>
      <c r="E1184" s="1"/>
    </row>
    <row r="1185" spans="4:5" x14ac:dyDescent="0.25">
      <c r="D1185" t="s">
        <v>1110</v>
      </c>
      <c r="E1185" s="1"/>
    </row>
    <row r="1186" spans="4:5" x14ac:dyDescent="0.25">
      <c r="D1186" t="s">
        <v>1113</v>
      </c>
      <c r="E1186" s="1"/>
    </row>
    <row r="1187" spans="4:5" x14ac:dyDescent="0.25">
      <c r="D1187" t="s">
        <v>1113</v>
      </c>
      <c r="E1187" s="1"/>
    </row>
    <row r="1188" spans="4:5" x14ac:dyDescent="0.25">
      <c r="D1188" t="s">
        <v>1113</v>
      </c>
      <c r="E1188" s="1"/>
    </row>
    <row r="1189" spans="4:5" x14ac:dyDescent="0.25">
      <c r="D1189" t="s">
        <v>1113</v>
      </c>
      <c r="E1189" s="1"/>
    </row>
    <row r="1190" spans="4:5" x14ac:dyDescent="0.25">
      <c r="D1190" t="s">
        <v>1113</v>
      </c>
      <c r="E1190" s="1"/>
    </row>
    <row r="1191" spans="4:5" x14ac:dyDescent="0.25">
      <c r="D1191" t="s">
        <v>1113</v>
      </c>
      <c r="E1191" s="1"/>
    </row>
    <row r="1192" spans="4:5" x14ac:dyDescent="0.25">
      <c r="D1192" t="s">
        <v>1113</v>
      </c>
      <c r="E1192" s="1"/>
    </row>
    <row r="1193" spans="4:5" x14ac:dyDescent="0.25">
      <c r="D1193" t="s">
        <v>1114</v>
      </c>
      <c r="E1193" s="1"/>
    </row>
    <row r="1194" spans="4:5" x14ac:dyDescent="0.25">
      <c r="D1194" t="s">
        <v>1114</v>
      </c>
      <c r="E1194" s="1"/>
    </row>
    <row r="1195" spans="4:5" x14ac:dyDescent="0.25">
      <c r="D1195" t="s">
        <v>1115</v>
      </c>
      <c r="E1195" s="1"/>
    </row>
    <row r="1196" spans="4:5" x14ac:dyDescent="0.25">
      <c r="D1196" t="s">
        <v>1115</v>
      </c>
      <c r="E1196" s="1"/>
    </row>
    <row r="1197" spans="4:5" x14ac:dyDescent="0.25">
      <c r="D1197" t="s">
        <v>1116</v>
      </c>
      <c r="E1197" s="1"/>
    </row>
    <row r="1198" spans="4:5" x14ac:dyDescent="0.25">
      <c r="D1198" t="s">
        <v>1117</v>
      </c>
      <c r="E1198" s="1"/>
    </row>
    <row r="1199" spans="4:5" x14ac:dyDescent="0.25">
      <c r="D1199" t="s">
        <v>1117</v>
      </c>
      <c r="E1199" s="1"/>
    </row>
    <row r="1200" spans="4:5" x14ac:dyDescent="0.25">
      <c r="D1200" t="s">
        <v>1043</v>
      </c>
      <c r="E1200" s="1"/>
    </row>
    <row r="1201" spans="1:5" x14ac:dyDescent="0.25">
      <c r="D1201" t="s">
        <v>1043</v>
      </c>
      <c r="E1201" s="1"/>
    </row>
    <row r="1202" spans="1:5" x14ac:dyDescent="0.25">
      <c r="A1202" t="s">
        <v>311</v>
      </c>
      <c r="B1202" t="s">
        <v>355</v>
      </c>
      <c r="D1202" t="s">
        <v>1120</v>
      </c>
      <c r="E1202" s="1"/>
    </row>
    <row r="1203" spans="1:5" x14ac:dyDescent="0.25">
      <c r="A1203" t="s">
        <v>128</v>
      </c>
      <c r="B1203" t="s">
        <v>355</v>
      </c>
      <c r="D1203" t="s">
        <v>1120</v>
      </c>
      <c r="E1203" s="1"/>
    </row>
    <row r="1204" spans="1:5" x14ac:dyDescent="0.25">
      <c r="D1204" t="s">
        <v>1120</v>
      </c>
      <c r="E1204" s="1"/>
    </row>
    <row r="1205" spans="1:5" x14ac:dyDescent="0.25">
      <c r="D1205" t="s">
        <v>1120</v>
      </c>
      <c r="E1205" s="1"/>
    </row>
    <row r="1206" spans="1:5" x14ac:dyDescent="0.25">
      <c r="D1206" t="s">
        <v>1120</v>
      </c>
      <c r="E1206" s="1"/>
    </row>
    <row r="1207" spans="1:5" x14ac:dyDescent="0.25">
      <c r="D1207" t="s">
        <v>1120</v>
      </c>
      <c r="E1207" s="1"/>
    </row>
    <row r="1208" spans="1:5" x14ac:dyDescent="0.25">
      <c r="D1208" t="s">
        <v>1120</v>
      </c>
      <c r="E1208" s="1"/>
    </row>
    <row r="1209" spans="1:5" x14ac:dyDescent="0.25">
      <c r="D1209" t="s">
        <v>1120</v>
      </c>
      <c r="E1209" s="1"/>
    </row>
    <row r="1210" spans="1:5" x14ac:dyDescent="0.25">
      <c r="D1210" t="s">
        <v>1121</v>
      </c>
      <c r="E1210" s="1"/>
    </row>
    <row r="1211" spans="1:5" x14ac:dyDescent="0.25">
      <c r="D1211" t="s">
        <v>1121</v>
      </c>
      <c r="E1211" s="1"/>
    </row>
    <row r="1212" spans="1:5" x14ac:dyDescent="0.25">
      <c r="D1212" t="s">
        <v>1121</v>
      </c>
      <c r="E1212" s="1"/>
    </row>
    <row r="1213" spans="1:5" x14ac:dyDescent="0.25">
      <c r="D1213" t="s">
        <v>1121</v>
      </c>
      <c r="E1213" s="1"/>
    </row>
    <row r="1214" spans="1:5" x14ac:dyDescent="0.25">
      <c r="D1214" t="s">
        <v>1121</v>
      </c>
      <c r="E1214" s="1"/>
    </row>
    <row r="1215" spans="1:5" x14ac:dyDescent="0.25">
      <c r="D1215" t="s">
        <v>1121</v>
      </c>
      <c r="E1215" s="1"/>
    </row>
    <row r="1216" spans="1:5" x14ac:dyDescent="0.25">
      <c r="D1216" t="s">
        <v>1121</v>
      </c>
      <c r="E1216" s="1"/>
    </row>
    <row r="1217" spans="4:5" x14ac:dyDescent="0.25">
      <c r="D1217" t="s">
        <v>1121</v>
      </c>
      <c r="E1217" s="1"/>
    </row>
    <row r="1218" spans="4:5" x14ac:dyDescent="0.25">
      <c r="D1218" t="s">
        <v>1121</v>
      </c>
      <c r="E1218" s="1"/>
    </row>
    <row r="1219" spans="4:5" x14ac:dyDescent="0.25">
      <c r="D1219" t="s">
        <v>1121</v>
      </c>
      <c r="E1219" s="1"/>
    </row>
    <row r="1220" spans="4:5" x14ac:dyDescent="0.25">
      <c r="D1220" t="s">
        <v>1121</v>
      </c>
      <c r="E1220" s="1"/>
    </row>
    <row r="1221" spans="4:5" x14ac:dyDescent="0.25">
      <c r="D1221" t="s">
        <v>1121</v>
      </c>
      <c r="E1221" s="1"/>
    </row>
    <row r="1222" spans="4:5" x14ac:dyDescent="0.25">
      <c r="D1222" t="s">
        <v>1121</v>
      </c>
      <c r="E1222" s="1"/>
    </row>
    <row r="1223" spans="4:5" x14ac:dyDescent="0.25">
      <c r="D1223" t="s">
        <v>1121</v>
      </c>
      <c r="E1223" s="1"/>
    </row>
    <row r="1224" spans="4:5" x14ac:dyDescent="0.25">
      <c r="D1224" t="s">
        <v>1121</v>
      </c>
      <c r="E1224" s="1"/>
    </row>
    <row r="1225" spans="4:5" x14ac:dyDescent="0.25">
      <c r="D1225" t="s">
        <v>1121</v>
      </c>
      <c r="E1225" s="1"/>
    </row>
    <row r="1226" spans="4:5" x14ac:dyDescent="0.25">
      <c r="D1226" t="s">
        <v>1121</v>
      </c>
      <c r="E1226" s="1"/>
    </row>
    <row r="1227" spans="4:5" x14ac:dyDescent="0.25">
      <c r="D1227" t="s">
        <v>1121</v>
      </c>
      <c r="E1227" s="1"/>
    </row>
    <row r="1228" spans="4:5" x14ac:dyDescent="0.25">
      <c r="D1228" t="s">
        <v>1121</v>
      </c>
      <c r="E1228" s="1"/>
    </row>
    <row r="1229" spans="4:5" x14ac:dyDescent="0.25">
      <c r="D1229" t="s">
        <v>1097</v>
      </c>
      <c r="E1229" s="1"/>
    </row>
    <row r="1230" spans="4:5" x14ac:dyDescent="0.25">
      <c r="D1230" t="s">
        <v>1097</v>
      </c>
      <c r="E1230" s="1"/>
    </row>
    <row r="1231" spans="4:5" x14ac:dyDescent="0.25">
      <c r="D1231" t="s">
        <v>1131</v>
      </c>
      <c r="E1231" s="1"/>
    </row>
    <row r="1232" spans="4:5" x14ac:dyDescent="0.25">
      <c r="D1232" t="s">
        <v>1131</v>
      </c>
      <c r="E1232" s="1"/>
    </row>
    <row r="1233" spans="4:5" x14ac:dyDescent="0.25">
      <c r="D1233" t="s">
        <v>1123</v>
      </c>
      <c r="E1233" s="1"/>
    </row>
    <row r="1234" spans="4:5" x14ac:dyDescent="0.25">
      <c r="D1234" t="s">
        <v>1123</v>
      </c>
      <c r="E1234" s="1"/>
    </row>
    <row r="1235" spans="4:5" x14ac:dyDescent="0.25">
      <c r="D1235" t="s">
        <v>1124</v>
      </c>
      <c r="E1235" s="1"/>
    </row>
    <row r="1236" spans="4:5" x14ac:dyDescent="0.25">
      <c r="D1236" t="s">
        <v>1124</v>
      </c>
      <c r="E1236" s="1"/>
    </row>
    <row r="1237" spans="4:5" x14ac:dyDescent="0.25">
      <c r="D1237" t="s">
        <v>1125</v>
      </c>
      <c r="E1237" s="1"/>
    </row>
    <row r="1238" spans="4:5" x14ac:dyDescent="0.25">
      <c r="D1238" t="s">
        <v>1125</v>
      </c>
      <c r="E1238" s="1"/>
    </row>
    <row r="1239" spans="4:5" x14ac:dyDescent="0.25">
      <c r="D1239" t="s">
        <v>168</v>
      </c>
      <c r="E1239" s="1"/>
    </row>
    <row r="1240" spans="4:5" x14ac:dyDescent="0.25">
      <c r="D1240" t="s">
        <v>1126</v>
      </c>
      <c r="E1240" s="1"/>
    </row>
    <row r="1241" spans="4:5" x14ac:dyDescent="0.25">
      <c r="D1241" t="s">
        <v>1127</v>
      </c>
      <c r="E1241" s="1"/>
    </row>
    <row r="1242" spans="4:5" x14ac:dyDescent="0.25">
      <c r="D1242" t="s">
        <v>1127</v>
      </c>
      <c r="E1242" s="1"/>
    </row>
    <row r="1243" spans="4:5" x14ac:dyDescent="0.25">
      <c r="D1243" t="s">
        <v>1128</v>
      </c>
      <c r="E1243" s="1"/>
    </row>
    <row r="1244" spans="4:5" x14ac:dyDescent="0.25">
      <c r="D1244" t="s">
        <v>1128</v>
      </c>
      <c r="E1244" s="1"/>
    </row>
    <row r="1245" spans="4:5" x14ac:dyDescent="0.25">
      <c r="D1245" t="s">
        <v>1129</v>
      </c>
      <c r="E1245" s="1"/>
    </row>
    <row r="1246" spans="4:5" x14ac:dyDescent="0.25">
      <c r="D1246" t="s">
        <v>1130</v>
      </c>
      <c r="E1246" s="1"/>
    </row>
    <row r="1247" spans="4:5" x14ac:dyDescent="0.25">
      <c r="D1247" t="s">
        <v>1130</v>
      </c>
      <c r="E1247" s="1"/>
    </row>
    <row r="1248" spans="4:5" x14ac:dyDescent="0.25">
      <c r="D1248" t="s">
        <v>474</v>
      </c>
      <c r="E1248" s="1"/>
    </row>
    <row r="1249" spans="1:5" x14ac:dyDescent="0.25">
      <c r="D1249" t="s">
        <v>474</v>
      </c>
      <c r="E1249" s="1"/>
    </row>
    <row r="1250" spans="1:5" x14ac:dyDescent="0.25">
      <c r="D1250" t="s">
        <v>962</v>
      </c>
      <c r="E1250" s="1"/>
    </row>
    <row r="1251" spans="1:5" x14ac:dyDescent="0.25">
      <c r="D1251" t="s">
        <v>962</v>
      </c>
      <c r="E1251" s="1"/>
    </row>
    <row r="1252" spans="1:5" x14ac:dyDescent="0.25">
      <c r="D1252" t="s">
        <v>1132</v>
      </c>
      <c r="E1252" s="1"/>
    </row>
    <row r="1253" spans="1:5" x14ac:dyDescent="0.25">
      <c r="D1253" t="s">
        <v>1132</v>
      </c>
      <c r="E1253" s="1"/>
    </row>
    <row r="1254" spans="1:5" x14ac:dyDescent="0.25">
      <c r="A1254">
        <f>SUBTOTAL(103,DATA11[DATA-FOTO])</f>
        <v>376</v>
      </c>
      <c r="B1254">
        <f>SUBTOTAL(103,DATA11[DATA-POST])</f>
        <v>582</v>
      </c>
      <c r="C1254">
        <f>SUBTOTAL(103,DATA11[DATA-VIDEO])</f>
        <v>95</v>
      </c>
      <c r="D1254">
        <f>SUBTOTAL(103,DATA11[DATA-MENSAJE])</f>
        <v>1251</v>
      </c>
      <c r="E1254" s="1">
        <f>SUBTOTAL(103,DATA11[DATA-NOTICIA])</f>
        <v>346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75D138355F65D74BA818C47B95DBC430" ma:contentTypeVersion="14" ma:contentTypeDescription="Crear nuevo documento." ma:contentTypeScope="" ma:versionID="74dae4355e82ce83645e3b25fcb4cc42">
  <xsd:schema xmlns:xsd="http://www.w3.org/2001/XMLSchema" xmlns:xs="http://www.w3.org/2001/XMLSchema" xmlns:p="http://schemas.microsoft.com/office/2006/metadata/properties" xmlns:ns3="87e22333-b469-437a-b13e-2b2a6998e9de" xmlns:ns4="77ad6926-3d9b-41ed-b2d1-2d71332d0ab2" targetNamespace="http://schemas.microsoft.com/office/2006/metadata/properties" ma:root="true" ma:fieldsID="0bd0b89f1a70b5d0d2d4474fdaa50e54" ns3:_="" ns4:_="">
    <xsd:import namespace="87e22333-b469-437a-b13e-2b2a6998e9de"/>
    <xsd:import namespace="77ad6926-3d9b-41ed-b2d1-2d71332d0ab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e22333-b469-437a-b13e-2b2a6998e9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7ad6926-3d9b-41ed-b2d1-2d71332d0ab2" elementFormDefault="qualified">
    <xsd:import namespace="http://schemas.microsoft.com/office/2006/documentManagement/types"/>
    <xsd:import namespace="http://schemas.microsoft.com/office/infopath/2007/PartnerControls"/>
    <xsd:element name="SharedWithUsers" ma:index="15"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talles de uso compartido" ma:internalName="SharedWithDetails" ma:readOnly="true">
      <xsd:simpleType>
        <xsd:restriction base="dms:Note">
          <xsd:maxLength value="255"/>
        </xsd:restriction>
      </xsd:simpleType>
    </xsd:element>
    <xsd:element name="SharingHintHash" ma:index="17"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A3BE49F-0C2A-487C-9C17-FED8095CF7E7}">
  <ds:schemaRefs>
    <ds:schemaRef ds:uri="http://schemas.microsoft.com/office/2006/documentManagement/types"/>
    <ds:schemaRef ds:uri="http://www.w3.org/XML/1998/namespace"/>
    <ds:schemaRef ds:uri="http://purl.org/dc/dcmitype/"/>
    <ds:schemaRef ds:uri="http://purl.org/dc/terms/"/>
    <ds:schemaRef ds:uri="http://purl.org/dc/elements/1.1/"/>
    <ds:schemaRef ds:uri="http://schemas.openxmlformats.org/package/2006/metadata/core-properties"/>
    <ds:schemaRef ds:uri="http://schemas.microsoft.com/office/infopath/2007/PartnerControls"/>
    <ds:schemaRef ds:uri="77ad6926-3d9b-41ed-b2d1-2d71332d0ab2"/>
    <ds:schemaRef ds:uri="87e22333-b469-437a-b13e-2b2a6998e9de"/>
    <ds:schemaRef ds:uri="http://schemas.microsoft.com/office/2006/metadata/properties"/>
  </ds:schemaRefs>
</ds:datastoreItem>
</file>

<file path=customXml/itemProps2.xml><?xml version="1.0" encoding="utf-8"?>
<ds:datastoreItem xmlns:ds="http://schemas.openxmlformats.org/officeDocument/2006/customXml" ds:itemID="{B3ABBB19-7BDC-4358-A8E5-1D6E807ECD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e22333-b469-437a-b13e-2b2a6998e9de"/>
    <ds:schemaRef ds:uri="77ad6926-3d9b-41ed-b2d1-2d71332d0ab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92EAAF-9067-455F-A594-E0B434BDC0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RESUMEN</vt:lpstr>
      <vt:lpstr>BY TYPE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UTP FOTOS</dc:creator>
  <cp:lastModifiedBy>susana</cp:lastModifiedBy>
  <dcterms:created xsi:type="dcterms:W3CDTF">2022-01-26T13:53:09Z</dcterms:created>
  <dcterms:modified xsi:type="dcterms:W3CDTF">2022-02-02T16:32:53Z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0x01010075D138355F65D74BA818C47B95DBC430</vt:lpwstr>
  </property>
</Properties>
</file>