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anndinoshinge/Documents/Mid term project NC analysis/"/>
    </mc:Choice>
  </mc:AlternateContent>
  <xr:revisionPtr revIDLastSave="0" documentId="8_{969FB839-46EE-2742-99C1-3F8175A9B6BE}" xr6:coauthVersionLast="47" xr6:coauthVersionMax="47" xr10:uidLastSave="{00000000-0000-0000-0000-000000000000}"/>
  <bookViews>
    <workbookView xWindow="0" yWindow="640" windowWidth="25600" windowHeight="16000" activeTab="1" xr2:uid="{1126F495-3695-2640-B131-F67975F5F1C9}"/>
  </bookViews>
  <sheets>
    <sheet name="Data set" sheetId="1" r:id="rId1"/>
    <sheet name="comments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D9" i="2"/>
  <c r="B9" i="2"/>
  <c r="H9" i="3"/>
  <c r="K8" i="3" s="1"/>
  <c r="G9" i="3"/>
  <c r="J8" i="3" s="1"/>
  <c r="F9" i="3"/>
  <c r="I8" i="3" s="1"/>
  <c r="L8" i="3" s="1"/>
  <c r="D28" i="2"/>
  <c r="D29" i="2"/>
  <c r="D30" i="2"/>
  <c r="D31" i="2"/>
  <c r="D32" i="2"/>
  <c r="D21" i="2"/>
  <c r="D20" i="2"/>
  <c r="D19" i="2"/>
  <c r="D18" i="2"/>
  <c r="H9" i="2"/>
  <c r="K5" i="2" s="1"/>
  <c r="G9" i="2"/>
  <c r="J6" i="2" s="1"/>
  <c r="F9" i="2"/>
  <c r="I7" i="2" s="1"/>
  <c r="I5" i="3" l="1"/>
  <c r="I7" i="3"/>
  <c r="J5" i="3"/>
  <c r="J7" i="3"/>
  <c r="K5" i="3"/>
  <c r="K7" i="3"/>
  <c r="I4" i="3"/>
  <c r="I6" i="3"/>
  <c r="L6" i="3" s="1"/>
  <c r="J4" i="3"/>
  <c r="J6" i="3"/>
  <c r="K4" i="3"/>
  <c r="K6" i="3"/>
  <c r="K8" i="2"/>
  <c r="J5" i="2"/>
  <c r="K4" i="2"/>
  <c r="I8" i="2"/>
  <c r="J4" i="2"/>
  <c r="I5" i="2"/>
  <c r="K6" i="2"/>
  <c r="J8" i="2"/>
  <c r="K7" i="2"/>
  <c r="I4" i="2"/>
  <c r="J7" i="2"/>
  <c r="L7" i="2" s="1"/>
  <c r="I6" i="2"/>
  <c r="L8" i="2" l="1"/>
  <c r="L5" i="2"/>
  <c r="K9" i="3"/>
  <c r="L7" i="3"/>
  <c r="I9" i="3"/>
  <c r="L4" i="3"/>
  <c r="J9" i="3"/>
  <c r="L5" i="3"/>
  <c r="K9" i="2"/>
  <c r="J9" i="2"/>
  <c r="L6" i="2"/>
  <c r="I9" i="2"/>
  <c r="L4" i="2"/>
</calcChain>
</file>

<file path=xl/sharedStrings.xml><?xml version="1.0" encoding="utf-8"?>
<sst xmlns="http://schemas.openxmlformats.org/spreadsheetml/2006/main" count="93" uniqueCount="56">
  <si>
    <t>Post content</t>
  </si>
  <si>
    <t>AVER LIKES</t>
  </si>
  <si>
    <t>AVER COMMENTS</t>
  </si>
  <si>
    <t>AVER SHARES</t>
  </si>
  <si>
    <t>Giveaway</t>
  </si>
  <si>
    <t>Giveaway-cogratz</t>
  </si>
  <si>
    <t>Join</t>
  </si>
  <si>
    <t>TIPS</t>
  </si>
  <si>
    <t>Meme</t>
  </si>
  <si>
    <t xml:space="preserve">TOTAL REELS </t>
  </si>
  <si>
    <t>Amount of post</t>
  </si>
  <si>
    <t>Total shares</t>
  </si>
  <si>
    <t xml:space="preserve">Total comments </t>
  </si>
  <si>
    <t>Total likes</t>
  </si>
  <si>
    <t>Comments:</t>
  </si>
  <si>
    <t>Giveaway score amazing on all levels</t>
  </si>
  <si>
    <t>Giveaway congrats doing even better. Why? We think People see its real and not a fake givaaway to lure people</t>
  </si>
  <si>
    <t>Join content: likes are doing well comment and shares are behind; Why? Is joinging meant to share? No because it is individual. --&gt; Join content is good for die hard followers, but the will not share. Its personal</t>
  </si>
  <si>
    <t>Meme: Scoring great on likes: eveyone likes a good Joke. Comments and shares are also scoring better than Tips and Join</t>
  </si>
  <si>
    <t>What about amount of post?</t>
  </si>
  <si>
    <t>Most post are tips and join. What we see is that they relatively show less interest then the other post content</t>
  </si>
  <si>
    <t xml:space="preserve">Here comes the but. We see in general Giveaways are scoring great but making them is a lot of work,  they cost money, preperation and handling. </t>
  </si>
  <si>
    <t>For a new Instagram is that you have to keep posting to entertain your followers</t>
  </si>
  <si>
    <t xml:space="preserve">Tips and Join content is easy to make, don't cost money and can keep up. </t>
  </si>
  <si>
    <t xml:space="preserve">Investment </t>
  </si>
  <si>
    <t xml:space="preserve">Amount of work </t>
  </si>
  <si>
    <t>amount of work: How long does it take from plan to online post</t>
  </si>
  <si>
    <t>investment: make the video, crew, editing, etc</t>
  </si>
  <si>
    <t>5 is a lot &amp; 1 is not much: weight is the same</t>
  </si>
  <si>
    <t xml:space="preserve">TOTAL </t>
  </si>
  <si>
    <t>Percentage avg on total shares</t>
  </si>
  <si>
    <t>positive</t>
  </si>
  <si>
    <t>Output/Results</t>
  </si>
  <si>
    <t>Total score</t>
  </si>
  <si>
    <t>Score result</t>
  </si>
  <si>
    <t>Total value investment</t>
  </si>
  <si>
    <t>excluded because you need a giveaway</t>
  </si>
  <si>
    <t>By Questionaire</t>
  </si>
  <si>
    <t>By data analyse</t>
  </si>
  <si>
    <t>conclusion Meme &amp; Giveaways scores the best</t>
  </si>
  <si>
    <t>total score %*</t>
  </si>
  <si>
    <t>* likes, shares and comment</t>
  </si>
  <si>
    <t>Avg LIKES</t>
  </si>
  <si>
    <t>Avg COMMENTS</t>
  </si>
  <si>
    <t>Avg SHARES</t>
  </si>
  <si>
    <t>% avg on total Likes</t>
  </si>
  <si>
    <t>% avg on total comments</t>
  </si>
  <si>
    <t>%avg on total shares</t>
  </si>
  <si>
    <t>AVG LIKES</t>
  </si>
  <si>
    <t>AVG COMMENTS</t>
  </si>
  <si>
    <t>AVG SHARES</t>
  </si>
  <si>
    <t>% AVG on total Likes</t>
  </si>
  <si>
    <t>% AVG on total comments</t>
  </si>
  <si>
    <t>Scores result (Data)</t>
  </si>
  <si>
    <t>Score invesment</t>
  </si>
  <si>
    <t>Memes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</si>
</sst>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6">
    <xf numFmtId="0" fontId="0" fillId="0" borderId="0" xfId="0"/>
    <xf numFmtId="0" fontId="4" fillId="0" borderId="1" xfId="0" applyFont="1" applyBorder="1"/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1" fontId="0" fillId="0" borderId="2" xfId="0" applyNumberFormat="1" applyBorder="1"/>
    <xf numFmtId="0" fontId="0" fillId="0" borderId="0" xfId="0" applyBorder="1"/>
    <xf numFmtId="0" fontId="4" fillId="0" borderId="2" xfId="0" applyFont="1" applyBorder="1"/>
    <xf numFmtId="0" fontId="4" fillId="0" borderId="0" xfId="0" applyFont="1"/>
    <xf numFmtId="16" fontId="4" fillId="0" borderId="1" xfId="0" applyNumberFormat="1" applyFont="1" applyBorder="1"/>
    <xf numFmtId="0" fontId="4" fillId="0" borderId="0" xfId="0" applyFont="1" applyBorder="1"/>
    <xf numFmtId="1" fontId="0" fillId="0" borderId="0" xfId="0" applyNumberFormat="1" applyBorder="1"/>
    <xf numFmtId="0" fontId="4" fillId="0" borderId="3" xfId="0" applyFont="1" applyFill="1" applyBorder="1"/>
    <xf numFmtId="1" fontId="4" fillId="0" borderId="1" xfId="0" applyNumberFormat="1" applyFont="1" applyBorder="1"/>
    <xf numFmtId="0" fontId="4" fillId="0" borderId="1" xfId="0" applyFont="1" applyFill="1" applyBorder="1"/>
    <xf numFmtId="9" fontId="0" fillId="0" borderId="1" xfId="1" applyFont="1" applyFill="1" applyBorder="1"/>
    <xf numFmtId="9" fontId="0" fillId="0" borderId="1" xfId="0" applyNumberFormat="1" applyBorder="1"/>
    <xf numFmtId="9" fontId="4" fillId="0" borderId="1" xfId="1" applyFont="1" applyFill="1" applyBorder="1"/>
    <xf numFmtId="9" fontId="4" fillId="0" borderId="1" xfId="0" applyNumberFormat="1" applyFont="1" applyBorder="1"/>
    <xf numFmtId="0" fontId="4" fillId="0" borderId="0" xfId="0" applyFont="1" applyFill="1" applyBorder="1"/>
    <xf numFmtId="0" fontId="2" fillId="2" borderId="1" xfId="2" applyBorder="1"/>
    <xf numFmtId="0" fontId="3" fillId="3" borderId="1" xfId="3" applyBorder="1"/>
    <xf numFmtId="0" fontId="4" fillId="0" borderId="4" xfId="0" applyFont="1" applyFill="1" applyBorder="1"/>
    <xf numFmtId="0" fontId="4" fillId="0" borderId="1" xfId="3" applyFont="1" applyFill="1" applyBorder="1"/>
    <xf numFmtId="0" fontId="0" fillId="0" borderId="5" xfId="0" applyBorder="1"/>
    <xf numFmtId="0" fontId="5" fillId="2" borderId="1" xfId="2" applyFont="1" applyBorder="1"/>
  </cellXfs>
  <cellStyles count="4">
    <cellStyle name="Bad" xfId="3" builtinId="27"/>
    <cellStyle name="Good" xfId="2" builtinId="26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E4269-E133-F541-8488-3078724E1FF8}">
  <dimension ref="A1:H8"/>
  <sheetViews>
    <sheetView zoomScale="152" workbookViewId="0">
      <selection activeCell="D24" sqref="D24"/>
    </sheetView>
  </sheetViews>
  <sheetFormatPr baseColWidth="10" defaultRowHeight="16" x14ac:dyDescent="0.2"/>
  <cols>
    <col min="1" max="1" width="15.83203125" bestFit="1" customWidth="1"/>
    <col min="2" max="2" width="11.83203125" bestFit="1" customWidth="1"/>
    <col min="3" max="3" width="17.33203125" bestFit="1" customWidth="1"/>
    <col min="4" max="4" width="15.5" bestFit="1" customWidth="1"/>
    <col min="5" max="5" width="13.6640625" bestFit="1" customWidth="1"/>
    <col min="7" max="7" width="16.33203125" bestFit="1" customWidth="1"/>
    <col min="8" max="8" width="12.83203125" bestFit="1" customWidth="1"/>
  </cols>
  <sheetData>
    <row r="1" spans="1:8" x14ac:dyDescent="0.2">
      <c r="A1" s="1" t="s">
        <v>0</v>
      </c>
      <c r="B1" s="1" t="s">
        <v>13</v>
      </c>
      <c r="C1" s="1" t="s">
        <v>12</v>
      </c>
      <c r="D1" s="1" t="s">
        <v>11</v>
      </c>
      <c r="E1" s="1" t="s">
        <v>10</v>
      </c>
      <c r="F1" s="1" t="s">
        <v>1</v>
      </c>
      <c r="G1" s="1" t="s">
        <v>2</v>
      </c>
      <c r="H1" s="1" t="s">
        <v>3</v>
      </c>
    </row>
    <row r="2" spans="1:8" x14ac:dyDescent="0.2">
      <c r="A2" s="4" t="s">
        <v>4</v>
      </c>
      <c r="B2" s="4">
        <v>10229</v>
      </c>
      <c r="C2" s="4">
        <v>14562</v>
      </c>
      <c r="D2" s="4">
        <v>2350</v>
      </c>
      <c r="E2" s="4">
        <v>8</v>
      </c>
      <c r="F2" s="5">
        <v>1278.625</v>
      </c>
      <c r="G2" s="5">
        <v>1820.25</v>
      </c>
      <c r="H2" s="5">
        <v>293.75</v>
      </c>
    </row>
    <row r="3" spans="1:8" x14ac:dyDescent="0.2">
      <c r="A3" s="2" t="s">
        <v>5</v>
      </c>
      <c r="B3" s="2">
        <v>13329</v>
      </c>
      <c r="C3" s="2">
        <v>15020</v>
      </c>
      <c r="D3" s="2">
        <v>2494</v>
      </c>
      <c r="E3" s="2">
        <v>8</v>
      </c>
      <c r="F3" s="3">
        <v>1666.125</v>
      </c>
      <c r="G3" s="3">
        <v>1877.5</v>
      </c>
      <c r="H3" s="3">
        <v>311.75</v>
      </c>
    </row>
    <row r="4" spans="1:8" x14ac:dyDescent="0.2">
      <c r="A4" s="2" t="s">
        <v>6</v>
      </c>
      <c r="B4" s="2">
        <v>28855</v>
      </c>
      <c r="C4" s="2">
        <v>16990</v>
      </c>
      <c r="D4" s="2">
        <v>3311</v>
      </c>
      <c r="E4" s="2">
        <v>65</v>
      </c>
      <c r="F4" s="3">
        <v>443.92307692307691</v>
      </c>
      <c r="G4" s="3">
        <v>261.38461538461536</v>
      </c>
      <c r="H4" s="3">
        <v>50.938461538461539</v>
      </c>
    </row>
    <row r="5" spans="1:8" x14ac:dyDescent="0.2">
      <c r="A5" s="2" t="s">
        <v>7</v>
      </c>
      <c r="B5" s="2">
        <v>33813</v>
      </c>
      <c r="C5" s="2">
        <v>23227</v>
      </c>
      <c r="D5" s="2">
        <v>4338</v>
      </c>
      <c r="E5" s="2">
        <v>126</v>
      </c>
      <c r="F5" s="3">
        <v>268.35714285714283</v>
      </c>
      <c r="G5" s="3">
        <v>184.34126984126985</v>
      </c>
      <c r="H5" s="3">
        <v>34.428571428571431</v>
      </c>
    </row>
    <row r="6" spans="1:8" x14ac:dyDescent="0.2">
      <c r="A6" s="2" t="s">
        <v>8</v>
      </c>
      <c r="B6" s="2">
        <v>22206</v>
      </c>
      <c r="C6" s="2">
        <v>16713</v>
      </c>
      <c r="D6" s="2">
        <v>3066</v>
      </c>
      <c r="E6" s="2">
        <v>20</v>
      </c>
      <c r="F6" s="3">
        <v>1110.3</v>
      </c>
      <c r="G6" s="3">
        <v>835.65</v>
      </c>
      <c r="H6" s="3">
        <v>153.30000000000001</v>
      </c>
    </row>
    <row r="7" spans="1:8" x14ac:dyDescent="0.2">
      <c r="C7" s="6"/>
      <c r="D7" s="7" t="s">
        <v>9</v>
      </c>
      <c r="E7" s="7">
        <v>227</v>
      </c>
    </row>
    <row r="8" spans="1:8" x14ac:dyDescent="0.2">
      <c r="C8" s="6"/>
      <c r="D8" s="6"/>
      <c r="E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E9964-8956-C045-B3D5-070E18B53E97}">
  <dimension ref="A1:P42"/>
  <sheetViews>
    <sheetView tabSelected="1" zoomScale="118" workbookViewId="0">
      <selection activeCell="D10" sqref="D10"/>
    </sheetView>
  </sheetViews>
  <sheetFormatPr baseColWidth="10" defaultRowHeight="16" x14ac:dyDescent="0.2"/>
  <cols>
    <col min="1" max="1" width="18.83203125" bestFit="1" customWidth="1"/>
    <col min="2" max="2" width="18" customWidth="1"/>
    <col min="3" max="3" width="22.6640625" customWidth="1"/>
    <col min="4" max="4" width="20.33203125" customWidth="1"/>
    <col min="5" max="5" width="15.83203125" customWidth="1"/>
    <col min="6" max="6" width="14.83203125" customWidth="1"/>
    <col min="7" max="7" width="16.5" customWidth="1"/>
    <col min="8" max="8" width="24.6640625" customWidth="1"/>
    <col min="9" max="9" width="22.83203125" customWidth="1"/>
    <col min="10" max="10" width="34" customWidth="1"/>
    <col min="11" max="11" width="26.6640625" bestFit="1" customWidth="1"/>
    <col min="12" max="12" width="12.83203125" bestFit="1" customWidth="1"/>
    <col min="13" max="13" width="13.1640625" bestFit="1" customWidth="1"/>
  </cols>
  <sheetData>
    <row r="1" spans="1:16" x14ac:dyDescent="0.2">
      <c r="A1" s="14" t="s">
        <v>38</v>
      </c>
    </row>
    <row r="2" spans="1:16" x14ac:dyDescent="0.2">
      <c r="A2" s="1" t="s">
        <v>32</v>
      </c>
      <c r="B2" s="1" t="s">
        <v>31</v>
      </c>
      <c r="C2" s="12"/>
    </row>
    <row r="3" spans="1:16" ht="17" customHeight="1" x14ac:dyDescent="0.2">
      <c r="A3" s="1" t="s">
        <v>0</v>
      </c>
      <c r="B3" s="1" t="s">
        <v>13</v>
      </c>
      <c r="C3" s="1" t="s">
        <v>12</v>
      </c>
      <c r="D3" s="1" t="s">
        <v>11</v>
      </c>
      <c r="E3" s="1" t="s">
        <v>10</v>
      </c>
      <c r="F3" s="1" t="s">
        <v>48</v>
      </c>
      <c r="G3" s="1" t="s">
        <v>49</v>
      </c>
      <c r="H3" s="1" t="s">
        <v>50</v>
      </c>
      <c r="I3" s="14" t="s">
        <v>51</v>
      </c>
      <c r="J3" s="14" t="s">
        <v>52</v>
      </c>
      <c r="K3" s="14" t="s">
        <v>30</v>
      </c>
      <c r="L3" s="14" t="s">
        <v>40</v>
      </c>
      <c r="M3" s="25" t="s">
        <v>34</v>
      </c>
      <c r="N3" s="12"/>
    </row>
    <row r="4" spans="1:16" x14ac:dyDescent="0.2">
      <c r="A4" s="2" t="s">
        <v>4</v>
      </c>
      <c r="B4" s="2">
        <v>10229</v>
      </c>
      <c r="C4" s="2">
        <v>14562</v>
      </c>
      <c r="D4" s="2">
        <v>2350</v>
      </c>
      <c r="E4" s="2">
        <v>8</v>
      </c>
      <c r="F4" s="5">
        <v>1278.625</v>
      </c>
      <c r="G4" s="5">
        <v>1820.25</v>
      </c>
      <c r="H4" s="5">
        <v>293.75</v>
      </c>
      <c r="I4" s="15">
        <f>F4/F9</f>
        <v>0.26820567090041991</v>
      </c>
      <c r="J4" s="15">
        <f t="shared" ref="J4:K4" si="0">G4/G9</f>
        <v>0.36557621597820317</v>
      </c>
      <c r="K4" s="15">
        <f t="shared" si="0"/>
        <v>0.34797615700241602</v>
      </c>
      <c r="L4" s="16">
        <f>AVERAGE(I4:K4)</f>
        <v>0.32725268129367974</v>
      </c>
      <c r="M4" s="20">
        <v>33</v>
      </c>
    </row>
    <row r="5" spans="1:16" x14ac:dyDescent="0.2">
      <c r="A5" s="2" t="s">
        <v>5</v>
      </c>
      <c r="B5" s="2">
        <v>13329</v>
      </c>
      <c r="C5" s="2">
        <v>15020</v>
      </c>
      <c r="D5" s="2">
        <v>2494</v>
      </c>
      <c r="E5" s="2">
        <v>8</v>
      </c>
      <c r="F5" s="3">
        <v>1666.125</v>
      </c>
      <c r="G5" s="3">
        <v>1877.5</v>
      </c>
      <c r="H5" s="3">
        <v>311.75</v>
      </c>
      <c r="I5" s="15">
        <f>F5/F9</f>
        <v>0.34948806212060773</v>
      </c>
      <c r="J5" s="15">
        <f t="shared" ref="J5:K5" si="1">G5/G9</f>
        <v>0.37707421810140174</v>
      </c>
      <c r="K5" s="15">
        <f t="shared" si="1"/>
        <v>0.36929895130384066</v>
      </c>
      <c r="L5" s="16">
        <f t="shared" ref="L5:L8" si="2">AVERAGE(I5:K5)</f>
        <v>0.36528707717528341</v>
      </c>
      <c r="M5" s="20">
        <v>37</v>
      </c>
    </row>
    <row r="6" spans="1:16" x14ac:dyDescent="0.2">
      <c r="A6" s="2" t="s">
        <v>6</v>
      </c>
      <c r="B6" s="2">
        <v>28855</v>
      </c>
      <c r="C6" s="2">
        <v>16990</v>
      </c>
      <c r="D6" s="2">
        <v>3311</v>
      </c>
      <c r="E6" s="2">
        <v>65</v>
      </c>
      <c r="F6" s="3">
        <v>443.92307692307691</v>
      </c>
      <c r="G6" s="3">
        <v>261.38461538461536</v>
      </c>
      <c r="H6" s="3">
        <v>50.938461538461539</v>
      </c>
      <c r="I6" s="15">
        <f>F6/F9</f>
        <v>9.3117752800338294E-2</v>
      </c>
      <c r="J6" s="15">
        <f t="shared" ref="J6:K6" si="3">G6/G9</f>
        <v>5.2496084937357898E-2</v>
      </c>
      <c r="K6" s="15">
        <f t="shared" si="3"/>
        <v>6.0341685411980331E-2</v>
      </c>
      <c r="L6" s="16">
        <f t="shared" si="2"/>
        <v>6.8651841049892179E-2</v>
      </c>
      <c r="M6" s="20">
        <v>7</v>
      </c>
    </row>
    <row r="7" spans="1:16" x14ac:dyDescent="0.2">
      <c r="A7" s="2" t="s">
        <v>7</v>
      </c>
      <c r="B7" s="2">
        <v>33813</v>
      </c>
      <c r="C7" s="2">
        <v>23227</v>
      </c>
      <c r="D7" s="2">
        <v>4338</v>
      </c>
      <c r="E7" s="2">
        <v>126</v>
      </c>
      <c r="F7" s="3">
        <v>268.35714285714283</v>
      </c>
      <c r="G7" s="3">
        <v>184.34126984126985</v>
      </c>
      <c r="H7" s="3">
        <v>34.428571428571431</v>
      </c>
      <c r="I7" s="15">
        <f>F7/F9</f>
        <v>5.6290865219215815E-2</v>
      </c>
      <c r="J7" s="15">
        <f t="shared" ref="J7:K7" si="4">G7/G9</f>
        <v>3.7022817677345582E-2</v>
      </c>
      <c r="K7" s="15">
        <f t="shared" si="4"/>
        <v>4.0784074814629673E-2</v>
      </c>
      <c r="L7" s="16">
        <f t="shared" si="2"/>
        <v>4.4699252570397023E-2</v>
      </c>
      <c r="M7" s="20">
        <v>4</v>
      </c>
    </row>
    <row r="8" spans="1:16" ht="17" thickBot="1" x14ac:dyDescent="0.25">
      <c r="A8" s="24" t="s">
        <v>55</v>
      </c>
      <c r="B8" s="24">
        <v>22206</v>
      </c>
      <c r="C8" s="24">
        <v>16713</v>
      </c>
      <c r="D8" s="24">
        <v>3066</v>
      </c>
      <c r="E8" s="24">
        <v>20</v>
      </c>
      <c r="F8" s="3">
        <v>1110.3</v>
      </c>
      <c r="G8" s="3">
        <v>835.65</v>
      </c>
      <c r="H8" s="3">
        <v>153.30000000000001</v>
      </c>
      <c r="I8" s="15">
        <f>F8/F9</f>
        <v>0.23289764895941828</v>
      </c>
      <c r="J8" s="15">
        <f t="shared" ref="J8:K8" si="5">G8/G9</f>
        <v>0.1678306633056918</v>
      </c>
      <c r="K8" s="15">
        <f t="shared" si="5"/>
        <v>0.18159913146713322</v>
      </c>
      <c r="L8" s="16">
        <f t="shared" si="2"/>
        <v>0.19410914791074776</v>
      </c>
      <c r="M8" s="20">
        <v>19</v>
      </c>
    </row>
    <row r="9" spans="1:16" x14ac:dyDescent="0.2">
      <c r="A9" s="7" t="s">
        <v>29</v>
      </c>
      <c r="B9" s="4">
        <f>SUM(B4:B8)</f>
        <v>108432</v>
      </c>
      <c r="C9" s="4">
        <f t="shared" ref="C9:D9" si="6">SUM(C4:C8)</f>
        <v>86512</v>
      </c>
      <c r="D9" s="4">
        <f t="shared" si="6"/>
        <v>15559</v>
      </c>
      <c r="E9" s="7">
        <v>227</v>
      </c>
      <c r="F9" s="13">
        <f>SUM(F4:F8)</f>
        <v>4767.3302197802195</v>
      </c>
      <c r="G9" s="13">
        <f>SUM(G4:G8)</f>
        <v>4979.1258852258843</v>
      </c>
      <c r="H9" s="13">
        <f>SUM(H4:H8)</f>
        <v>844.16703296703304</v>
      </c>
      <c r="I9" s="17">
        <f>SUM(I4:I8)</f>
        <v>1</v>
      </c>
      <c r="J9" s="18">
        <f>SUM(J4:J8)</f>
        <v>1.0000000000000002</v>
      </c>
      <c r="K9" s="18">
        <f>SUM(K4:K8)</f>
        <v>1</v>
      </c>
      <c r="P9" t="s">
        <v>15</v>
      </c>
    </row>
    <row r="10" spans="1:16" x14ac:dyDescent="0.2">
      <c r="C10" s="6"/>
      <c r="D10" s="6"/>
      <c r="E10" s="6"/>
      <c r="H10" s="8"/>
      <c r="J10" s="8"/>
      <c r="K10" t="s">
        <v>41</v>
      </c>
      <c r="P10" t="s">
        <v>16</v>
      </c>
    </row>
    <row r="11" spans="1:16" x14ac:dyDescent="0.2">
      <c r="C11" s="6"/>
      <c r="D11" s="6"/>
      <c r="E11" s="6"/>
      <c r="H11" s="8"/>
      <c r="J11" s="8"/>
    </row>
    <row r="12" spans="1:16" x14ac:dyDescent="0.2">
      <c r="C12" s="6"/>
      <c r="D12" s="6"/>
      <c r="E12" s="6"/>
      <c r="H12" s="8"/>
      <c r="J12" s="8"/>
    </row>
    <row r="13" spans="1:16" x14ac:dyDescent="0.2">
      <c r="C13" s="6"/>
      <c r="D13" s="6"/>
      <c r="E13" s="6"/>
      <c r="H13" s="8"/>
      <c r="J13" s="8"/>
    </row>
    <row r="14" spans="1:16" x14ac:dyDescent="0.2">
      <c r="C14" s="6"/>
      <c r="D14" s="6"/>
      <c r="E14" s="6"/>
      <c r="H14" s="8"/>
      <c r="J14" s="8"/>
    </row>
    <row r="15" spans="1:16" x14ac:dyDescent="0.2">
      <c r="A15" s="14" t="s">
        <v>37</v>
      </c>
      <c r="B15" s="2"/>
      <c r="C15" s="2"/>
      <c r="D15" s="2"/>
      <c r="P15" t="s">
        <v>17</v>
      </c>
    </row>
    <row r="16" spans="1:16" hidden="1" x14ac:dyDescent="0.2">
      <c r="A16" s="2"/>
      <c r="B16" s="9"/>
      <c r="C16" s="1"/>
      <c r="D16" s="21"/>
      <c r="P16" t="s">
        <v>18</v>
      </c>
    </row>
    <row r="17" spans="1:16" x14ac:dyDescent="0.2">
      <c r="A17" s="1" t="s">
        <v>0</v>
      </c>
      <c r="B17" s="1" t="s">
        <v>25</v>
      </c>
      <c r="C17" s="1" t="s">
        <v>24</v>
      </c>
      <c r="D17" s="23" t="s">
        <v>35</v>
      </c>
      <c r="E17" s="22"/>
    </row>
    <row r="18" spans="1:16" x14ac:dyDescent="0.2">
      <c r="A18" s="2" t="s">
        <v>4</v>
      </c>
      <c r="B18" s="2">
        <v>10</v>
      </c>
      <c r="C18" s="2">
        <v>10</v>
      </c>
      <c r="D18" s="21">
        <f>SUM(B18:C18)</f>
        <v>20</v>
      </c>
      <c r="E18" s="6"/>
      <c r="P18" t="s">
        <v>20</v>
      </c>
    </row>
    <row r="19" spans="1:16" x14ac:dyDescent="0.2">
      <c r="A19" s="2" t="s">
        <v>5</v>
      </c>
      <c r="B19" s="2">
        <v>6</v>
      </c>
      <c r="C19" s="2">
        <v>10</v>
      </c>
      <c r="D19" s="21">
        <f t="shared" ref="D19:D22" si="7">SUM(B19:C19)</f>
        <v>16</v>
      </c>
      <c r="E19" s="10"/>
      <c r="J19" s="8"/>
      <c r="P19" t="s">
        <v>21</v>
      </c>
    </row>
    <row r="20" spans="1:16" x14ac:dyDescent="0.2">
      <c r="A20" s="2" t="s">
        <v>6</v>
      </c>
      <c r="B20" s="2">
        <v>2</v>
      </c>
      <c r="C20" s="2">
        <v>4</v>
      </c>
      <c r="D20" s="21">
        <f t="shared" si="7"/>
        <v>6</v>
      </c>
      <c r="E20" s="6"/>
      <c r="P20" t="s">
        <v>23</v>
      </c>
    </row>
    <row r="21" spans="1:16" x14ac:dyDescent="0.2">
      <c r="A21" s="2" t="s">
        <v>7</v>
      </c>
      <c r="B21" s="2">
        <v>2</v>
      </c>
      <c r="C21" s="2">
        <v>2</v>
      </c>
      <c r="D21" s="21">
        <f t="shared" si="7"/>
        <v>4</v>
      </c>
      <c r="E21" s="6"/>
      <c r="J21" s="8"/>
      <c r="P21" t="s">
        <v>22</v>
      </c>
    </row>
    <row r="22" spans="1:16" x14ac:dyDescent="0.2">
      <c r="A22" s="2" t="s">
        <v>8</v>
      </c>
      <c r="B22" s="2">
        <v>3</v>
      </c>
      <c r="C22" s="2">
        <v>3</v>
      </c>
      <c r="D22" s="21">
        <v>6</v>
      </c>
      <c r="E22" s="6"/>
      <c r="J22" s="8"/>
    </row>
    <row r="23" spans="1:16" x14ac:dyDescent="0.2">
      <c r="E23" s="6"/>
      <c r="F23" s="6"/>
      <c r="G23" s="6"/>
      <c r="H23" s="6"/>
    </row>
    <row r="24" spans="1:16" x14ac:dyDescent="0.2">
      <c r="E24" s="6"/>
      <c r="F24" s="6"/>
      <c r="G24" s="6"/>
      <c r="H24" s="6"/>
    </row>
    <row r="26" spans="1:16" x14ac:dyDescent="0.2">
      <c r="E26" s="6"/>
      <c r="F26" s="6"/>
      <c r="G26" s="6"/>
    </row>
    <row r="27" spans="1:16" x14ac:dyDescent="0.2">
      <c r="A27" s="1" t="s">
        <v>0</v>
      </c>
      <c r="B27" s="14" t="s">
        <v>53</v>
      </c>
      <c r="C27" s="14" t="s">
        <v>54</v>
      </c>
      <c r="D27" s="14" t="s">
        <v>33</v>
      </c>
      <c r="E27" s="19"/>
      <c r="F27" s="6"/>
      <c r="G27" s="6"/>
      <c r="P27" s="8" t="s">
        <v>14</v>
      </c>
    </row>
    <row r="28" spans="1:16" x14ac:dyDescent="0.2">
      <c r="A28" s="2" t="s">
        <v>4</v>
      </c>
      <c r="B28" s="2">
        <v>33</v>
      </c>
      <c r="C28" s="2">
        <v>20</v>
      </c>
      <c r="D28" s="20">
        <f>B28-C28</f>
        <v>13</v>
      </c>
      <c r="E28" s="6"/>
      <c r="F28" s="6"/>
      <c r="G28" s="10"/>
      <c r="H28" s="10"/>
      <c r="K28" s="8"/>
    </row>
    <row r="29" spans="1:16" x14ac:dyDescent="0.2">
      <c r="A29" s="2" t="s">
        <v>5</v>
      </c>
      <c r="B29" s="2">
        <v>37</v>
      </c>
      <c r="C29" s="2">
        <v>16</v>
      </c>
      <c r="D29" s="20">
        <f t="shared" ref="D29:D31" si="8">B29-C29</f>
        <v>21</v>
      </c>
      <c r="E29" s="6" t="s">
        <v>36</v>
      </c>
      <c r="F29" s="6"/>
      <c r="G29" s="10"/>
      <c r="H29" s="11"/>
    </row>
    <row r="30" spans="1:16" x14ac:dyDescent="0.2">
      <c r="A30" s="2" t="s">
        <v>6</v>
      </c>
      <c r="B30" s="2">
        <v>7</v>
      </c>
      <c r="C30" s="2">
        <v>6</v>
      </c>
      <c r="D30" s="21">
        <f t="shared" si="8"/>
        <v>1</v>
      </c>
      <c r="E30" s="6"/>
      <c r="F30" s="6"/>
      <c r="G30" s="10"/>
      <c r="H30" s="11"/>
    </row>
    <row r="31" spans="1:16" x14ac:dyDescent="0.2">
      <c r="A31" s="2" t="s">
        <v>7</v>
      </c>
      <c r="B31" s="2">
        <v>4</v>
      </c>
      <c r="C31" s="2">
        <v>4</v>
      </c>
      <c r="D31" s="21">
        <f t="shared" si="8"/>
        <v>0</v>
      </c>
      <c r="E31" s="6"/>
      <c r="F31" s="6"/>
      <c r="G31" s="10"/>
      <c r="H31" s="11"/>
    </row>
    <row r="32" spans="1:16" x14ac:dyDescent="0.2">
      <c r="A32" s="2" t="s">
        <v>8</v>
      </c>
      <c r="B32" s="2">
        <v>19</v>
      </c>
      <c r="C32" s="2">
        <v>6</v>
      </c>
      <c r="D32" s="20">
        <f>B32-C32</f>
        <v>13</v>
      </c>
      <c r="E32" s="6" t="s">
        <v>39</v>
      </c>
      <c r="F32" s="6"/>
      <c r="G32" s="10"/>
      <c r="H32" s="11"/>
      <c r="P32" t="s">
        <v>28</v>
      </c>
    </row>
    <row r="33" spans="5:16" x14ac:dyDescent="0.2">
      <c r="E33" s="6"/>
      <c r="F33" s="11"/>
      <c r="G33" s="10"/>
      <c r="H33" s="11"/>
      <c r="P33" s="8" t="s">
        <v>19</v>
      </c>
    </row>
    <row r="34" spans="5:16" x14ac:dyDescent="0.2">
      <c r="K34" s="8"/>
    </row>
    <row r="35" spans="5:16" x14ac:dyDescent="0.2">
      <c r="P35" s="8" t="s">
        <v>27</v>
      </c>
    </row>
    <row r="36" spans="5:16" x14ac:dyDescent="0.2">
      <c r="K36" s="8"/>
      <c r="P36" s="8" t="s">
        <v>26</v>
      </c>
    </row>
    <row r="37" spans="5:16" x14ac:dyDescent="0.2">
      <c r="K37" s="8"/>
    </row>
    <row r="39" spans="5:16" x14ac:dyDescent="0.2">
      <c r="G39" s="8"/>
    </row>
    <row r="41" spans="5:16" x14ac:dyDescent="0.2">
      <c r="G41" s="8"/>
    </row>
    <row r="42" spans="5:16" x14ac:dyDescent="0.2">
      <c r="G4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7FB6A-E7EF-6B44-B832-52E58EBB98D4}">
  <dimension ref="A1:M9"/>
  <sheetViews>
    <sheetView workbookViewId="0">
      <selection activeCell="N11" sqref="A1:N11"/>
    </sheetView>
  </sheetViews>
  <sheetFormatPr baseColWidth="10" defaultRowHeight="16" x14ac:dyDescent="0.2"/>
  <cols>
    <col min="1" max="1" width="15.83203125" bestFit="1" customWidth="1"/>
    <col min="2" max="2" width="9.6640625" hidden="1" customWidth="1"/>
    <col min="3" max="3" width="15" hidden="1" customWidth="1"/>
    <col min="4" max="4" width="11.1640625" hidden="1" customWidth="1"/>
    <col min="5" max="5" width="0" hidden="1" customWidth="1"/>
    <col min="6" max="6" width="9.33203125" bestFit="1" customWidth="1"/>
    <col min="7" max="7" width="15" bestFit="1" customWidth="1"/>
    <col min="8" max="8" width="11.33203125" customWidth="1"/>
    <col min="9" max="9" width="8.5" customWidth="1"/>
    <col min="10" max="10" width="7.83203125" customWidth="1"/>
    <col min="11" max="11" width="12.5" customWidth="1"/>
  </cols>
  <sheetData>
    <row r="1" spans="1:13" x14ac:dyDescent="0.2">
      <c r="A1" s="14" t="s">
        <v>38</v>
      </c>
    </row>
    <row r="2" spans="1:13" x14ac:dyDescent="0.2">
      <c r="A2" s="1" t="s">
        <v>32</v>
      </c>
      <c r="B2" s="1" t="s">
        <v>31</v>
      </c>
      <c r="C2" s="12"/>
    </row>
    <row r="3" spans="1:13" x14ac:dyDescent="0.2">
      <c r="A3" s="1" t="s">
        <v>0</v>
      </c>
      <c r="B3" s="1" t="s">
        <v>13</v>
      </c>
      <c r="C3" s="1" t="s">
        <v>12</v>
      </c>
      <c r="D3" s="1" t="s">
        <v>11</v>
      </c>
      <c r="E3" s="1" t="s">
        <v>10</v>
      </c>
      <c r="F3" s="1" t="s">
        <v>42</v>
      </c>
      <c r="G3" s="1" t="s">
        <v>43</v>
      </c>
      <c r="H3" s="1" t="s">
        <v>44</v>
      </c>
      <c r="I3" s="14" t="s">
        <v>45</v>
      </c>
      <c r="J3" s="14" t="s">
        <v>46</v>
      </c>
      <c r="K3" s="14" t="s">
        <v>47</v>
      </c>
      <c r="L3" s="14" t="s">
        <v>40</v>
      </c>
      <c r="M3" s="20" t="s">
        <v>34</v>
      </c>
    </row>
    <row r="4" spans="1:13" x14ac:dyDescent="0.2">
      <c r="A4" s="4" t="s">
        <v>4</v>
      </c>
      <c r="B4" s="4">
        <v>10229</v>
      </c>
      <c r="C4" s="4">
        <v>14562</v>
      </c>
      <c r="D4" s="4">
        <v>2350</v>
      </c>
      <c r="E4" s="4">
        <v>8</v>
      </c>
      <c r="F4" s="5">
        <v>1278.625</v>
      </c>
      <c r="G4" s="5">
        <v>1820.25</v>
      </c>
      <c r="H4" s="5">
        <v>293.75</v>
      </c>
      <c r="I4" s="15">
        <f>F4/F9</f>
        <v>0.26820567090041991</v>
      </c>
      <c r="J4" s="15">
        <f t="shared" ref="J4:K4" si="0">G4/G9</f>
        <v>0.36557621597820317</v>
      </c>
      <c r="K4" s="15">
        <f t="shared" si="0"/>
        <v>0.34797615700241602</v>
      </c>
      <c r="L4" s="16">
        <f>AVERAGE(I4:K4)</f>
        <v>0.32725268129367974</v>
      </c>
      <c r="M4" s="20">
        <v>33</v>
      </c>
    </row>
    <row r="5" spans="1:13" x14ac:dyDescent="0.2">
      <c r="A5" s="2" t="s">
        <v>5</v>
      </c>
      <c r="B5" s="2">
        <v>13329</v>
      </c>
      <c r="C5" s="2">
        <v>15020</v>
      </c>
      <c r="D5" s="2">
        <v>2494</v>
      </c>
      <c r="E5" s="2">
        <v>8</v>
      </c>
      <c r="F5" s="3">
        <v>1666.125</v>
      </c>
      <c r="G5" s="3">
        <v>1877.5</v>
      </c>
      <c r="H5" s="3">
        <v>311.75</v>
      </c>
      <c r="I5" s="15">
        <f>F5/F9</f>
        <v>0.34948806212060773</v>
      </c>
      <c r="J5" s="15">
        <f t="shared" ref="J5:K5" si="1">G5/G9</f>
        <v>0.37707421810140174</v>
      </c>
      <c r="K5" s="15">
        <f t="shared" si="1"/>
        <v>0.36929895130384066</v>
      </c>
      <c r="L5" s="16">
        <f t="shared" ref="L5:L8" si="2">AVERAGE(I5:K5)</f>
        <v>0.36528707717528341</v>
      </c>
      <c r="M5" s="20">
        <v>37</v>
      </c>
    </row>
    <row r="6" spans="1:13" x14ac:dyDescent="0.2">
      <c r="A6" s="2" t="s">
        <v>6</v>
      </c>
      <c r="B6" s="2">
        <v>28855</v>
      </c>
      <c r="C6" s="2">
        <v>16990</v>
      </c>
      <c r="D6" s="2">
        <v>3311</v>
      </c>
      <c r="E6" s="2">
        <v>65</v>
      </c>
      <c r="F6" s="3">
        <v>443.92307692307691</v>
      </c>
      <c r="G6" s="3">
        <v>261.38461538461536</v>
      </c>
      <c r="H6" s="3">
        <v>50.938461538461539</v>
      </c>
      <c r="I6" s="15">
        <f>F6/F9</f>
        <v>9.3117752800338294E-2</v>
      </c>
      <c r="J6" s="15">
        <f t="shared" ref="J6:K6" si="3">G6/G9</f>
        <v>5.2496084937357898E-2</v>
      </c>
      <c r="K6" s="15">
        <f t="shared" si="3"/>
        <v>6.0341685411980331E-2</v>
      </c>
      <c r="L6" s="16">
        <f t="shared" si="2"/>
        <v>6.8651841049892179E-2</v>
      </c>
      <c r="M6" s="20">
        <v>7</v>
      </c>
    </row>
    <row r="7" spans="1:13" x14ac:dyDescent="0.2">
      <c r="A7" s="2" t="s">
        <v>7</v>
      </c>
      <c r="B7" s="2">
        <v>33813</v>
      </c>
      <c r="C7" s="2">
        <v>23227</v>
      </c>
      <c r="D7" s="2">
        <v>4338</v>
      </c>
      <c r="E7" s="2">
        <v>126</v>
      </c>
      <c r="F7" s="3">
        <v>268.35714285714283</v>
      </c>
      <c r="G7" s="3">
        <v>184.34126984126985</v>
      </c>
      <c r="H7" s="3">
        <v>34.428571428571431</v>
      </c>
      <c r="I7" s="15">
        <f>F7/F9</f>
        <v>5.6290865219215815E-2</v>
      </c>
      <c r="J7" s="15">
        <f t="shared" ref="J7:K7" si="4">G7/G9</f>
        <v>3.7022817677345582E-2</v>
      </c>
      <c r="K7" s="15">
        <f t="shared" si="4"/>
        <v>4.0784074814629673E-2</v>
      </c>
      <c r="L7" s="16">
        <f t="shared" si="2"/>
        <v>4.4699252570397023E-2</v>
      </c>
      <c r="M7" s="20">
        <v>4</v>
      </c>
    </row>
    <row r="8" spans="1:13" x14ac:dyDescent="0.2">
      <c r="A8" s="2" t="s">
        <v>8</v>
      </c>
      <c r="B8" s="2">
        <v>22206</v>
      </c>
      <c r="C8" s="2">
        <v>16713</v>
      </c>
      <c r="D8" s="2">
        <v>3066</v>
      </c>
      <c r="E8" s="2">
        <v>20</v>
      </c>
      <c r="F8" s="3">
        <v>1110.3</v>
      </c>
      <c r="G8" s="3">
        <v>835.65</v>
      </c>
      <c r="H8" s="3">
        <v>153.30000000000001</v>
      </c>
      <c r="I8" s="15">
        <f>F8/F9</f>
        <v>0.23289764895941828</v>
      </c>
      <c r="J8" s="15">
        <f t="shared" ref="J8:K8" si="5">G8/G9</f>
        <v>0.1678306633056918</v>
      </c>
      <c r="K8" s="15">
        <f t="shared" si="5"/>
        <v>0.18159913146713322</v>
      </c>
      <c r="L8" s="16">
        <f t="shared" si="2"/>
        <v>0.19410914791074776</v>
      </c>
      <c r="M8" s="20">
        <v>19</v>
      </c>
    </row>
    <row r="9" spans="1:13" x14ac:dyDescent="0.2">
      <c r="C9" s="6"/>
      <c r="D9" s="7" t="s">
        <v>29</v>
      </c>
      <c r="E9" s="1">
        <v>227</v>
      </c>
      <c r="F9" s="13">
        <f>SUM(F4:F8)</f>
        <v>4767.3302197802195</v>
      </c>
      <c r="G9" s="13">
        <f>SUM(G4:G8)</f>
        <v>4979.1258852258843</v>
      </c>
      <c r="H9" s="13">
        <f>SUM(H4:H8)</f>
        <v>844.16703296703304</v>
      </c>
      <c r="I9" s="17">
        <f>SUM(I4:I8)</f>
        <v>1</v>
      </c>
      <c r="J9" s="18">
        <f>SUM(J4:J8)</f>
        <v>1.0000000000000002</v>
      </c>
      <c r="K9" s="18">
        <f>SUM(K4:K8)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set</vt:lpstr>
      <vt:lpstr>comments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Ndinoshinge</dc:creator>
  <cp:lastModifiedBy>Susan Ndinoshinge</cp:lastModifiedBy>
  <dcterms:created xsi:type="dcterms:W3CDTF">2023-11-09T15:49:31Z</dcterms:created>
  <dcterms:modified xsi:type="dcterms:W3CDTF">2023-11-11T02:21:24Z</dcterms:modified>
</cp:coreProperties>
</file>