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oh_b\Downloads\"/>
    </mc:Choice>
  </mc:AlternateContent>
  <xr:revisionPtr revIDLastSave="0" documentId="13_ncr:1_{767F4A12-272D-4FB6-B844-31B62DA8CB36}" xr6:coauthVersionLast="47" xr6:coauthVersionMax="47" xr10:uidLastSave="{00000000-0000-0000-0000-000000000000}"/>
  <bookViews>
    <workbookView xWindow="-108" yWindow="-108" windowWidth="22140" windowHeight="13176" firstSheet="1" activeTab="5" xr2:uid="{00000000-000D-0000-FFFF-FFFF00000000}"/>
  </bookViews>
  <sheets>
    <sheet name="Question 1 " sheetId="4" r:id="rId1"/>
    <sheet name="Question 1 Soln" sheetId="1" r:id="rId2"/>
    <sheet name="Question 2" sheetId="5" r:id="rId3"/>
    <sheet name="Question 2 Soln" sheetId="2" r:id="rId4"/>
    <sheet name="Question 3 Question" sheetId="6" r:id="rId5"/>
    <sheet name="Question 3 Soln" sheetId="3" r:id="rId6"/>
  </sheets>
  <definedNames>
    <definedName name="_Hlk6568839" localSheetId="0">'Question 1 '!$B$3</definedName>
    <definedName name="_Hlk6568839" localSheetId="1">'Question 1 Soln'!$B$3</definedName>
    <definedName name="OLE_LINK2" localSheetId="2">'Question 2'!$A$3</definedName>
    <definedName name="OLE_LINK2" localSheetId="3">'Question 2 Soln'!$A$3</definedName>
    <definedName name="OLE_LINK3" localSheetId="4">'Question 3 Question'!$B$3</definedName>
    <definedName name="OLE_LINK3" localSheetId="5">'Question 3 Soln'!$B$3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" i="6" l="1"/>
  <c r="W37" i="6"/>
  <c r="W29" i="6"/>
  <c r="W19" i="6"/>
  <c r="W18" i="6"/>
  <c r="W13" i="6"/>
  <c r="Q18" i="6"/>
  <c r="O18" i="6"/>
  <c r="M18" i="6"/>
  <c r="K18" i="6"/>
  <c r="I18" i="6"/>
  <c r="I20" i="6" s="1"/>
  <c r="G18" i="6"/>
  <c r="E18" i="6"/>
  <c r="C18" i="6"/>
  <c r="N17" i="5"/>
  <c r="T15" i="5"/>
  <c r="R15" i="5"/>
  <c r="P15" i="5"/>
  <c r="J17" i="5"/>
  <c r="N15" i="5"/>
  <c r="L15" i="5"/>
  <c r="J15" i="5"/>
  <c r="G15" i="5"/>
  <c r="E15" i="5"/>
  <c r="C15" i="5"/>
  <c r="D13" i="4"/>
  <c r="F13" i="4"/>
  <c r="W28" i="3"/>
  <c r="W27" i="3"/>
  <c r="Q18" i="3"/>
  <c r="O18" i="3"/>
  <c r="W12" i="3" s="1"/>
  <c r="K18" i="3"/>
  <c r="G18" i="3"/>
  <c r="E18" i="3"/>
  <c r="C18" i="3"/>
  <c r="W26" i="3" s="1"/>
  <c r="V17" i="3"/>
  <c r="V16" i="3"/>
  <c r="V15" i="3"/>
  <c r="W18" i="3" s="1"/>
  <c r="M12" i="3"/>
  <c r="I11" i="3"/>
  <c r="M9" i="3"/>
  <c r="I8" i="3"/>
  <c r="I18" i="3" s="1"/>
  <c r="T15" i="2"/>
  <c r="R15" i="2"/>
  <c r="P15" i="2"/>
  <c r="N15" i="2"/>
  <c r="N17" i="2" s="1"/>
  <c r="L15" i="2"/>
  <c r="J15" i="2"/>
  <c r="J17" i="2" s="1"/>
  <c r="G15" i="2"/>
  <c r="E15" i="2"/>
  <c r="C15" i="2"/>
  <c r="C17" i="2" s="1"/>
  <c r="S13" i="1"/>
  <c r="Q13" i="1"/>
  <c r="O13" i="1"/>
  <c r="L13" i="1"/>
  <c r="O15" i="1" s="1"/>
  <c r="J13" i="1"/>
  <c r="J15" i="1" s="1"/>
  <c r="H13" i="1"/>
  <c r="F13" i="1"/>
  <c r="D13" i="1"/>
  <c r="D15" i="1" s="1"/>
  <c r="O15" i="4"/>
  <c r="K20" i="6" l="1"/>
  <c r="C20" i="6"/>
  <c r="C17" i="5"/>
  <c r="M18" i="3"/>
  <c r="W11" i="3" s="1"/>
  <c r="W13" i="3" s="1"/>
  <c r="W19" i="3" s="1"/>
  <c r="V36" i="3" s="1"/>
  <c r="W29" i="3"/>
  <c r="I20" i="3"/>
  <c r="W32" i="3"/>
  <c r="K20" i="3"/>
  <c r="C20" i="3"/>
  <c r="V35" i="3"/>
  <c r="W37" i="3" l="1"/>
  <c r="W38" i="3" s="1"/>
</calcChain>
</file>

<file path=xl/sharedStrings.xml><?xml version="1.0" encoding="utf-8"?>
<sst xmlns="http://schemas.openxmlformats.org/spreadsheetml/2006/main" count="313" uniqueCount="71">
  <si>
    <t>Question 1</t>
  </si>
  <si>
    <t xml:space="preserve">Sonia Pte Ltd </t>
  </si>
  <si>
    <t>Assets</t>
  </si>
  <si>
    <t>=</t>
  </si>
  <si>
    <t>Liabilities</t>
  </si>
  <si>
    <t>+</t>
  </si>
  <si>
    <t>Shareholders' Equity</t>
  </si>
  <si>
    <t xml:space="preserve">Cash </t>
  </si>
  <si>
    <t>Inventory</t>
  </si>
  <si>
    <t>Accounts Payable, Peng</t>
  </si>
  <si>
    <t>Ordinary share capital</t>
  </si>
  <si>
    <t>(a)</t>
  </si>
  <si>
    <t>(b)</t>
  </si>
  <si>
    <t>(c)</t>
  </si>
  <si>
    <t>(d)</t>
  </si>
  <si>
    <t>(e)</t>
  </si>
  <si>
    <t>(f)</t>
  </si>
  <si>
    <t>Total</t>
  </si>
  <si>
    <t>Question 2</t>
  </si>
  <si>
    <t xml:space="preserve">Phony Pte Ltd </t>
  </si>
  <si>
    <t>Accounts Payable, Song</t>
  </si>
  <si>
    <t>Question 3</t>
  </si>
  <si>
    <t>Accounts Payable, Wilson</t>
  </si>
  <si>
    <t>Sales Revenue</t>
  </si>
  <si>
    <t>-</t>
  </si>
  <si>
    <t>Cost of Sales</t>
  </si>
  <si>
    <t>(c) </t>
  </si>
  <si>
    <t>Accounts Recivable, Sally</t>
  </si>
  <si>
    <t>Expense</t>
  </si>
  <si>
    <t>Rent expense</t>
  </si>
  <si>
    <t>Office equipment</t>
  </si>
  <si>
    <t>Accounts payable, Jelly Pte Ltd</t>
  </si>
  <si>
    <t>Sales revenue</t>
  </si>
  <si>
    <t>(g)</t>
  </si>
  <si>
    <t xml:space="preserve">Advertising </t>
  </si>
  <si>
    <t>Salary</t>
  </si>
  <si>
    <t xml:space="preserve">Liabilities </t>
  </si>
  <si>
    <t>Shiny Pte Ltd</t>
  </si>
  <si>
    <t>Accounts Receivable, Kiddy</t>
  </si>
  <si>
    <t>Statement of Profit or Loss</t>
  </si>
  <si>
    <t>for the month ended 30 June 2022</t>
  </si>
  <si>
    <t>$</t>
  </si>
  <si>
    <t>Less cost of sales</t>
  </si>
  <si>
    <t>Gross profit</t>
  </si>
  <si>
    <t>Less Operating expense</t>
  </si>
  <si>
    <t>Salary expense</t>
  </si>
  <si>
    <t>Advertising expense</t>
  </si>
  <si>
    <t>Utilities expense</t>
  </si>
  <si>
    <t>Total operating expense</t>
  </si>
  <si>
    <t>Statement of Financial Position</t>
  </si>
  <si>
    <t>Cash</t>
  </si>
  <si>
    <t>Total assets</t>
  </si>
  <si>
    <t>Shareholders' equity</t>
  </si>
  <si>
    <t>Retained profit</t>
  </si>
  <si>
    <t>Total shareholders' equity</t>
  </si>
  <si>
    <t>Total liability and shareholders' equity</t>
  </si>
  <si>
    <t>Shiny Pte ltd</t>
  </si>
  <si>
    <t>Advertising</t>
  </si>
  <si>
    <t>Utilities</t>
  </si>
  <si>
    <t>Net Profit</t>
  </si>
  <si>
    <t>Accounts receivable, Kiddy</t>
  </si>
  <si>
    <t>Accounts payable, Wilson</t>
  </si>
  <si>
    <t xml:space="preserve"> as at 30 September 2022</t>
  </si>
  <si>
    <t>for the month ended 30 September 2021</t>
  </si>
  <si>
    <t xml:space="preserve"> as at 30 September 2021</t>
  </si>
  <si>
    <t>Rent Expense</t>
  </si>
  <si>
    <t>Advertising Expense</t>
  </si>
  <si>
    <t>Salary Expense</t>
  </si>
  <si>
    <t>Utilities Expense</t>
  </si>
  <si>
    <t>Less Cost of Sales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</si>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</sst>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32" x14ac:knownFonts="1">
    <font>
      <sz val="11"/>
      <color theme="1"/>
      <name val="Calibri"/>
      <family val="2"/>
      <scheme val="minor"/>
    </font>
    <font>
      <u/>
      <sz val="12"/>
      <color theme="1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u/>
      <sz val="10"/>
      <color theme="1"/>
      <name val="Verdana"/>
      <family val="2"/>
    </font>
    <font>
      <u val="singleAccounting"/>
      <sz val="10"/>
      <color theme="1"/>
      <name val="Verdana"/>
      <family val="2"/>
    </font>
    <font>
      <u val="doubleAccounting"/>
      <sz val="10"/>
      <color theme="1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 val="double"/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u/>
      <sz val="10"/>
      <name val="Verdana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color theme="1"/>
      <name val="Arial"/>
      <family val="2"/>
    </font>
    <font>
      <u val="singleAccounting"/>
      <sz val="10"/>
      <color theme="1"/>
      <name val="Arial"/>
      <family val="2"/>
    </font>
    <font>
      <u/>
      <sz val="10"/>
      <color theme="1"/>
      <name val="Arial"/>
      <family val="2"/>
    </font>
    <font>
      <u val="doubleAccounting"/>
      <sz val="10"/>
      <color theme="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3" fontId="4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3" fontId="4" fillId="2" borderId="4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3" fontId="4" fillId="2" borderId="7" xfId="0" applyNumberFormat="1" applyFont="1" applyFill="1" applyBorder="1" applyAlignment="1">
      <alignment horizontal="right" vertical="center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4" borderId="0" xfId="0" quotePrefix="1" applyFill="1" applyAlignment="1">
      <alignment horizontal="center" vertical="center" wrapText="1"/>
    </xf>
    <xf numFmtId="0" fontId="0" fillId="4" borderId="0" xfId="0" quotePrefix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horizontal="justify"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4" borderId="0" xfId="0" quotePrefix="1" applyFill="1" applyAlignment="1">
      <alignment vertical="center" wrapText="1"/>
    </xf>
    <xf numFmtId="3" fontId="4" fillId="4" borderId="1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3" fontId="4" fillId="4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0" fontId="4" fillId="4" borderId="3" xfId="0" applyFont="1" applyFill="1" applyBorder="1" applyAlignment="1">
      <alignment horizontal="right" vertical="center"/>
    </xf>
    <xf numFmtId="3" fontId="4" fillId="4" borderId="3" xfId="0" applyNumberFormat="1" applyFont="1" applyFill="1" applyBorder="1" applyAlignment="1">
      <alignment horizontal="right" vertical="center"/>
    </xf>
    <xf numFmtId="3" fontId="4" fillId="4" borderId="4" xfId="0" applyNumberFormat="1" applyFont="1" applyFill="1" applyBorder="1" applyAlignment="1">
      <alignment horizontal="right" vertical="center"/>
    </xf>
    <xf numFmtId="3" fontId="4" fillId="4" borderId="5" xfId="0" applyNumberFormat="1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 wrapText="1"/>
    </xf>
    <xf numFmtId="3" fontId="4" fillId="4" borderId="8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3" fontId="4" fillId="4" borderId="9" xfId="0" applyNumberFormat="1" applyFont="1" applyFill="1" applyBorder="1" applyAlignment="1">
      <alignment horizontal="center" vertical="center" wrapText="1"/>
    </xf>
    <xf numFmtId="0" fontId="0" fillId="6" borderId="10" xfId="0" applyFill="1" applyBorder="1"/>
    <xf numFmtId="3" fontId="4" fillId="2" borderId="0" xfId="0" applyNumberFormat="1" applyFont="1" applyFill="1" applyAlignment="1">
      <alignment horizontal="right" vertical="center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wrapText="1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3" fontId="4" fillId="4" borderId="2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3" fontId="4" fillId="4" borderId="3" xfId="0" applyNumberFormat="1" applyFont="1" applyFill="1" applyBorder="1" applyAlignment="1">
      <alignment vertical="center"/>
    </xf>
    <xf numFmtId="3" fontId="4" fillId="4" borderId="4" xfId="0" applyNumberFormat="1" applyFont="1" applyFill="1" applyBorder="1" applyAlignment="1">
      <alignment horizontal="center" vertical="center"/>
    </xf>
    <xf numFmtId="3" fontId="4" fillId="4" borderId="4" xfId="0" applyNumberFormat="1" applyFont="1" applyFill="1" applyBorder="1" applyAlignment="1">
      <alignment vertical="center"/>
    </xf>
    <xf numFmtId="0" fontId="0" fillId="0" borderId="10" xfId="0" applyBorder="1"/>
    <xf numFmtId="0" fontId="0" fillId="4" borderId="10" xfId="0" applyFill="1" applyBorder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3" fontId="4" fillId="4" borderId="4" xfId="0" applyNumberFormat="1" applyFont="1" applyFill="1" applyBorder="1" applyAlignment="1">
      <alignment horizontal="left" vertical="center" indent="2"/>
    </xf>
    <xf numFmtId="0" fontId="4" fillId="4" borderId="0" xfId="0" quotePrefix="1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3" fontId="4" fillId="2" borderId="2" xfId="0" quotePrefix="1" applyNumberFormat="1" applyFont="1" applyFill="1" applyBorder="1" applyAlignment="1">
      <alignment horizontal="right" vertical="center"/>
    </xf>
    <xf numFmtId="3" fontId="4" fillId="2" borderId="0" xfId="0" applyNumberFormat="1" applyFont="1" applyFill="1" applyAlignment="1">
      <alignment vertical="center"/>
    </xf>
    <xf numFmtId="3" fontId="4" fillId="2" borderId="9" xfId="0" applyNumberFormat="1" applyFont="1" applyFill="1" applyBorder="1" applyAlignment="1">
      <alignment vertical="center"/>
    </xf>
    <xf numFmtId="0" fontId="0" fillId="4" borderId="12" xfId="0" applyFill="1" applyBorder="1"/>
    <xf numFmtId="0" fontId="9" fillId="4" borderId="10" xfId="0" applyFont="1" applyFill="1" applyBorder="1" applyAlignment="1">
      <alignment horizontal="center"/>
    </xf>
    <xf numFmtId="164" fontId="9" fillId="4" borderId="10" xfId="0" applyNumberFormat="1" applyFont="1" applyFill="1" applyBorder="1"/>
    <xf numFmtId="164" fontId="11" fillId="4" borderId="10" xfId="0" applyNumberFormat="1" applyFont="1" applyFill="1" applyBorder="1"/>
    <xf numFmtId="0" fontId="13" fillId="4" borderId="10" xfId="0" applyFont="1" applyFill="1" applyBorder="1" applyAlignment="1">
      <alignment horizontal="center" wrapText="1"/>
    </xf>
    <xf numFmtId="0" fontId="13" fillId="4" borderId="10" xfId="0" applyFont="1" applyFill="1" applyBorder="1" applyAlignment="1">
      <alignment horizontal="left"/>
    </xf>
    <xf numFmtId="3" fontId="13" fillId="4" borderId="10" xfId="0" applyNumberFormat="1" applyFont="1" applyFill="1" applyBorder="1" applyAlignment="1">
      <alignment horizontal="center"/>
    </xf>
    <xf numFmtId="3" fontId="13" fillId="4" borderId="10" xfId="0" applyNumberFormat="1" applyFont="1" applyFill="1" applyBorder="1" applyAlignment="1">
      <alignment horizontal="right"/>
    </xf>
    <xf numFmtId="0" fontId="14" fillId="0" borderId="10" xfId="0" applyFont="1" applyBorder="1"/>
    <xf numFmtId="3" fontId="14" fillId="0" borderId="10" xfId="0" applyNumberFormat="1" applyFont="1" applyBorder="1"/>
    <xf numFmtId="3" fontId="15" fillId="0" borderId="10" xfId="0" applyNumberFormat="1" applyFont="1" applyBorder="1"/>
    <xf numFmtId="3" fontId="16" fillId="0" borderId="10" xfId="0" applyNumberFormat="1" applyFont="1" applyBorder="1"/>
    <xf numFmtId="164" fontId="0" fillId="0" borderId="10" xfId="0" applyNumberFormat="1" applyBorder="1"/>
    <xf numFmtId="164" fontId="17" fillId="0" borderId="10" xfId="0" applyNumberFormat="1" applyFont="1" applyBorder="1"/>
    <xf numFmtId="164" fontId="18" fillId="0" borderId="10" xfId="0" applyNumberFormat="1" applyFont="1" applyBorder="1"/>
    <xf numFmtId="0" fontId="9" fillId="4" borderId="10" xfId="0" applyFont="1" applyFill="1" applyBorder="1" applyAlignment="1">
      <alignment wrapText="1"/>
    </xf>
    <xf numFmtId="0" fontId="9" fillId="4" borderId="12" xfId="0" applyFont="1" applyFill="1" applyBorder="1" applyAlignment="1">
      <alignment horizontal="left" wrapText="1"/>
    </xf>
    <xf numFmtId="0" fontId="9" fillId="4" borderId="12" xfId="0" applyFont="1" applyFill="1" applyBorder="1" applyAlignment="1">
      <alignment wrapText="1"/>
    </xf>
    <xf numFmtId="0" fontId="3" fillId="3" borderId="0" xfId="0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19" fillId="4" borderId="10" xfId="0" applyFont="1" applyFill="1" applyBorder="1" applyAlignment="1">
      <alignment horizontal="left" wrapText="1"/>
    </xf>
    <xf numFmtId="0" fontId="20" fillId="0" borderId="10" xfId="0" applyFont="1" applyBorder="1"/>
    <xf numFmtId="0" fontId="21" fillId="0" borderId="10" xfId="0" applyFont="1" applyBorder="1"/>
    <xf numFmtId="164" fontId="12" fillId="4" borderId="10" xfId="0" applyNumberFormat="1" applyFont="1" applyFill="1" applyBorder="1"/>
    <xf numFmtId="3" fontId="9" fillId="4" borderId="10" xfId="0" applyNumberFormat="1" applyFont="1" applyFill="1" applyBorder="1" applyAlignment="1">
      <alignment wrapText="1"/>
    </xf>
    <xf numFmtId="3" fontId="10" fillId="4" borderId="10" xfId="0" applyNumberFormat="1" applyFont="1" applyFill="1" applyBorder="1" applyAlignment="1">
      <alignment wrapText="1"/>
    </xf>
    <xf numFmtId="0" fontId="9" fillId="4" borderId="10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justify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8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3" fontId="4" fillId="4" borderId="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3" fontId="0" fillId="4" borderId="5" xfId="0" applyNumberForma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3" fontId="0" fillId="4" borderId="8" xfId="0" applyNumberForma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3" fontId="4" fillId="2" borderId="5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8" xfId="0" applyNumberFormat="1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/>
    </xf>
    <xf numFmtId="0" fontId="22" fillId="4" borderId="12" xfId="0" applyFont="1" applyFill="1" applyBorder="1" applyAlignment="1">
      <alignment wrapText="1"/>
    </xf>
    <xf numFmtId="0" fontId="22" fillId="4" borderId="10" xfId="0" applyFont="1" applyFill="1" applyBorder="1" applyAlignment="1">
      <alignment wrapText="1"/>
    </xf>
    <xf numFmtId="164" fontId="22" fillId="4" borderId="10" xfId="0" applyNumberFormat="1" applyFont="1" applyFill="1" applyBorder="1"/>
    <xf numFmtId="164" fontId="23" fillId="4" borderId="10" xfId="0" applyNumberFormat="1" applyFont="1" applyFill="1" applyBorder="1"/>
    <xf numFmtId="3" fontId="22" fillId="4" borderId="10" xfId="0" applyNumberFormat="1" applyFont="1" applyFill="1" applyBorder="1" applyAlignment="1">
      <alignment wrapText="1"/>
    </xf>
    <xf numFmtId="3" fontId="24" fillId="4" borderId="10" xfId="0" applyNumberFormat="1" applyFont="1" applyFill="1" applyBorder="1" applyAlignment="1">
      <alignment wrapText="1"/>
    </xf>
    <xf numFmtId="0" fontId="22" fillId="4" borderId="12" xfId="0" applyFont="1" applyFill="1" applyBorder="1" applyAlignment="1">
      <alignment horizontal="left" wrapText="1"/>
    </xf>
    <xf numFmtId="0" fontId="22" fillId="4" borderId="10" xfId="0" applyFont="1" applyFill="1" applyBorder="1" applyAlignment="1">
      <alignment horizontal="center" wrapText="1"/>
    </xf>
    <xf numFmtId="164" fontId="25" fillId="4" borderId="10" xfId="0" applyNumberFormat="1" applyFont="1" applyFill="1" applyBorder="1"/>
    <xf numFmtId="0" fontId="26" fillId="4" borderId="10" xfId="0" applyFont="1" applyFill="1" applyBorder="1" applyAlignment="1">
      <alignment horizontal="left" wrapText="1"/>
    </xf>
    <xf numFmtId="0" fontId="27" fillId="4" borderId="10" xfId="0" applyFont="1" applyFill="1" applyBorder="1" applyAlignment="1">
      <alignment horizontal="center" wrapText="1"/>
    </xf>
    <xf numFmtId="0" fontId="27" fillId="4" borderId="10" xfId="0" applyFont="1" applyFill="1" applyBorder="1" applyAlignment="1">
      <alignment horizontal="left"/>
    </xf>
    <xf numFmtId="3" fontId="27" fillId="4" borderId="10" xfId="0" applyNumberFormat="1" applyFont="1" applyFill="1" applyBorder="1" applyAlignment="1">
      <alignment horizontal="center"/>
    </xf>
    <xf numFmtId="3" fontId="27" fillId="4" borderId="10" xfId="0" applyNumberFormat="1" applyFont="1" applyFill="1" applyBorder="1" applyAlignment="1">
      <alignment horizontal="right"/>
    </xf>
    <xf numFmtId="0" fontId="22" fillId="4" borderId="0" xfId="0" applyFont="1" applyFill="1"/>
    <xf numFmtId="0" fontId="22" fillId="0" borderId="0" xfId="0" applyFont="1"/>
    <xf numFmtId="0" fontId="2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justify" vertical="center"/>
    </xf>
    <xf numFmtId="0" fontId="28" fillId="4" borderId="0" xfId="0" applyFont="1" applyFill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2" fillId="4" borderId="12" xfId="0" applyFont="1" applyFill="1" applyBorder="1"/>
    <xf numFmtId="0" fontId="22" fillId="4" borderId="10" xfId="0" applyFont="1" applyFill="1" applyBorder="1"/>
    <xf numFmtId="0" fontId="27" fillId="0" borderId="10" xfId="0" applyFont="1" applyBorder="1"/>
    <xf numFmtId="3" fontId="27" fillId="0" borderId="10" xfId="0" applyNumberFormat="1" applyFont="1" applyBorder="1"/>
    <xf numFmtId="3" fontId="29" fillId="0" borderId="10" xfId="0" applyNumberFormat="1" applyFont="1" applyBorder="1"/>
    <xf numFmtId="3" fontId="30" fillId="0" borderId="10" xfId="0" applyNumberFormat="1" applyFont="1" applyBorder="1"/>
    <xf numFmtId="0" fontId="31" fillId="0" borderId="10" xfId="0" applyFont="1" applyBorder="1"/>
    <xf numFmtId="0" fontId="26" fillId="0" borderId="10" xfId="0" applyFont="1" applyBorder="1"/>
    <xf numFmtId="0" fontId="22" fillId="0" borderId="10" xfId="0" applyFont="1" applyBorder="1"/>
    <xf numFmtId="164" fontId="23" fillId="0" borderId="10" xfId="0" applyNumberFormat="1" applyFont="1" applyBorder="1"/>
    <xf numFmtId="164" fontId="25" fillId="0" borderId="10" xfId="0" applyNumberFormat="1" applyFont="1" applyBorder="1"/>
    <xf numFmtId="0" fontId="22" fillId="4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520700</xdr:colOff>
      <xdr:row>3</xdr:row>
      <xdr:rowOff>246380</xdr:rowOff>
    </xdr:from>
    <xdr:to>
      <xdr:col>31</xdr:col>
      <xdr:colOff>105410</xdr:colOff>
      <xdr:row>20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7480" y="817880"/>
          <a:ext cx="5657850" cy="341757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18</xdr:row>
      <xdr:rowOff>44450</xdr:rowOff>
    </xdr:from>
    <xdr:to>
      <xdr:col>15</xdr:col>
      <xdr:colOff>209550</xdr:colOff>
      <xdr:row>37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4076700"/>
          <a:ext cx="5734050" cy="355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165100</xdr:colOff>
      <xdr:row>21</xdr:row>
      <xdr:rowOff>101601</xdr:rowOff>
    </xdr:from>
    <xdr:to>
      <xdr:col>14</xdr:col>
      <xdr:colOff>44450</xdr:colOff>
      <xdr:row>40</xdr:row>
      <xdr:rowOff>127001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4648201"/>
          <a:ext cx="5295900" cy="3473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opLeftCell="B1" workbookViewId="0">
      <selection activeCell="Q14" sqref="Q14"/>
    </sheetView>
  </sheetViews>
  <sheetFormatPr defaultRowHeight="14.4" x14ac:dyDescent="0.3"/>
  <cols>
    <col min="1" max="1" width="2.33203125" customWidth="1"/>
    <col min="2" max="2" width="1.88671875" customWidth="1"/>
    <col min="3" max="3" width="6.88671875" customWidth="1"/>
    <col min="4" max="4" width="8.21875" customWidth="1"/>
    <col min="5" max="5" width="3.88671875" customWidth="1"/>
    <col min="6" max="6" width="8.44140625" customWidth="1"/>
    <col min="7" max="7" width="3.21875" customWidth="1"/>
    <col min="8" max="8" width="8.77734375" customWidth="1"/>
    <col min="9" max="9" width="4.109375" customWidth="1"/>
    <col min="11" max="11" width="3.88671875" customWidth="1"/>
    <col min="13" max="13" width="3.44140625" customWidth="1"/>
    <col min="14" max="14" width="3.109375" customWidth="1"/>
    <col min="16" max="16" width="2.33203125" style="21" customWidth="1"/>
    <col min="18" max="18" width="3" customWidth="1"/>
    <col min="20" max="20" width="2.21875" style="21" customWidth="1"/>
    <col min="21" max="21" width="14.109375" style="21" customWidth="1"/>
    <col min="22" max="24" width="8.77734375" style="21"/>
  </cols>
  <sheetData>
    <row r="1" spans="1:2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Q1" s="21"/>
      <c r="R1" s="21"/>
      <c r="S1" s="21"/>
    </row>
    <row r="2" spans="1:21" ht="15" x14ac:dyDescent="0.3">
      <c r="A2" s="21"/>
      <c r="B2" s="25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Q2" s="21"/>
      <c r="R2" s="21"/>
      <c r="S2" s="21"/>
    </row>
    <row r="3" spans="1:21" ht="15.6" thickBot="1" x14ac:dyDescent="0.35">
      <c r="A3" s="21"/>
      <c r="B3" s="97" t="s">
        <v>1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21"/>
      <c r="Q3" s="21"/>
      <c r="R3" s="21"/>
      <c r="S3" s="21"/>
    </row>
    <row r="4" spans="1:21" ht="25.95" customHeight="1" thickBot="1" x14ac:dyDescent="0.35">
      <c r="A4" s="21"/>
      <c r="B4" s="20"/>
      <c r="C4" s="27"/>
      <c r="D4" s="98" t="s">
        <v>2</v>
      </c>
      <c r="E4" s="98"/>
      <c r="F4" s="98"/>
      <c r="G4" s="98"/>
      <c r="H4" s="45"/>
      <c r="I4" s="45" t="s">
        <v>3</v>
      </c>
      <c r="J4" s="46" t="s">
        <v>4</v>
      </c>
      <c r="K4" s="45" t="s">
        <v>5</v>
      </c>
      <c r="L4" s="99" t="s">
        <v>6</v>
      </c>
      <c r="M4" s="99"/>
      <c r="N4" s="99"/>
      <c r="O4" s="99"/>
      <c r="P4" s="99"/>
      <c r="Q4" s="99"/>
      <c r="R4" s="99"/>
      <c r="S4" s="99"/>
    </row>
    <row r="5" spans="1:21" ht="40.200000000000003" thickBot="1" x14ac:dyDescent="0.35">
      <c r="A5" s="21"/>
      <c r="B5" s="20"/>
      <c r="C5" s="28"/>
      <c r="D5" s="24" t="s">
        <v>7</v>
      </c>
      <c r="E5" s="29" t="s">
        <v>5</v>
      </c>
      <c r="F5" s="24" t="s">
        <v>8</v>
      </c>
      <c r="G5" s="29" t="s">
        <v>5</v>
      </c>
      <c r="H5" s="24" t="s">
        <v>27</v>
      </c>
      <c r="I5" s="29" t="s">
        <v>3</v>
      </c>
      <c r="J5" s="24" t="s">
        <v>9</v>
      </c>
      <c r="K5" s="29" t="s">
        <v>5</v>
      </c>
      <c r="L5" s="100" t="s">
        <v>10</v>
      </c>
      <c r="M5" s="100"/>
      <c r="N5" s="31" t="s">
        <v>5</v>
      </c>
      <c r="O5" s="24" t="s">
        <v>23</v>
      </c>
      <c r="P5" s="22" t="s">
        <v>24</v>
      </c>
      <c r="Q5" s="24" t="s">
        <v>25</v>
      </c>
      <c r="R5" s="22" t="s">
        <v>24</v>
      </c>
      <c r="S5" s="21" t="s">
        <v>28</v>
      </c>
    </row>
    <row r="6" spans="1:21" ht="15" thickBot="1" x14ac:dyDescent="0.35">
      <c r="A6" s="21"/>
      <c r="B6" s="20"/>
      <c r="C6" s="29" t="s">
        <v>11</v>
      </c>
      <c r="D6" s="32">
        <v>80000</v>
      </c>
      <c r="E6" s="33"/>
      <c r="F6" s="34"/>
      <c r="G6" s="35"/>
      <c r="H6" s="36"/>
      <c r="I6" s="33"/>
      <c r="J6" s="34"/>
      <c r="K6" s="33"/>
      <c r="L6" s="36">
        <v>80000</v>
      </c>
      <c r="M6" s="33"/>
      <c r="N6" s="20"/>
      <c r="O6" s="34"/>
      <c r="Q6" s="34"/>
      <c r="R6" s="21"/>
      <c r="S6" s="34"/>
    </row>
    <row r="7" spans="1:21" ht="15" thickBot="1" x14ac:dyDescent="0.35">
      <c r="A7" s="21"/>
      <c r="B7" s="20"/>
      <c r="C7" s="29" t="s">
        <v>12</v>
      </c>
      <c r="D7" s="36">
        <v>-20000</v>
      </c>
      <c r="E7" s="33"/>
      <c r="F7" s="36">
        <v>20000</v>
      </c>
      <c r="G7" s="35"/>
      <c r="H7" s="36"/>
      <c r="I7" s="33"/>
      <c r="J7" s="37"/>
      <c r="K7" s="33"/>
      <c r="L7" s="37"/>
      <c r="M7" s="33"/>
      <c r="N7" s="20"/>
      <c r="O7" s="37"/>
      <c r="Q7" s="36"/>
      <c r="R7" s="21"/>
      <c r="S7" s="36"/>
    </row>
    <row r="8" spans="1:21" ht="15" thickBot="1" x14ac:dyDescent="0.35">
      <c r="A8" s="21"/>
      <c r="B8" s="20"/>
      <c r="C8" s="29" t="s">
        <v>13</v>
      </c>
      <c r="D8" s="36"/>
      <c r="E8" s="33"/>
      <c r="F8" s="36"/>
      <c r="G8" s="35"/>
      <c r="H8" s="36">
        <v>15000</v>
      </c>
      <c r="I8" s="33"/>
      <c r="J8" s="37"/>
      <c r="K8" s="33"/>
      <c r="L8" s="37"/>
      <c r="M8" s="33"/>
      <c r="N8" s="20"/>
      <c r="O8" s="36">
        <v>15000</v>
      </c>
      <c r="Q8" s="36"/>
      <c r="R8" s="21"/>
      <c r="S8" s="34"/>
    </row>
    <row r="9" spans="1:21" ht="15" thickBot="1" x14ac:dyDescent="0.35">
      <c r="A9" s="21"/>
      <c r="B9" s="20"/>
      <c r="C9" s="29"/>
      <c r="D9" s="36"/>
      <c r="E9" s="33"/>
      <c r="F9" s="36">
        <v>-6000</v>
      </c>
      <c r="G9" s="35"/>
      <c r="H9" s="36"/>
      <c r="I9" s="33"/>
      <c r="J9" s="37"/>
      <c r="K9" s="33"/>
      <c r="L9" s="37"/>
      <c r="M9" s="33"/>
      <c r="N9" s="20"/>
      <c r="O9" s="37"/>
      <c r="Q9" s="36">
        <v>6000</v>
      </c>
      <c r="R9" s="21"/>
      <c r="S9" s="36"/>
    </row>
    <row r="10" spans="1:21" ht="15" thickBot="1" x14ac:dyDescent="0.35">
      <c r="A10" s="21"/>
      <c r="B10" s="20"/>
      <c r="C10" s="29" t="s">
        <v>14</v>
      </c>
      <c r="D10" s="36">
        <v>-3000</v>
      </c>
      <c r="E10" s="33"/>
      <c r="F10" s="37"/>
      <c r="G10" s="35"/>
      <c r="H10" s="36"/>
      <c r="I10" s="33"/>
      <c r="J10" s="37"/>
      <c r="K10" s="33"/>
      <c r="L10" s="37"/>
      <c r="M10" s="33"/>
      <c r="N10" s="20"/>
      <c r="O10" s="37"/>
      <c r="Q10" s="36"/>
      <c r="R10" s="21"/>
      <c r="S10" s="36">
        <v>3000</v>
      </c>
      <c r="U10" s="48" t="s">
        <v>65</v>
      </c>
    </row>
    <row r="11" spans="1:21" ht="15" thickBot="1" x14ac:dyDescent="0.35">
      <c r="A11" s="21"/>
      <c r="B11" s="20"/>
      <c r="C11" s="29" t="s">
        <v>15</v>
      </c>
      <c r="D11" s="37"/>
      <c r="E11" s="33"/>
      <c r="F11" s="38">
        <v>25000</v>
      </c>
      <c r="G11" s="35"/>
      <c r="H11" s="36"/>
      <c r="I11" s="33"/>
      <c r="J11" s="38">
        <v>25000</v>
      </c>
      <c r="K11" s="33"/>
      <c r="L11" s="35"/>
      <c r="M11" s="33"/>
      <c r="N11" s="20"/>
      <c r="O11" s="35"/>
      <c r="Q11" s="35"/>
      <c r="R11" s="21"/>
      <c r="S11" s="35"/>
    </row>
    <row r="12" spans="1:21" ht="15" thickBot="1" x14ac:dyDescent="0.35">
      <c r="A12" s="21"/>
      <c r="B12" s="20"/>
      <c r="C12" s="29" t="s">
        <v>16</v>
      </c>
      <c r="D12" s="36">
        <v>-10000</v>
      </c>
      <c r="E12" s="33"/>
      <c r="F12" s="39"/>
      <c r="G12" s="35"/>
      <c r="H12" s="36"/>
      <c r="I12" s="33"/>
      <c r="J12" s="40">
        <v>-10000</v>
      </c>
      <c r="K12" s="33"/>
      <c r="L12" s="39"/>
      <c r="M12" s="33"/>
      <c r="N12" s="20"/>
      <c r="O12" s="39"/>
      <c r="Q12" s="39"/>
      <c r="R12" s="21"/>
      <c r="S12" s="39"/>
    </row>
    <row r="13" spans="1:21" ht="15" thickBot="1" x14ac:dyDescent="0.35">
      <c r="A13" s="21"/>
      <c r="B13" s="20"/>
      <c r="C13" s="29" t="s">
        <v>17</v>
      </c>
      <c r="D13" s="36">
        <f>SUM(D6:D12)</f>
        <v>47000</v>
      </c>
      <c r="E13" s="29" t="s">
        <v>5</v>
      </c>
      <c r="F13" s="41">
        <f>SUM(F6:F12)</f>
        <v>39000</v>
      </c>
      <c r="G13" s="29" t="s">
        <v>5</v>
      </c>
      <c r="H13" s="41">
        <v>15000</v>
      </c>
      <c r="I13" s="29" t="s">
        <v>3</v>
      </c>
      <c r="J13" s="41">
        <v>15000</v>
      </c>
      <c r="K13" s="29" t="s">
        <v>5</v>
      </c>
      <c r="L13" s="41">
        <v>80000</v>
      </c>
      <c r="M13" s="29"/>
      <c r="N13" s="29" t="s">
        <v>5</v>
      </c>
      <c r="O13" s="41">
        <v>15000</v>
      </c>
      <c r="P13" s="23" t="s">
        <v>24</v>
      </c>
      <c r="Q13" s="41">
        <v>6000</v>
      </c>
      <c r="R13" s="23" t="s">
        <v>24</v>
      </c>
      <c r="S13" s="41">
        <v>3000</v>
      </c>
    </row>
    <row r="14" spans="1:21" ht="15" thickBot="1" x14ac:dyDescent="0.35">
      <c r="A14" s="21"/>
      <c r="B14" s="20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0"/>
      <c r="O14" s="21"/>
      <c r="Q14" s="21"/>
      <c r="R14" s="21"/>
      <c r="S14" s="21"/>
    </row>
    <row r="15" spans="1:21" ht="15" thickBot="1" x14ac:dyDescent="0.35">
      <c r="A15" s="21"/>
      <c r="B15" s="20"/>
      <c r="C15" s="28"/>
      <c r="D15" s="101">
        <v>101000</v>
      </c>
      <c r="E15" s="102"/>
      <c r="F15" s="102"/>
      <c r="G15" s="102"/>
      <c r="H15" s="103"/>
      <c r="I15" s="29" t="s">
        <v>3</v>
      </c>
      <c r="J15" s="47">
        <v>15000</v>
      </c>
      <c r="K15" s="29" t="s">
        <v>5</v>
      </c>
      <c r="L15" s="42"/>
      <c r="M15" s="43"/>
      <c r="N15" s="43"/>
      <c r="O15" s="43">
        <f>L13+O13-Q13-S13</f>
        <v>86000</v>
      </c>
      <c r="P15" s="43"/>
      <c r="Q15" s="43"/>
      <c r="R15" s="43"/>
      <c r="S15" s="44"/>
    </row>
    <row r="16" spans="1:21" x14ac:dyDescent="0.3">
      <c r="A16" s="21"/>
      <c r="B16" s="20"/>
      <c r="C16" s="28"/>
      <c r="D16" s="28"/>
      <c r="E16" s="28"/>
      <c r="F16" s="28"/>
      <c r="G16" s="28"/>
      <c r="H16" s="28"/>
      <c r="I16" s="28"/>
      <c r="J16" s="29"/>
      <c r="K16" s="28"/>
      <c r="L16" s="29"/>
      <c r="M16" s="29"/>
      <c r="N16" s="20"/>
      <c r="O16" s="21"/>
      <c r="Q16" s="21"/>
      <c r="R16" s="21"/>
      <c r="S16" s="21"/>
    </row>
    <row r="17" spans="1:19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Q17" s="21"/>
      <c r="R17" s="21"/>
      <c r="S17" s="21"/>
    </row>
    <row r="18" spans="1:19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Q18" s="21"/>
      <c r="R18" s="21"/>
      <c r="S18" s="21"/>
    </row>
    <row r="19" spans="1:19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Q19" s="21"/>
      <c r="R19" s="21"/>
      <c r="S19" s="21"/>
    </row>
  </sheetData>
  <mergeCells count="5">
    <mergeCell ref="B3:N3"/>
    <mergeCell ref="D4:G4"/>
    <mergeCell ref="L4:S4"/>
    <mergeCell ref="L5:M5"/>
    <mergeCell ref="D15:H1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topLeftCell="B1" workbookViewId="0">
      <selection activeCell="U14" sqref="U14"/>
    </sheetView>
  </sheetViews>
  <sheetFormatPr defaultRowHeight="14.4" x14ac:dyDescent="0.3"/>
  <cols>
    <col min="1" max="1" width="2.33203125" customWidth="1"/>
    <col min="2" max="2" width="1.88671875" customWidth="1"/>
    <col min="3" max="3" width="6.88671875" customWidth="1"/>
    <col min="5" max="5" width="5.5546875" customWidth="1"/>
    <col min="7" max="7" width="5.109375" customWidth="1"/>
    <col min="8" max="8" width="9.44140625" customWidth="1"/>
    <col min="13" max="13" width="3.44140625" customWidth="1"/>
    <col min="14" max="14" width="3.5546875" customWidth="1"/>
    <col min="16" max="16" width="3.77734375" style="21" customWidth="1"/>
    <col min="18" max="18" width="3.5546875" customWidth="1"/>
    <col min="20" max="20" width="3.21875" style="21" customWidth="1"/>
    <col min="21" max="21" width="12.5546875" style="21" customWidth="1"/>
    <col min="22" max="24" width="8.77734375" style="21"/>
  </cols>
  <sheetData>
    <row r="1" spans="1:2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Q1" s="21"/>
      <c r="R1" s="21"/>
      <c r="S1" s="21"/>
    </row>
    <row r="2" spans="1:21" ht="15" x14ac:dyDescent="0.3">
      <c r="A2" s="21"/>
      <c r="B2" s="25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Q2" s="21"/>
      <c r="R2" s="21"/>
      <c r="S2" s="21"/>
    </row>
    <row r="3" spans="1:21" ht="15.6" thickBot="1" x14ac:dyDescent="0.35">
      <c r="A3" s="21"/>
      <c r="B3" s="97" t="s">
        <v>1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21"/>
      <c r="Q3" s="21"/>
      <c r="R3" s="21"/>
      <c r="S3" s="21"/>
    </row>
    <row r="4" spans="1:21" ht="25.95" customHeight="1" thickBot="1" x14ac:dyDescent="0.35">
      <c r="A4" s="21"/>
      <c r="B4" s="20"/>
      <c r="C4" s="27"/>
      <c r="D4" s="98" t="s">
        <v>2</v>
      </c>
      <c r="E4" s="98"/>
      <c r="F4" s="98"/>
      <c r="G4" s="98"/>
      <c r="H4" s="45"/>
      <c r="I4" s="45" t="s">
        <v>3</v>
      </c>
      <c r="J4" s="46"/>
      <c r="K4" s="45" t="s">
        <v>5</v>
      </c>
      <c r="L4" s="99" t="s">
        <v>6</v>
      </c>
      <c r="M4" s="99"/>
      <c r="N4" s="99"/>
      <c r="O4" s="99"/>
      <c r="P4" s="99"/>
      <c r="Q4" s="99"/>
      <c r="R4" s="99"/>
      <c r="S4" s="99"/>
    </row>
    <row r="5" spans="1:21" ht="40.200000000000003" thickBot="1" x14ac:dyDescent="0.35">
      <c r="A5" s="21"/>
      <c r="B5" s="20"/>
      <c r="C5" s="28"/>
      <c r="D5" s="24" t="s">
        <v>7</v>
      </c>
      <c r="E5" s="29" t="s">
        <v>5</v>
      </c>
      <c r="F5" s="24" t="s">
        <v>8</v>
      </c>
      <c r="G5" s="29" t="s">
        <v>5</v>
      </c>
      <c r="H5" s="24" t="s">
        <v>27</v>
      </c>
      <c r="I5" s="29" t="s">
        <v>3</v>
      </c>
      <c r="J5" s="24" t="s">
        <v>9</v>
      </c>
      <c r="K5" s="29" t="s">
        <v>5</v>
      </c>
      <c r="L5" s="100" t="s">
        <v>10</v>
      </c>
      <c r="M5" s="100"/>
      <c r="N5" s="31" t="s">
        <v>5</v>
      </c>
      <c r="O5" s="24" t="s">
        <v>23</v>
      </c>
      <c r="P5" s="22" t="s">
        <v>24</v>
      </c>
      <c r="Q5" s="24" t="s">
        <v>25</v>
      </c>
      <c r="R5" s="22" t="s">
        <v>24</v>
      </c>
      <c r="S5" s="21" t="s">
        <v>28</v>
      </c>
    </row>
    <row r="6" spans="1:21" ht="15" thickBot="1" x14ac:dyDescent="0.35">
      <c r="A6" s="21"/>
      <c r="B6" s="20"/>
      <c r="C6" s="29" t="s">
        <v>11</v>
      </c>
      <c r="D6" s="32">
        <v>80000</v>
      </c>
      <c r="E6" s="33"/>
      <c r="F6" s="34"/>
      <c r="G6" s="35"/>
      <c r="H6" s="36"/>
      <c r="I6" s="33"/>
      <c r="J6" s="34"/>
      <c r="K6" s="33"/>
      <c r="L6" s="36">
        <v>80000</v>
      </c>
      <c r="M6" s="33"/>
      <c r="N6" s="20"/>
      <c r="O6" s="34"/>
      <c r="Q6" s="34"/>
      <c r="R6" s="21"/>
      <c r="S6" s="34"/>
    </row>
    <row r="7" spans="1:21" ht="15" thickBot="1" x14ac:dyDescent="0.35">
      <c r="A7" s="21"/>
      <c r="B7" s="20"/>
      <c r="C7" s="29" t="s">
        <v>12</v>
      </c>
      <c r="D7" s="36">
        <v>-20000</v>
      </c>
      <c r="E7" s="33"/>
      <c r="F7" s="36">
        <v>20000</v>
      </c>
      <c r="G7" s="35"/>
      <c r="H7" s="36"/>
      <c r="I7" s="33"/>
      <c r="J7" s="37"/>
      <c r="K7" s="33"/>
      <c r="L7" s="37"/>
      <c r="M7" s="33"/>
      <c r="N7" s="20"/>
      <c r="O7" s="37"/>
      <c r="Q7" s="36"/>
      <c r="R7" s="21"/>
      <c r="S7" s="36"/>
    </row>
    <row r="8" spans="1:21" ht="15" thickBot="1" x14ac:dyDescent="0.35">
      <c r="A8" s="21"/>
      <c r="B8" s="20"/>
      <c r="C8" s="29" t="s">
        <v>13</v>
      </c>
      <c r="D8" s="36"/>
      <c r="E8" s="33"/>
      <c r="F8" s="36"/>
      <c r="G8" s="35"/>
      <c r="H8" s="36">
        <v>15000</v>
      </c>
      <c r="I8" s="33"/>
      <c r="J8" s="37"/>
      <c r="K8" s="33"/>
      <c r="L8" s="37"/>
      <c r="M8" s="33"/>
      <c r="N8" s="20"/>
      <c r="O8" s="36">
        <v>15000</v>
      </c>
      <c r="Q8" s="36"/>
      <c r="R8" s="21"/>
      <c r="S8" s="34"/>
    </row>
    <row r="9" spans="1:21" ht="15" thickBot="1" x14ac:dyDescent="0.35">
      <c r="A9" s="21"/>
      <c r="B9" s="20"/>
      <c r="C9" s="29"/>
      <c r="D9" s="36"/>
      <c r="E9" s="33"/>
      <c r="F9" s="36">
        <v>-6000</v>
      </c>
      <c r="G9" s="35"/>
      <c r="H9" s="36"/>
      <c r="I9" s="33"/>
      <c r="J9" s="37"/>
      <c r="K9" s="33"/>
      <c r="L9" s="37"/>
      <c r="M9" s="33"/>
      <c r="N9" s="20"/>
      <c r="O9" s="37"/>
      <c r="Q9" s="36">
        <v>6000</v>
      </c>
      <c r="R9" s="21"/>
      <c r="S9" s="36"/>
    </row>
    <row r="10" spans="1:21" ht="15" thickBot="1" x14ac:dyDescent="0.35">
      <c r="A10" s="21"/>
      <c r="B10" s="20"/>
      <c r="C10" s="29" t="s">
        <v>14</v>
      </c>
      <c r="D10" s="36">
        <v>-3000</v>
      </c>
      <c r="E10" s="33"/>
      <c r="F10" s="37"/>
      <c r="G10" s="35"/>
      <c r="H10" s="36"/>
      <c r="I10" s="33"/>
      <c r="J10" s="37"/>
      <c r="K10" s="33"/>
      <c r="L10" s="37"/>
      <c r="M10" s="33"/>
      <c r="N10" s="20"/>
      <c r="O10" s="37"/>
      <c r="Q10" s="36"/>
      <c r="R10" s="21"/>
      <c r="S10" s="36">
        <v>3000</v>
      </c>
      <c r="U10" s="48" t="s">
        <v>29</v>
      </c>
    </row>
    <row r="11" spans="1:21" ht="15" thickBot="1" x14ac:dyDescent="0.35">
      <c r="A11" s="21"/>
      <c r="B11" s="20"/>
      <c r="C11" s="29" t="s">
        <v>15</v>
      </c>
      <c r="D11" s="37"/>
      <c r="E11" s="33"/>
      <c r="F11" s="38">
        <v>25000</v>
      </c>
      <c r="G11" s="35"/>
      <c r="H11" s="36"/>
      <c r="I11" s="33"/>
      <c r="J11" s="38">
        <v>25000</v>
      </c>
      <c r="K11" s="33"/>
      <c r="L11" s="35"/>
      <c r="M11" s="33"/>
      <c r="N11" s="20"/>
      <c r="O11" s="35"/>
      <c r="Q11" s="35"/>
      <c r="R11" s="21"/>
      <c r="S11" s="35"/>
    </row>
    <row r="12" spans="1:21" ht="15" thickBot="1" x14ac:dyDescent="0.35">
      <c r="A12" s="21"/>
      <c r="B12" s="20"/>
      <c r="C12" s="29" t="s">
        <v>16</v>
      </c>
      <c r="D12" s="36">
        <v>-10000</v>
      </c>
      <c r="E12" s="33"/>
      <c r="F12" s="39"/>
      <c r="G12" s="35"/>
      <c r="H12" s="36"/>
      <c r="I12" s="33"/>
      <c r="J12" s="40">
        <v>-10000</v>
      </c>
      <c r="K12" s="33"/>
      <c r="L12" s="39"/>
      <c r="M12" s="33"/>
      <c r="N12" s="20"/>
      <c r="O12" s="39"/>
      <c r="Q12" s="39"/>
      <c r="R12" s="21"/>
      <c r="S12" s="39"/>
    </row>
    <row r="13" spans="1:21" ht="15" thickBot="1" x14ac:dyDescent="0.35">
      <c r="A13" s="21"/>
      <c r="B13" s="20"/>
      <c r="C13" s="29" t="s">
        <v>17</v>
      </c>
      <c r="D13" s="36">
        <f>SUM(D6:D12)</f>
        <v>47000</v>
      </c>
      <c r="E13" s="29" t="s">
        <v>5</v>
      </c>
      <c r="F13" s="41">
        <f>SUM(F7:F12)</f>
        <v>39000</v>
      </c>
      <c r="G13" s="29" t="s">
        <v>5</v>
      </c>
      <c r="H13" s="41">
        <f>SUM(H7:H12)</f>
        <v>15000</v>
      </c>
      <c r="I13" s="29" t="s">
        <v>3</v>
      </c>
      <c r="J13" s="41">
        <f>SUM(J6:J12)</f>
        <v>15000</v>
      </c>
      <c r="K13" s="29" t="s">
        <v>5</v>
      </c>
      <c r="L13" s="41">
        <f>SUM(L6:L12)</f>
        <v>80000</v>
      </c>
      <c r="M13" s="29"/>
      <c r="N13" s="29" t="s">
        <v>5</v>
      </c>
      <c r="O13" s="41">
        <f>SUM(O6:O12)</f>
        <v>15000</v>
      </c>
      <c r="P13" s="23" t="s">
        <v>24</v>
      </c>
      <c r="Q13" s="41">
        <f>SUM(Q6:Q12)</f>
        <v>6000</v>
      </c>
      <c r="R13" s="23" t="s">
        <v>24</v>
      </c>
      <c r="S13" s="41">
        <f>SUM(S6:S12)</f>
        <v>3000</v>
      </c>
    </row>
    <row r="14" spans="1:21" ht="15" thickBot="1" x14ac:dyDescent="0.35">
      <c r="A14" s="21"/>
      <c r="B14" s="20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0"/>
      <c r="O14" s="21"/>
      <c r="Q14" s="21"/>
      <c r="R14" s="21"/>
      <c r="S14" s="21"/>
    </row>
    <row r="15" spans="1:21" ht="15" thickBot="1" x14ac:dyDescent="0.35">
      <c r="A15" s="21"/>
      <c r="B15" s="20"/>
      <c r="C15" s="28"/>
      <c r="D15" s="101">
        <f>D13+F13+H13</f>
        <v>101000</v>
      </c>
      <c r="E15" s="102"/>
      <c r="F15" s="102"/>
      <c r="G15" s="102"/>
      <c r="H15" s="103"/>
      <c r="I15" s="29" t="s">
        <v>3</v>
      </c>
      <c r="J15" s="47">
        <f>J13</f>
        <v>15000</v>
      </c>
      <c r="K15" s="29" t="s">
        <v>5</v>
      </c>
      <c r="L15" s="42"/>
      <c r="M15" s="43"/>
      <c r="N15" s="43"/>
      <c r="O15" s="43">
        <f>L13+O13-Q13-S13</f>
        <v>86000</v>
      </c>
      <c r="P15" s="43"/>
      <c r="Q15" s="43"/>
      <c r="R15" s="43"/>
      <c r="S15" s="44"/>
    </row>
    <row r="16" spans="1:21" x14ac:dyDescent="0.3">
      <c r="A16" s="21"/>
      <c r="B16" s="20"/>
      <c r="C16" s="28"/>
      <c r="D16" s="28"/>
      <c r="E16" s="28"/>
      <c r="F16" s="28"/>
      <c r="G16" s="28"/>
      <c r="H16" s="28"/>
      <c r="I16" s="28"/>
      <c r="J16" s="29"/>
      <c r="K16" s="28"/>
      <c r="L16" s="29"/>
      <c r="M16" s="29"/>
      <c r="N16" s="20"/>
      <c r="O16" s="21"/>
      <c r="Q16" s="21"/>
      <c r="R16" s="21"/>
      <c r="S16" s="21"/>
    </row>
    <row r="17" spans="1:19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Q17" s="21"/>
      <c r="R17" s="21"/>
      <c r="S17" s="21"/>
    </row>
    <row r="18" spans="1:19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Q18" s="21"/>
      <c r="R18" s="21"/>
      <c r="S18" s="21"/>
    </row>
    <row r="19" spans="1:19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Q19" s="21"/>
      <c r="R19" s="21"/>
      <c r="S19" s="21"/>
    </row>
  </sheetData>
  <mergeCells count="5">
    <mergeCell ref="L4:S4"/>
    <mergeCell ref="B3:N3"/>
    <mergeCell ref="D4:G4"/>
    <mergeCell ref="L5:M5"/>
    <mergeCell ref="D15:H15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8"/>
  <sheetViews>
    <sheetView topLeftCell="A3" workbookViewId="0">
      <selection activeCell="T20" sqref="T20"/>
    </sheetView>
  </sheetViews>
  <sheetFormatPr defaultRowHeight="14.4" x14ac:dyDescent="0.3"/>
  <cols>
    <col min="1" max="1" width="5" customWidth="1"/>
    <col min="2" max="2" width="6.6640625" customWidth="1"/>
    <col min="3" max="3" width="7.6640625" customWidth="1"/>
    <col min="4" max="4" width="3.33203125" customWidth="1"/>
    <col min="5" max="5" width="9.109375" customWidth="1"/>
    <col min="6" max="6" width="2.77734375" customWidth="1"/>
    <col min="7" max="7" width="9" customWidth="1"/>
    <col min="8" max="8" width="2.21875" customWidth="1"/>
    <col min="9" max="9" width="4.5546875" customWidth="1"/>
    <col min="10" max="10" width="9.109375" bestFit="1" customWidth="1"/>
    <col min="11" max="11" width="4.88671875" customWidth="1"/>
    <col min="13" max="13" width="3.44140625" customWidth="1"/>
    <col min="14" max="14" width="9.77734375" customWidth="1"/>
    <col min="15" max="15" width="3.109375" customWidth="1"/>
    <col min="16" max="16" width="8.21875" customWidth="1"/>
    <col min="17" max="17" width="3.5546875" customWidth="1"/>
    <col min="18" max="18" width="7.109375" customWidth="1"/>
    <col min="19" max="19" width="2.77734375" customWidth="1"/>
    <col min="20" max="20" width="7.21875" customWidth="1"/>
    <col min="21" max="21" width="2.77734375" customWidth="1"/>
    <col min="22" max="22" width="19" customWidth="1"/>
  </cols>
  <sheetData>
    <row r="1" spans="1:27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5" x14ac:dyDescent="0.3">
      <c r="A2" s="25" t="s">
        <v>18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.6" thickBot="1" x14ac:dyDescent="0.35">
      <c r="A3" s="97" t="s">
        <v>19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25.95" customHeight="1" thickBot="1" x14ac:dyDescent="0.35">
      <c r="A4" s="20"/>
      <c r="B4" s="27"/>
      <c r="C4" s="104" t="s">
        <v>2</v>
      </c>
      <c r="D4" s="104"/>
      <c r="E4" s="104"/>
      <c r="F4" s="104"/>
      <c r="G4" s="104"/>
      <c r="H4" s="61"/>
      <c r="I4" s="62" t="s">
        <v>3</v>
      </c>
      <c r="J4" s="105" t="s">
        <v>36</v>
      </c>
      <c r="K4" s="105"/>
      <c r="L4" s="105"/>
      <c r="M4" s="62" t="s">
        <v>5</v>
      </c>
      <c r="N4" s="105" t="s">
        <v>6</v>
      </c>
      <c r="O4" s="105"/>
      <c r="P4" s="105"/>
      <c r="Q4" s="105"/>
      <c r="R4" s="105"/>
      <c r="S4" s="105"/>
      <c r="T4" s="105"/>
      <c r="U4" s="105"/>
      <c r="V4" s="21"/>
      <c r="W4" s="21"/>
      <c r="X4" s="21"/>
      <c r="Y4" s="21"/>
      <c r="Z4" s="21"/>
      <c r="AA4" s="21"/>
    </row>
    <row r="5" spans="1:27" ht="53.4" thickBot="1" x14ac:dyDescent="0.35">
      <c r="A5" s="20"/>
      <c r="B5" s="28"/>
      <c r="C5" s="24" t="s">
        <v>7</v>
      </c>
      <c r="D5" s="29" t="s">
        <v>5</v>
      </c>
      <c r="E5" s="24" t="s">
        <v>30</v>
      </c>
      <c r="F5" s="29" t="s">
        <v>5</v>
      </c>
      <c r="G5" s="24" t="s">
        <v>8</v>
      </c>
      <c r="H5" s="24"/>
      <c r="I5" s="29" t="s">
        <v>3</v>
      </c>
      <c r="J5" s="24" t="s">
        <v>31</v>
      </c>
      <c r="K5" s="29" t="s">
        <v>5</v>
      </c>
      <c r="L5" s="24" t="s">
        <v>20</v>
      </c>
      <c r="M5" s="29" t="s">
        <v>5</v>
      </c>
      <c r="N5" s="30" t="s">
        <v>10</v>
      </c>
      <c r="O5" s="29" t="s">
        <v>5</v>
      </c>
      <c r="P5" s="50" t="s">
        <v>32</v>
      </c>
      <c r="Q5" s="64" t="s">
        <v>24</v>
      </c>
      <c r="R5" s="51" t="s">
        <v>25</v>
      </c>
      <c r="S5" s="64" t="s">
        <v>24</v>
      </c>
      <c r="T5" s="21" t="s">
        <v>28</v>
      </c>
      <c r="U5" s="21"/>
      <c r="V5" s="21"/>
      <c r="W5" s="21"/>
      <c r="X5" s="21"/>
      <c r="Y5" s="21"/>
      <c r="Z5" s="21"/>
      <c r="AA5" s="21"/>
    </row>
    <row r="6" spans="1:27" ht="15" thickBot="1" x14ac:dyDescent="0.35">
      <c r="A6" s="20"/>
      <c r="B6" s="29" t="s">
        <v>11</v>
      </c>
      <c r="C6" s="36">
        <v>120000</v>
      </c>
      <c r="D6" s="33"/>
      <c r="E6" s="34"/>
      <c r="F6" s="33"/>
      <c r="G6" s="34"/>
      <c r="H6" s="35"/>
      <c r="I6" s="33"/>
      <c r="J6" s="34"/>
      <c r="K6" s="33"/>
      <c r="L6" s="52"/>
      <c r="M6" s="33"/>
      <c r="N6" s="36">
        <v>120000</v>
      </c>
      <c r="O6" s="33"/>
      <c r="P6" s="32"/>
      <c r="Q6" s="33"/>
      <c r="R6" s="32"/>
      <c r="S6" s="33"/>
      <c r="T6" s="32"/>
      <c r="U6" s="21"/>
      <c r="V6" s="21"/>
      <c r="W6" s="21"/>
      <c r="X6" s="21"/>
      <c r="Y6" s="21"/>
      <c r="Z6" s="21"/>
      <c r="AA6" s="21"/>
    </row>
    <row r="7" spans="1:27" ht="15" thickBot="1" x14ac:dyDescent="0.35">
      <c r="A7" s="20"/>
      <c r="B7" s="29" t="s">
        <v>12</v>
      </c>
      <c r="C7" s="37"/>
      <c r="D7" s="33"/>
      <c r="E7" s="36">
        <v>20000</v>
      </c>
      <c r="F7" s="33"/>
      <c r="G7" s="37"/>
      <c r="H7" s="35"/>
      <c r="I7" s="33"/>
      <c r="J7" s="36">
        <v>20000</v>
      </c>
      <c r="K7" s="33"/>
      <c r="L7" s="53"/>
      <c r="M7" s="33"/>
      <c r="N7" s="53"/>
      <c r="O7" s="33"/>
      <c r="P7" s="53"/>
      <c r="Q7" s="33"/>
      <c r="R7" s="53"/>
      <c r="S7" s="33"/>
      <c r="T7" s="53"/>
      <c r="U7" s="21"/>
      <c r="V7" s="21"/>
      <c r="W7" s="21"/>
      <c r="X7" s="21"/>
      <c r="Y7" s="21"/>
      <c r="Z7" s="21"/>
      <c r="AA7" s="21"/>
    </row>
    <row r="8" spans="1:27" ht="15" thickBot="1" x14ac:dyDescent="0.35">
      <c r="A8" s="20"/>
      <c r="B8" s="29" t="s">
        <v>13</v>
      </c>
      <c r="C8" s="36"/>
      <c r="D8" s="33"/>
      <c r="E8" s="36"/>
      <c r="F8" s="33"/>
      <c r="G8" s="36">
        <v>25000</v>
      </c>
      <c r="H8" s="35"/>
      <c r="I8" s="33"/>
      <c r="J8" s="36"/>
      <c r="K8" s="33"/>
      <c r="L8" s="54">
        <v>25000</v>
      </c>
      <c r="M8" s="33"/>
      <c r="N8" s="53"/>
      <c r="O8" s="33"/>
      <c r="P8" s="36"/>
      <c r="Q8" s="33"/>
      <c r="R8" s="36"/>
      <c r="S8" s="33"/>
      <c r="T8" s="36"/>
      <c r="U8" s="21"/>
      <c r="V8" s="21"/>
      <c r="W8" s="21"/>
      <c r="X8" s="21"/>
      <c r="Y8" s="21"/>
      <c r="Z8" s="21"/>
      <c r="AA8" s="21"/>
    </row>
    <row r="9" spans="1:27" ht="15" thickBot="1" x14ac:dyDescent="0.35">
      <c r="A9" s="20"/>
      <c r="B9" s="29" t="s">
        <v>14</v>
      </c>
      <c r="C9" s="36"/>
      <c r="D9" s="33"/>
      <c r="E9" s="36"/>
      <c r="F9" s="33"/>
      <c r="G9" s="36">
        <v>-6000</v>
      </c>
      <c r="H9" s="35"/>
      <c r="I9" s="33"/>
      <c r="J9" s="36"/>
      <c r="K9" s="33"/>
      <c r="L9" s="54"/>
      <c r="M9" s="33"/>
      <c r="N9" s="53"/>
      <c r="O9" s="33"/>
      <c r="P9" s="36"/>
      <c r="Q9" s="33"/>
      <c r="R9" s="36">
        <v>6000</v>
      </c>
      <c r="S9" s="33"/>
      <c r="T9" s="36"/>
      <c r="U9" s="21"/>
      <c r="V9" s="21"/>
      <c r="W9" s="21"/>
      <c r="X9" s="21"/>
      <c r="Y9" s="21"/>
      <c r="Z9" s="21"/>
      <c r="AA9" s="21"/>
    </row>
    <row r="10" spans="1:27" ht="15" thickBot="1" x14ac:dyDescent="0.35">
      <c r="A10" s="20"/>
      <c r="B10" s="29" t="s">
        <v>14</v>
      </c>
      <c r="C10" s="36">
        <v>20000</v>
      </c>
      <c r="D10" s="33"/>
      <c r="E10" s="36"/>
      <c r="F10" s="33"/>
      <c r="G10" s="36"/>
      <c r="H10" s="35"/>
      <c r="I10" s="33"/>
      <c r="J10" s="36"/>
      <c r="K10" s="33"/>
      <c r="L10" s="54"/>
      <c r="M10" s="33"/>
      <c r="N10" s="53"/>
      <c r="O10" s="33"/>
      <c r="P10" s="36">
        <v>20000</v>
      </c>
      <c r="Q10" s="33"/>
      <c r="R10" s="36"/>
      <c r="S10" s="33"/>
      <c r="T10" s="36"/>
      <c r="U10" s="21"/>
      <c r="V10" s="21"/>
      <c r="W10" s="21"/>
      <c r="X10" s="21"/>
      <c r="Y10" s="21"/>
      <c r="Z10" s="21"/>
      <c r="AA10" s="21"/>
    </row>
    <row r="11" spans="1:27" ht="15" thickBot="1" x14ac:dyDescent="0.35">
      <c r="A11" s="20"/>
      <c r="B11" s="29" t="s">
        <v>15</v>
      </c>
      <c r="C11" s="36">
        <v>-1000</v>
      </c>
      <c r="D11" s="33"/>
      <c r="E11" s="38"/>
      <c r="F11" s="33"/>
      <c r="G11" s="38"/>
      <c r="H11" s="35"/>
      <c r="I11" s="33"/>
      <c r="J11" s="38"/>
      <c r="K11" s="33"/>
      <c r="L11" s="28"/>
      <c r="M11" s="33"/>
      <c r="N11" s="28"/>
      <c r="O11" s="33"/>
      <c r="P11" s="28"/>
      <c r="Q11" s="33"/>
      <c r="R11" s="28"/>
      <c r="S11" s="33"/>
      <c r="T11" s="36">
        <v>1000</v>
      </c>
      <c r="U11" s="21"/>
      <c r="V11" s="60" t="s">
        <v>66</v>
      </c>
      <c r="W11" s="21"/>
      <c r="X11" s="21"/>
      <c r="Y11" s="21"/>
      <c r="Z11" s="21"/>
      <c r="AA11" s="21"/>
    </row>
    <row r="12" spans="1:27" ht="15" thickBot="1" x14ac:dyDescent="0.35">
      <c r="A12" s="20"/>
      <c r="B12" s="29" t="s">
        <v>15</v>
      </c>
      <c r="C12" s="38">
        <v>-2000</v>
      </c>
      <c r="D12" s="33"/>
      <c r="E12" s="32"/>
      <c r="F12" s="33"/>
      <c r="G12" s="32"/>
      <c r="H12" s="35"/>
      <c r="I12" s="33"/>
      <c r="J12" s="32"/>
      <c r="K12" s="33"/>
      <c r="L12" s="55"/>
      <c r="M12" s="33"/>
      <c r="N12" s="55"/>
      <c r="O12" s="33"/>
      <c r="P12" s="55"/>
      <c r="Q12" s="33"/>
      <c r="R12" s="55"/>
      <c r="S12" s="33"/>
      <c r="T12" s="36">
        <v>2000</v>
      </c>
      <c r="U12" s="21"/>
      <c r="V12" s="60" t="s">
        <v>35</v>
      </c>
      <c r="W12" s="21"/>
      <c r="X12" s="21"/>
      <c r="Y12" s="21"/>
      <c r="Z12" s="21"/>
      <c r="AA12" s="21"/>
    </row>
    <row r="13" spans="1:27" ht="15" thickBot="1" x14ac:dyDescent="0.35">
      <c r="A13" s="20"/>
      <c r="B13" s="29" t="s">
        <v>16</v>
      </c>
      <c r="C13" s="32">
        <v>-10000</v>
      </c>
      <c r="D13" s="33"/>
      <c r="E13" s="32"/>
      <c r="F13" s="33"/>
      <c r="G13" s="32">
        <v>10000</v>
      </c>
      <c r="H13" s="35"/>
      <c r="I13" s="33"/>
      <c r="J13" s="32"/>
      <c r="K13" s="33"/>
      <c r="L13" s="55"/>
      <c r="M13" s="33"/>
      <c r="N13" s="55"/>
      <c r="O13" s="33"/>
      <c r="P13" s="55"/>
      <c r="Q13" s="33"/>
      <c r="R13" s="55"/>
      <c r="S13" s="33"/>
      <c r="T13" s="36"/>
      <c r="U13" s="21"/>
      <c r="V13" s="21"/>
      <c r="W13" s="21"/>
      <c r="X13" s="21"/>
      <c r="Y13" s="21"/>
      <c r="Z13" s="21"/>
      <c r="AA13" s="21"/>
    </row>
    <row r="14" spans="1:27" ht="15" thickBot="1" x14ac:dyDescent="0.35">
      <c r="A14" s="20"/>
      <c r="B14" s="29" t="s">
        <v>33</v>
      </c>
      <c r="C14" s="36">
        <v>-15000</v>
      </c>
      <c r="D14" s="33"/>
      <c r="E14" s="35"/>
      <c r="F14" s="33"/>
      <c r="G14" s="35"/>
      <c r="H14" s="35"/>
      <c r="I14" s="33"/>
      <c r="J14" s="35"/>
      <c r="K14" s="33"/>
      <c r="L14" s="56">
        <v>-15000</v>
      </c>
      <c r="M14" s="33"/>
      <c r="N14" s="55"/>
      <c r="O14" s="33"/>
      <c r="P14" s="55"/>
      <c r="Q14" s="33"/>
      <c r="R14" s="55"/>
      <c r="S14" s="33"/>
      <c r="T14" s="55"/>
      <c r="U14" s="21"/>
      <c r="V14" s="21"/>
      <c r="W14" s="21"/>
      <c r="X14" s="21"/>
      <c r="Y14" s="21"/>
      <c r="Z14" s="21"/>
      <c r="AA14" s="21"/>
    </row>
    <row r="15" spans="1:27" ht="15" thickBot="1" x14ac:dyDescent="0.35">
      <c r="A15" s="20"/>
      <c r="B15" s="29" t="s">
        <v>17</v>
      </c>
      <c r="C15" s="57">
        <f>SUM(C6:C14)</f>
        <v>112000</v>
      </c>
      <c r="D15" s="29" t="s">
        <v>5</v>
      </c>
      <c r="E15" s="57">
        <f>SUM(E6:E14)</f>
        <v>20000</v>
      </c>
      <c r="F15" s="29"/>
      <c r="G15" s="41">
        <f>SUM(G5:G14)</f>
        <v>29000</v>
      </c>
      <c r="H15" s="29"/>
      <c r="I15" s="29" t="s">
        <v>3</v>
      </c>
      <c r="J15" s="63">
        <f>SUM(J6:J14)</f>
        <v>20000</v>
      </c>
      <c r="K15" s="29" t="s">
        <v>5</v>
      </c>
      <c r="L15" s="41">
        <f>SUM(L6:L14)</f>
        <v>10000</v>
      </c>
      <c r="M15" s="29" t="s">
        <v>5</v>
      </c>
      <c r="N15" s="58">
        <f>SUM(N6:N14)</f>
        <v>120000</v>
      </c>
      <c r="O15" s="29" t="s">
        <v>5</v>
      </c>
      <c r="P15" s="58">
        <f>SUM(P6:P14)</f>
        <v>20000</v>
      </c>
      <c r="Q15" s="64" t="s">
        <v>24</v>
      </c>
      <c r="R15" s="58">
        <f>SUM(R6:R14)</f>
        <v>6000</v>
      </c>
      <c r="S15" s="64" t="s">
        <v>24</v>
      </c>
      <c r="T15" s="58">
        <f>SUM(T6:T14)</f>
        <v>3000</v>
      </c>
      <c r="U15" s="21"/>
      <c r="V15" s="21"/>
      <c r="W15" s="21"/>
      <c r="X15" s="21"/>
      <c r="Y15" s="21"/>
      <c r="Z15" s="21"/>
      <c r="AA15" s="21"/>
    </row>
    <row r="16" spans="1:27" ht="15.6" thickTop="1" thickBot="1" x14ac:dyDescent="0.35">
      <c r="A16" s="20"/>
      <c r="B16" s="29"/>
      <c r="C16" s="29"/>
      <c r="D16" s="29"/>
      <c r="E16" s="29"/>
      <c r="F16" s="29"/>
      <c r="G16" s="29"/>
      <c r="H16" s="29"/>
      <c r="I16" s="29"/>
      <c r="J16" s="39"/>
      <c r="K16" s="29"/>
      <c r="L16" s="29"/>
      <c r="M16" s="29"/>
      <c r="N16" s="29"/>
      <c r="O16" s="29"/>
      <c r="P16" s="28"/>
      <c r="Q16" s="20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" thickBot="1" x14ac:dyDescent="0.35">
      <c r="A17" s="20"/>
      <c r="B17" s="28"/>
      <c r="C17" s="101">
        <f>SUM(C15:G15)</f>
        <v>161000</v>
      </c>
      <c r="D17" s="102"/>
      <c r="E17" s="102"/>
      <c r="F17" s="102"/>
      <c r="G17" s="106"/>
      <c r="H17" s="29"/>
      <c r="I17" s="29" t="s">
        <v>3</v>
      </c>
      <c r="J17" s="101">
        <f>SUM(J15:L15)</f>
        <v>30000</v>
      </c>
      <c r="K17" s="107"/>
      <c r="L17" s="108"/>
      <c r="M17" s="28"/>
      <c r="N17" s="109">
        <f>N15 + P15 - R15 - T15</f>
        <v>131000</v>
      </c>
      <c r="O17" s="110"/>
      <c r="P17" s="110"/>
      <c r="Q17" s="110"/>
      <c r="R17" s="110"/>
      <c r="S17" s="110"/>
      <c r="T17" s="111"/>
      <c r="U17" s="21"/>
      <c r="V17" s="21"/>
      <c r="W17" s="21"/>
      <c r="X17" s="21"/>
      <c r="Y17" s="21"/>
      <c r="Z17" s="21"/>
      <c r="AA17" s="21"/>
    </row>
    <row r="18" spans="1:27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</sheetData>
  <mergeCells count="7">
    <mergeCell ref="A3:Q3"/>
    <mergeCell ref="C4:G4"/>
    <mergeCell ref="J4:L4"/>
    <mergeCell ref="N4:U4"/>
    <mergeCell ref="C17:G17"/>
    <mergeCell ref="J17:L17"/>
    <mergeCell ref="N17:T1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8"/>
  <sheetViews>
    <sheetView topLeftCell="A4" workbookViewId="0">
      <selection activeCell="G19" sqref="G19"/>
    </sheetView>
  </sheetViews>
  <sheetFormatPr defaultRowHeight="14.4" x14ac:dyDescent="0.3"/>
  <cols>
    <col min="1" max="1" width="5" customWidth="1"/>
    <col min="2" max="2" width="6.6640625" customWidth="1"/>
    <col min="3" max="3" width="7.6640625" customWidth="1"/>
    <col min="4" max="4" width="3.33203125" customWidth="1"/>
    <col min="5" max="5" width="9.109375" customWidth="1"/>
    <col min="6" max="6" width="2.77734375" customWidth="1"/>
    <col min="7" max="7" width="9" customWidth="1"/>
    <col min="8" max="8" width="2.21875" customWidth="1"/>
    <col min="9" max="9" width="4.5546875" customWidth="1"/>
    <col min="10" max="10" width="9.109375" bestFit="1" customWidth="1"/>
    <col min="11" max="11" width="4.88671875" customWidth="1"/>
    <col min="13" max="13" width="3.44140625" customWidth="1"/>
    <col min="14" max="14" width="9.77734375" customWidth="1"/>
    <col min="15" max="15" width="3.109375" customWidth="1"/>
    <col min="16" max="16" width="8.21875" customWidth="1"/>
    <col min="17" max="17" width="3.5546875" customWidth="1"/>
    <col min="18" max="18" width="7.109375" customWidth="1"/>
    <col min="19" max="19" width="2.77734375" customWidth="1"/>
    <col min="20" max="20" width="7.21875" customWidth="1"/>
    <col min="21" max="21" width="2.77734375" customWidth="1"/>
    <col min="22" max="22" width="19" customWidth="1"/>
  </cols>
  <sheetData>
    <row r="1" spans="1:27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15" x14ac:dyDescent="0.3">
      <c r="A2" s="25" t="s">
        <v>18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.6" thickBot="1" x14ac:dyDescent="0.35">
      <c r="A3" s="97" t="s">
        <v>19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25.95" customHeight="1" thickBot="1" x14ac:dyDescent="0.35">
      <c r="A4" s="20"/>
      <c r="B4" s="27"/>
      <c r="C4" s="104" t="s">
        <v>2</v>
      </c>
      <c r="D4" s="104"/>
      <c r="E4" s="104"/>
      <c r="F4" s="104"/>
      <c r="G4" s="104"/>
      <c r="H4" s="61"/>
      <c r="I4" s="62" t="s">
        <v>3</v>
      </c>
      <c r="J4" s="105" t="s">
        <v>36</v>
      </c>
      <c r="K4" s="105"/>
      <c r="L4" s="105"/>
      <c r="M4" s="62" t="s">
        <v>5</v>
      </c>
      <c r="N4" s="105" t="s">
        <v>6</v>
      </c>
      <c r="O4" s="105"/>
      <c r="P4" s="105"/>
      <c r="Q4" s="105"/>
      <c r="R4" s="105"/>
      <c r="S4" s="105"/>
      <c r="T4" s="105"/>
      <c r="U4" s="105"/>
      <c r="V4" s="21"/>
      <c r="W4" s="21"/>
      <c r="X4" s="21"/>
      <c r="Y4" s="21"/>
      <c r="Z4" s="21"/>
      <c r="AA4" s="21"/>
    </row>
    <row r="5" spans="1:27" ht="53.4" thickBot="1" x14ac:dyDescent="0.35">
      <c r="A5" s="20"/>
      <c r="B5" s="28"/>
      <c r="C5" s="24" t="s">
        <v>7</v>
      </c>
      <c r="D5" s="29" t="s">
        <v>5</v>
      </c>
      <c r="E5" s="24" t="s">
        <v>30</v>
      </c>
      <c r="F5" s="29" t="s">
        <v>5</v>
      </c>
      <c r="G5" s="24" t="s">
        <v>8</v>
      </c>
      <c r="H5" s="24"/>
      <c r="I5" s="29" t="s">
        <v>3</v>
      </c>
      <c r="J5" s="24" t="s">
        <v>31</v>
      </c>
      <c r="K5" s="29" t="s">
        <v>5</v>
      </c>
      <c r="L5" s="24" t="s">
        <v>20</v>
      </c>
      <c r="M5" s="29" t="s">
        <v>5</v>
      </c>
      <c r="N5" s="30" t="s">
        <v>10</v>
      </c>
      <c r="O5" s="29" t="s">
        <v>5</v>
      </c>
      <c r="P5" s="50" t="s">
        <v>32</v>
      </c>
      <c r="Q5" s="64" t="s">
        <v>24</v>
      </c>
      <c r="R5" s="51" t="s">
        <v>25</v>
      </c>
      <c r="S5" s="64" t="s">
        <v>24</v>
      </c>
      <c r="T5" s="21" t="s">
        <v>28</v>
      </c>
      <c r="U5" s="21"/>
      <c r="V5" s="21"/>
      <c r="W5" s="21"/>
      <c r="X5" s="21"/>
      <c r="Y5" s="21"/>
      <c r="Z5" s="21"/>
      <c r="AA5" s="21"/>
    </row>
    <row r="6" spans="1:27" ht="15" thickBot="1" x14ac:dyDescent="0.35">
      <c r="A6" s="20"/>
      <c r="B6" s="29" t="s">
        <v>11</v>
      </c>
      <c r="C6" s="36">
        <v>120000</v>
      </c>
      <c r="D6" s="33"/>
      <c r="E6" s="34"/>
      <c r="F6" s="33"/>
      <c r="G6" s="34"/>
      <c r="H6" s="35"/>
      <c r="I6" s="33"/>
      <c r="J6" s="34"/>
      <c r="K6" s="33"/>
      <c r="L6" s="52"/>
      <c r="M6" s="33"/>
      <c r="N6" s="36">
        <v>120000</v>
      </c>
      <c r="O6" s="33"/>
      <c r="P6" s="32"/>
      <c r="Q6" s="33"/>
      <c r="R6" s="32"/>
      <c r="S6" s="33"/>
      <c r="T6" s="32"/>
      <c r="U6" s="21"/>
      <c r="V6" s="21"/>
      <c r="W6" s="21"/>
      <c r="X6" s="21"/>
      <c r="Y6" s="21"/>
      <c r="Z6" s="21"/>
      <c r="AA6" s="21"/>
    </row>
    <row r="7" spans="1:27" ht="15" thickBot="1" x14ac:dyDescent="0.35">
      <c r="A7" s="20"/>
      <c r="B7" s="29" t="s">
        <v>12</v>
      </c>
      <c r="C7" s="37"/>
      <c r="D7" s="33"/>
      <c r="E7" s="36">
        <v>20000</v>
      </c>
      <c r="F7" s="33"/>
      <c r="G7" s="37"/>
      <c r="H7" s="35"/>
      <c r="I7" s="33"/>
      <c r="J7" s="36">
        <v>20000</v>
      </c>
      <c r="K7" s="33"/>
      <c r="L7" s="53"/>
      <c r="M7" s="33"/>
      <c r="N7" s="53"/>
      <c r="O7" s="33"/>
      <c r="P7" s="53"/>
      <c r="Q7" s="33"/>
      <c r="R7" s="53"/>
      <c r="S7" s="33"/>
      <c r="T7" s="53"/>
      <c r="U7" s="21"/>
      <c r="V7" s="21"/>
      <c r="W7" s="21"/>
      <c r="X7" s="21"/>
      <c r="Y7" s="21"/>
      <c r="Z7" s="21"/>
      <c r="AA7" s="21"/>
    </row>
    <row r="8" spans="1:27" ht="15" thickBot="1" x14ac:dyDescent="0.35">
      <c r="A8" s="20"/>
      <c r="B8" s="29" t="s">
        <v>13</v>
      </c>
      <c r="C8" s="36"/>
      <c r="D8" s="33"/>
      <c r="E8" s="36"/>
      <c r="F8" s="33"/>
      <c r="G8" s="36">
        <v>25000</v>
      </c>
      <c r="H8" s="35"/>
      <c r="I8" s="33"/>
      <c r="J8" s="36"/>
      <c r="K8" s="33"/>
      <c r="L8" s="54">
        <v>25000</v>
      </c>
      <c r="M8" s="33"/>
      <c r="N8" s="53"/>
      <c r="O8" s="33"/>
      <c r="P8" s="36"/>
      <c r="Q8" s="33"/>
      <c r="R8" s="36"/>
      <c r="S8" s="33"/>
      <c r="T8" s="36"/>
      <c r="U8" s="21"/>
      <c r="V8" s="21"/>
      <c r="W8" s="21"/>
      <c r="X8" s="21"/>
      <c r="Y8" s="21"/>
      <c r="Z8" s="21"/>
      <c r="AA8" s="21"/>
    </row>
    <row r="9" spans="1:27" ht="15" thickBot="1" x14ac:dyDescent="0.35">
      <c r="A9" s="20"/>
      <c r="B9" s="29" t="s">
        <v>14</v>
      </c>
      <c r="C9" s="36">
        <v>20000</v>
      </c>
      <c r="D9" s="33"/>
      <c r="E9" s="36"/>
      <c r="F9" s="33"/>
      <c r="G9" s="36"/>
      <c r="H9" s="35"/>
      <c r="I9" s="33"/>
      <c r="J9" s="36"/>
      <c r="K9" s="33"/>
      <c r="L9" s="54"/>
      <c r="M9" s="33"/>
      <c r="N9" s="53"/>
      <c r="O9" s="33"/>
      <c r="P9" s="36">
        <v>20000</v>
      </c>
      <c r="Q9" s="33"/>
      <c r="R9" s="36"/>
      <c r="S9" s="33"/>
      <c r="T9" s="36"/>
      <c r="U9" s="21"/>
      <c r="V9" s="21"/>
      <c r="W9" s="21"/>
      <c r="X9" s="21"/>
      <c r="Y9" s="21"/>
      <c r="Z9" s="21"/>
      <c r="AA9" s="21"/>
    </row>
    <row r="10" spans="1:27" ht="15" thickBot="1" x14ac:dyDescent="0.35">
      <c r="A10" s="20"/>
      <c r="B10" s="29" t="s">
        <v>14</v>
      </c>
      <c r="C10" s="36"/>
      <c r="D10" s="33"/>
      <c r="E10" s="36"/>
      <c r="F10" s="33"/>
      <c r="G10" s="36">
        <v>-6000</v>
      </c>
      <c r="H10" s="35"/>
      <c r="I10" s="33"/>
      <c r="J10" s="36"/>
      <c r="K10" s="33"/>
      <c r="L10" s="54"/>
      <c r="M10" s="33"/>
      <c r="N10" s="53"/>
      <c r="O10" s="33"/>
      <c r="P10" s="36"/>
      <c r="Q10" s="33"/>
      <c r="R10" s="36">
        <v>6000</v>
      </c>
      <c r="S10" s="33"/>
      <c r="T10" s="36"/>
      <c r="U10" s="21"/>
      <c r="V10" s="21"/>
      <c r="W10" s="21"/>
      <c r="X10" s="21"/>
      <c r="Y10" s="21"/>
      <c r="Z10" s="21"/>
      <c r="AA10" s="21"/>
    </row>
    <row r="11" spans="1:27" ht="15" thickBot="1" x14ac:dyDescent="0.35">
      <c r="A11" s="20"/>
      <c r="B11" s="29" t="s">
        <v>15</v>
      </c>
      <c r="C11" s="36">
        <v>-1000</v>
      </c>
      <c r="D11" s="33"/>
      <c r="E11" s="38"/>
      <c r="F11" s="33"/>
      <c r="G11" s="38"/>
      <c r="H11" s="35"/>
      <c r="I11" s="33"/>
      <c r="J11" s="38"/>
      <c r="K11" s="33"/>
      <c r="L11" s="28"/>
      <c r="M11" s="33"/>
      <c r="N11" s="28"/>
      <c r="O11" s="33"/>
      <c r="P11" s="28"/>
      <c r="Q11" s="33"/>
      <c r="R11" s="28"/>
      <c r="S11" s="33"/>
      <c r="T11" s="36">
        <v>1000</v>
      </c>
      <c r="U11" s="21"/>
      <c r="V11" s="60" t="s">
        <v>34</v>
      </c>
      <c r="W11" s="21"/>
      <c r="X11" s="21"/>
      <c r="Y11" s="21"/>
      <c r="Z11" s="21"/>
      <c r="AA11" s="21"/>
    </row>
    <row r="12" spans="1:27" ht="15" thickBot="1" x14ac:dyDescent="0.35">
      <c r="A12" s="20"/>
      <c r="B12" s="29" t="s">
        <v>15</v>
      </c>
      <c r="C12" s="38">
        <v>-2000</v>
      </c>
      <c r="D12" s="33"/>
      <c r="E12" s="32"/>
      <c r="F12" s="33"/>
      <c r="G12" s="32"/>
      <c r="H12" s="35"/>
      <c r="I12" s="33"/>
      <c r="J12" s="32"/>
      <c r="K12" s="33"/>
      <c r="L12" s="55"/>
      <c r="M12" s="33"/>
      <c r="N12" s="55"/>
      <c r="O12" s="33"/>
      <c r="P12" s="55"/>
      <c r="Q12" s="33"/>
      <c r="R12" s="55"/>
      <c r="S12" s="33"/>
      <c r="T12" s="36">
        <v>2000</v>
      </c>
      <c r="U12" s="21"/>
      <c r="V12" s="60" t="s">
        <v>35</v>
      </c>
      <c r="W12" s="21"/>
      <c r="X12" s="21"/>
      <c r="Y12" s="21"/>
      <c r="Z12" s="21"/>
      <c r="AA12" s="21"/>
    </row>
    <row r="13" spans="1:27" ht="15" thickBot="1" x14ac:dyDescent="0.35">
      <c r="A13" s="20"/>
      <c r="B13" s="29" t="s">
        <v>16</v>
      </c>
      <c r="C13" s="32">
        <v>-10000</v>
      </c>
      <c r="D13" s="33"/>
      <c r="E13" s="32"/>
      <c r="F13" s="33"/>
      <c r="G13" s="32">
        <v>10000</v>
      </c>
      <c r="H13" s="35"/>
      <c r="I13" s="33"/>
      <c r="J13" s="32"/>
      <c r="K13" s="33"/>
      <c r="L13" s="55"/>
      <c r="M13" s="33"/>
      <c r="N13" s="55"/>
      <c r="O13" s="33"/>
      <c r="P13" s="55"/>
      <c r="Q13" s="33"/>
      <c r="R13" s="55"/>
      <c r="S13" s="33"/>
      <c r="T13" s="36"/>
      <c r="U13" s="21"/>
      <c r="V13" s="21"/>
      <c r="W13" s="21"/>
      <c r="X13" s="21"/>
      <c r="Y13" s="21"/>
      <c r="Z13" s="21"/>
      <c r="AA13" s="21"/>
    </row>
    <row r="14" spans="1:27" ht="15" thickBot="1" x14ac:dyDescent="0.35">
      <c r="A14" s="20"/>
      <c r="B14" s="29" t="s">
        <v>33</v>
      </c>
      <c r="C14" s="36">
        <v>-15000</v>
      </c>
      <c r="D14" s="33"/>
      <c r="E14" s="35"/>
      <c r="F14" s="33"/>
      <c r="G14" s="35"/>
      <c r="H14" s="35"/>
      <c r="I14" s="33"/>
      <c r="J14" s="35"/>
      <c r="K14" s="33"/>
      <c r="L14" s="56">
        <v>-15000</v>
      </c>
      <c r="M14" s="33"/>
      <c r="N14" s="55"/>
      <c r="O14" s="33"/>
      <c r="P14" s="55"/>
      <c r="Q14" s="33"/>
      <c r="R14" s="55"/>
      <c r="S14" s="33"/>
      <c r="T14" s="55"/>
      <c r="U14" s="21"/>
      <c r="V14" s="21"/>
      <c r="W14" s="21"/>
      <c r="X14" s="21"/>
      <c r="Y14" s="21"/>
      <c r="Z14" s="21"/>
      <c r="AA14" s="21"/>
    </row>
    <row r="15" spans="1:27" ht="15" thickBot="1" x14ac:dyDescent="0.35">
      <c r="A15" s="20"/>
      <c r="B15" s="29" t="s">
        <v>17</v>
      </c>
      <c r="C15" s="57">
        <f>SUM(C6:C14)</f>
        <v>112000</v>
      </c>
      <c r="D15" s="29" t="s">
        <v>5</v>
      </c>
      <c r="E15" s="57">
        <f>E7</f>
        <v>20000</v>
      </c>
      <c r="F15" s="29"/>
      <c r="G15" s="41">
        <f>SUM(G8:G14)</f>
        <v>29000</v>
      </c>
      <c r="H15" s="29"/>
      <c r="I15" s="29" t="s">
        <v>3</v>
      </c>
      <c r="J15" s="63">
        <f>J7</f>
        <v>20000</v>
      </c>
      <c r="K15" s="29" t="s">
        <v>5</v>
      </c>
      <c r="L15" s="41">
        <f>SUM(L6:L14)</f>
        <v>10000</v>
      </c>
      <c r="M15" s="29" t="s">
        <v>5</v>
      </c>
      <c r="N15" s="58">
        <f>SUM(N6:N14)</f>
        <v>120000</v>
      </c>
      <c r="O15" s="29" t="s">
        <v>5</v>
      </c>
      <c r="P15" s="58">
        <f>P9</f>
        <v>20000</v>
      </c>
      <c r="Q15" s="64" t="s">
        <v>24</v>
      </c>
      <c r="R15" s="58">
        <f>R10</f>
        <v>6000</v>
      </c>
      <c r="S15" s="64" t="s">
        <v>24</v>
      </c>
      <c r="T15" s="58">
        <f>SUM(T11:T14)</f>
        <v>3000</v>
      </c>
      <c r="U15" s="21"/>
      <c r="V15" s="21"/>
      <c r="W15" s="21"/>
      <c r="X15" s="21"/>
      <c r="Y15" s="21"/>
      <c r="Z15" s="21"/>
      <c r="AA15" s="21"/>
    </row>
    <row r="16" spans="1:27" ht="15.6" thickTop="1" thickBot="1" x14ac:dyDescent="0.35">
      <c r="A16" s="20"/>
      <c r="B16" s="29"/>
      <c r="C16" s="29"/>
      <c r="D16" s="29"/>
      <c r="E16" s="29"/>
      <c r="F16" s="29"/>
      <c r="G16" s="29"/>
      <c r="H16" s="29"/>
      <c r="I16" s="29"/>
      <c r="J16" s="39"/>
      <c r="K16" s="29"/>
      <c r="L16" s="29"/>
      <c r="M16" s="29"/>
      <c r="N16" s="29"/>
      <c r="O16" s="29"/>
      <c r="P16" s="28"/>
      <c r="Q16" s="20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" thickBot="1" x14ac:dyDescent="0.35">
      <c r="A17" s="20"/>
      <c r="B17" s="28"/>
      <c r="C17" s="101">
        <f>C15+E15+G15</f>
        <v>161000</v>
      </c>
      <c r="D17" s="102"/>
      <c r="E17" s="102"/>
      <c r="F17" s="102"/>
      <c r="G17" s="106"/>
      <c r="H17" s="29"/>
      <c r="I17" s="29" t="s">
        <v>3</v>
      </c>
      <c r="J17" s="101">
        <f>J15+L15</f>
        <v>30000</v>
      </c>
      <c r="K17" s="107"/>
      <c r="L17" s="108"/>
      <c r="M17" s="28"/>
      <c r="N17" s="109">
        <f>N15+P15-R15-T15</f>
        <v>131000</v>
      </c>
      <c r="O17" s="110"/>
      <c r="P17" s="110"/>
      <c r="Q17" s="110"/>
      <c r="R17" s="110"/>
      <c r="S17" s="110"/>
      <c r="T17" s="111"/>
      <c r="U17" s="21"/>
      <c r="V17" s="21"/>
      <c r="W17" s="21"/>
      <c r="X17" s="21"/>
      <c r="Y17" s="21"/>
      <c r="Z17" s="21"/>
      <c r="AA17" s="21"/>
    </row>
    <row r="18" spans="1:27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x14ac:dyDescent="0.3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</sheetData>
  <mergeCells count="7">
    <mergeCell ref="A3:Q3"/>
    <mergeCell ref="C17:G17"/>
    <mergeCell ref="C4:G4"/>
    <mergeCell ref="J4:L4"/>
    <mergeCell ref="N4:U4"/>
    <mergeCell ref="J17:L17"/>
    <mergeCell ref="N17:T17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4"/>
  <sheetViews>
    <sheetView topLeftCell="A4" workbookViewId="0">
      <selection activeCell="R25" sqref="R25"/>
    </sheetView>
  </sheetViews>
  <sheetFormatPr defaultRowHeight="13.2" x14ac:dyDescent="0.25"/>
  <cols>
    <col min="1" max="1" width="2.21875" style="134" customWidth="1"/>
    <col min="2" max="3" width="8.88671875" style="135"/>
    <col min="4" max="4" width="3.6640625" style="135" customWidth="1"/>
    <col min="5" max="5" width="8.88671875" style="135"/>
    <col min="6" max="6" width="4.33203125" style="135" customWidth="1"/>
    <col min="7" max="7" width="10.44140625" style="135" customWidth="1"/>
    <col min="8" max="8" width="4" style="135" customWidth="1"/>
    <col min="9" max="9" width="8.88671875" style="135"/>
    <col min="10" max="10" width="4.21875" style="135" customWidth="1"/>
    <col min="11" max="11" width="8.109375" style="135" customWidth="1"/>
    <col min="12" max="12" width="4.44140625" style="135" customWidth="1"/>
    <col min="13" max="13" width="8.21875" style="135" customWidth="1"/>
    <col min="14" max="14" width="3.88671875" style="135" customWidth="1"/>
    <col min="15" max="15" width="7.44140625" style="135" customWidth="1"/>
    <col min="16" max="16" width="4.33203125" style="135" customWidth="1"/>
    <col min="17" max="17" width="7.77734375" style="134" customWidth="1"/>
    <col min="18" max="18" width="2" style="134" customWidth="1"/>
    <col min="19" max="19" width="16.88671875" style="134" customWidth="1"/>
    <col min="20" max="20" width="2.5546875" style="134" customWidth="1"/>
    <col min="21" max="21" width="34.6640625" style="134" customWidth="1"/>
    <col min="22" max="22" width="10.109375" style="134" customWidth="1"/>
    <col min="23" max="24" width="10.77734375" style="134" customWidth="1"/>
    <col min="25" max="27" width="8.77734375" style="134"/>
    <col min="28" max="16384" width="8.88671875" style="135"/>
  </cols>
  <sheetData>
    <row r="1" spans="2:23" x14ac:dyDescent="0.25"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</row>
    <row r="2" spans="2:23" x14ac:dyDescent="0.25">
      <c r="B2" s="136" t="s">
        <v>21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3" spans="2:23" x14ac:dyDescent="0.25">
      <c r="B3" s="137" t="s">
        <v>37</v>
      </c>
      <c r="C3" s="137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</row>
    <row r="4" spans="2:23" ht="13.8" thickBot="1" x14ac:dyDescent="0.3">
      <c r="B4" s="138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</row>
    <row r="5" spans="2:23" ht="27" thickBot="1" x14ac:dyDescent="0.3">
      <c r="B5" s="1"/>
      <c r="C5" s="114" t="s">
        <v>2</v>
      </c>
      <c r="D5" s="114"/>
      <c r="E5" s="114"/>
      <c r="F5" s="114"/>
      <c r="G5" s="2"/>
      <c r="H5" s="2" t="s">
        <v>3</v>
      </c>
      <c r="I5" s="13" t="s">
        <v>4</v>
      </c>
      <c r="J5" s="2" t="s">
        <v>5</v>
      </c>
      <c r="K5" s="114" t="s">
        <v>6</v>
      </c>
      <c r="L5" s="114"/>
      <c r="M5" s="114"/>
      <c r="N5" s="114"/>
      <c r="O5" s="114"/>
      <c r="P5" s="114"/>
      <c r="Q5" s="114"/>
      <c r="R5" s="96"/>
    </row>
    <row r="6" spans="2:23" ht="40.200000000000003" thickBot="1" x14ac:dyDescent="0.3">
      <c r="B6" s="3"/>
      <c r="C6" s="4" t="s">
        <v>7</v>
      </c>
      <c r="D6" s="5" t="s">
        <v>5</v>
      </c>
      <c r="E6" s="4" t="s">
        <v>8</v>
      </c>
      <c r="F6" s="5" t="s">
        <v>5</v>
      </c>
      <c r="G6" s="4" t="s">
        <v>38</v>
      </c>
      <c r="H6" s="5" t="s">
        <v>3</v>
      </c>
      <c r="I6" s="4" t="s">
        <v>22</v>
      </c>
      <c r="J6" s="5" t="s">
        <v>5</v>
      </c>
      <c r="K6" s="6" t="s">
        <v>10</v>
      </c>
      <c r="L6" s="5" t="s">
        <v>5</v>
      </c>
      <c r="M6" s="6" t="s">
        <v>23</v>
      </c>
      <c r="N6" s="4" t="s">
        <v>24</v>
      </c>
      <c r="O6" s="6" t="s">
        <v>25</v>
      </c>
      <c r="P6" s="4" t="s">
        <v>24</v>
      </c>
      <c r="Q6" s="6" t="s">
        <v>28</v>
      </c>
      <c r="R6" s="4"/>
    </row>
    <row r="7" spans="2:23" ht="15" customHeight="1" thickBot="1" x14ac:dyDescent="0.3">
      <c r="B7" s="5" t="s">
        <v>11</v>
      </c>
      <c r="C7" s="7">
        <v>90000</v>
      </c>
      <c r="D7" s="15"/>
      <c r="E7" s="8"/>
      <c r="F7" s="9"/>
      <c r="G7" s="8"/>
      <c r="H7" s="15"/>
      <c r="I7" s="8"/>
      <c r="J7" s="15"/>
      <c r="K7" s="10">
        <v>90000</v>
      </c>
      <c r="L7" s="15"/>
      <c r="M7" s="11"/>
      <c r="N7" s="15"/>
      <c r="O7" s="11"/>
      <c r="P7" s="3"/>
      <c r="Q7" s="11"/>
      <c r="R7" s="9"/>
      <c r="U7" s="139" t="s">
        <v>56</v>
      </c>
      <c r="V7" s="139"/>
      <c r="W7" s="139"/>
    </row>
    <row r="8" spans="2:23" ht="15" customHeight="1" thickBot="1" x14ac:dyDescent="0.3">
      <c r="B8" s="5" t="s">
        <v>12</v>
      </c>
      <c r="C8" s="11"/>
      <c r="D8" s="15"/>
      <c r="E8" s="10">
        <v>40000</v>
      </c>
      <c r="F8" s="9"/>
      <c r="G8" s="10"/>
      <c r="H8" s="15"/>
      <c r="I8" s="10">
        <v>40000</v>
      </c>
      <c r="J8" s="15"/>
      <c r="K8" s="11"/>
      <c r="L8" s="15"/>
      <c r="M8" s="11"/>
      <c r="N8" s="15"/>
      <c r="O8" s="11"/>
      <c r="P8" s="3"/>
      <c r="Q8" s="11"/>
      <c r="R8" s="9"/>
      <c r="U8" s="139" t="s">
        <v>39</v>
      </c>
      <c r="V8" s="139"/>
      <c r="W8" s="139"/>
    </row>
    <row r="9" spans="2:23" ht="15" customHeight="1" thickBot="1" x14ac:dyDescent="0.3">
      <c r="B9" s="5" t="s">
        <v>13</v>
      </c>
      <c r="C9" s="10">
        <v>16000</v>
      </c>
      <c r="D9" s="15"/>
      <c r="E9" s="11"/>
      <c r="F9" s="9"/>
      <c r="G9" s="11"/>
      <c r="H9" s="15"/>
      <c r="I9" s="11"/>
      <c r="J9" s="15"/>
      <c r="K9" s="11"/>
      <c r="L9" s="15"/>
      <c r="M9" s="10">
        <v>16000</v>
      </c>
      <c r="N9" s="15"/>
      <c r="O9" s="11"/>
      <c r="P9" s="3"/>
      <c r="Q9" s="11"/>
      <c r="R9" s="9"/>
      <c r="U9" s="140" t="s">
        <v>63</v>
      </c>
      <c r="V9" s="140"/>
      <c r="W9" s="140"/>
    </row>
    <row r="10" spans="2:23" ht="15" customHeight="1" thickBot="1" x14ac:dyDescent="0.3">
      <c r="B10" s="5" t="s">
        <v>26</v>
      </c>
      <c r="C10" s="11"/>
      <c r="D10" s="15"/>
      <c r="E10" s="10">
        <v>-9000</v>
      </c>
      <c r="F10" s="9"/>
      <c r="G10" s="10"/>
      <c r="H10" s="15"/>
      <c r="I10" s="11"/>
      <c r="J10" s="15"/>
      <c r="K10" s="11"/>
      <c r="L10" s="15"/>
      <c r="M10" s="11"/>
      <c r="N10" s="15"/>
      <c r="O10" s="10">
        <v>9000</v>
      </c>
      <c r="P10" s="3"/>
      <c r="Q10" s="10"/>
      <c r="R10" s="49"/>
      <c r="U10" s="141"/>
      <c r="V10" s="119" t="s">
        <v>41</v>
      </c>
      <c r="W10" s="119" t="s">
        <v>41</v>
      </c>
    </row>
    <row r="11" spans="2:23" ht="15" customHeight="1" thickBot="1" x14ac:dyDescent="0.3">
      <c r="B11" s="5" t="s">
        <v>14</v>
      </c>
      <c r="C11" s="10">
        <v>-9000</v>
      </c>
      <c r="D11" s="15"/>
      <c r="E11" s="10"/>
      <c r="F11" s="9"/>
      <c r="G11" s="10"/>
      <c r="H11" s="15"/>
      <c r="I11" s="10">
        <v>-9000</v>
      </c>
      <c r="J11" s="15"/>
      <c r="K11" s="10"/>
      <c r="L11" s="15"/>
      <c r="M11" s="11"/>
      <c r="N11" s="15"/>
      <c r="O11" s="11"/>
      <c r="P11" s="3"/>
      <c r="Q11" s="11"/>
      <c r="R11" s="9"/>
      <c r="U11" s="120" t="s">
        <v>23</v>
      </c>
      <c r="V11" s="121"/>
      <c r="W11" s="122">
        <v>29000</v>
      </c>
    </row>
    <row r="12" spans="2:23" ht="15" customHeight="1" thickBot="1" x14ac:dyDescent="0.45">
      <c r="B12" s="5" t="s">
        <v>15</v>
      </c>
      <c r="C12" s="10"/>
      <c r="D12" s="15"/>
      <c r="E12" s="10"/>
      <c r="F12" s="9"/>
      <c r="G12" s="10">
        <v>13000</v>
      </c>
      <c r="H12" s="15"/>
      <c r="I12" s="10"/>
      <c r="J12" s="15"/>
      <c r="K12" s="10"/>
      <c r="L12" s="15"/>
      <c r="M12" s="10">
        <v>13000</v>
      </c>
      <c r="N12" s="15"/>
      <c r="O12" s="10"/>
      <c r="P12" s="3"/>
      <c r="Q12" s="10"/>
      <c r="R12" s="49"/>
      <c r="U12" s="152" t="s">
        <v>69</v>
      </c>
      <c r="V12" s="121"/>
      <c r="W12" s="123">
        <v>14000</v>
      </c>
    </row>
    <row r="13" spans="2:23" ht="16.05" customHeight="1" thickBot="1" x14ac:dyDescent="0.3">
      <c r="B13" s="5" t="s">
        <v>15</v>
      </c>
      <c r="C13" s="10"/>
      <c r="D13" s="15"/>
      <c r="E13" s="66">
        <v>-5000</v>
      </c>
      <c r="F13" s="9"/>
      <c r="G13" s="10"/>
      <c r="H13" s="15"/>
      <c r="I13" s="10"/>
      <c r="J13" s="15"/>
      <c r="K13" s="10"/>
      <c r="L13" s="15"/>
      <c r="M13" s="10"/>
      <c r="N13" s="15"/>
      <c r="O13" s="10">
        <v>5000</v>
      </c>
      <c r="P13" s="3"/>
      <c r="Q13" s="10"/>
      <c r="R13" s="49"/>
      <c r="U13" s="141" t="s">
        <v>43</v>
      </c>
      <c r="V13" s="142"/>
      <c r="W13" s="122">
        <f>W11-W12</f>
        <v>15000</v>
      </c>
    </row>
    <row r="14" spans="2:23" ht="16.05" customHeight="1" thickBot="1" x14ac:dyDescent="0.3">
      <c r="B14" s="5" t="s">
        <v>16</v>
      </c>
      <c r="C14" s="10">
        <v>6000</v>
      </c>
      <c r="D14" s="15"/>
      <c r="E14" s="10"/>
      <c r="F14" s="9"/>
      <c r="G14" s="10">
        <v>-6000</v>
      </c>
      <c r="H14" s="15"/>
      <c r="I14" s="10"/>
      <c r="J14" s="15"/>
      <c r="K14" s="10"/>
      <c r="L14" s="15"/>
      <c r="M14" s="10"/>
      <c r="N14" s="15"/>
      <c r="O14" s="10"/>
      <c r="P14" s="3"/>
      <c r="Q14" s="10"/>
      <c r="R14" s="49"/>
      <c r="U14" s="120" t="s">
        <v>44</v>
      </c>
      <c r="V14" s="121"/>
      <c r="W14" s="122"/>
    </row>
    <row r="15" spans="2:23" ht="16.05" customHeight="1" thickBot="1" x14ac:dyDescent="0.3">
      <c r="B15" s="5" t="s">
        <v>33</v>
      </c>
      <c r="C15" s="10">
        <v>-2500</v>
      </c>
      <c r="D15" s="15"/>
      <c r="E15" s="10"/>
      <c r="F15" s="9"/>
      <c r="G15" s="10"/>
      <c r="H15" s="15"/>
      <c r="I15" s="10"/>
      <c r="J15" s="15"/>
      <c r="K15" s="10"/>
      <c r="L15" s="15"/>
      <c r="M15" s="10"/>
      <c r="N15" s="15"/>
      <c r="O15" s="10"/>
      <c r="P15" s="3"/>
      <c r="Q15" s="10">
        <v>2500</v>
      </c>
      <c r="R15" s="49"/>
      <c r="S15" s="142" t="s">
        <v>67</v>
      </c>
      <c r="U15" s="120" t="s">
        <v>67</v>
      </c>
      <c r="V15" s="124">
        <v>2500</v>
      </c>
      <c r="W15" s="122"/>
    </row>
    <row r="16" spans="2:23" ht="16.05" customHeight="1" thickBot="1" x14ac:dyDescent="0.3">
      <c r="B16" s="5"/>
      <c r="C16" s="10">
        <v>-1500</v>
      </c>
      <c r="D16" s="15"/>
      <c r="E16" s="10"/>
      <c r="F16" s="9"/>
      <c r="G16" s="10"/>
      <c r="H16" s="15"/>
      <c r="I16" s="10"/>
      <c r="J16" s="15"/>
      <c r="K16" s="10"/>
      <c r="L16" s="15"/>
      <c r="M16" s="10"/>
      <c r="N16" s="15"/>
      <c r="O16" s="10"/>
      <c r="P16" s="3"/>
      <c r="Q16" s="10">
        <v>1500</v>
      </c>
      <c r="R16" s="49"/>
      <c r="S16" s="142" t="s">
        <v>66</v>
      </c>
      <c r="U16" s="120" t="s">
        <v>66</v>
      </c>
      <c r="V16" s="124">
        <v>1500</v>
      </c>
      <c r="W16" s="122"/>
    </row>
    <row r="17" spans="2:23" ht="16.05" customHeight="1" thickBot="1" x14ac:dyDescent="0.45">
      <c r="B17" s="5"/>
      <c r="C17" s="10">
        <v>-1000</v>
      </c>
      <c r="D17" s="15"/>
      <c r="E17" s="10"/>
      <c r="F17" s="9"/>
      <c r="G17" s="10"/>
      <c r="H17" s="15"/>
      <c r="I17" s="10"/>
      <c r="J17" s="15"/>
      <c r="K17" s="10"/>
      <c r="L17" s="15"/>
      <c r="M17" s="10"/>
      <c r="N17" s="15"/>
      <c r="O17" s="10"/>
      <c r="P17" s="3"/>
      <c r="Q17" s="10">
        <v>1000</v>
      </c>
      <c r="R17" s="49"/>
      <c r="S17" s="142" t="s">
        <v>68</v>
      </c>
      <c r="U17" s="120" t="s">
        <v>68</v>
      </c>
      <c r="V17" s="125">
        <v>1000</v>
      </c>
      <c r="W17" s="123"/>
    </row>
    <row r="18" spans="2:23" ht="16.05" customHeight="1" thickBot="1" x14ac:dyDescent="0.45">
      <c r="B18" s="5" t="s">
        <v>17</v>
      </c>
      <c r="C18" s="12">
        <f>SUM(C7:C17)</f>
        <v>98000</v>
      </c>
      <c r="D18" s="5" t="s">
        <v>5</v>
      </c>
      <c r="E18" s="12">
        <f>SUM(E7:E17)</f>
        <v>26000</v>
      </c>
      <c r="F18" s="5" t="s">
        <v>5</v>
      </c>
      <c r="G18" s="12">
        <f>SUM(G7:G17)</f>
        <v>7000</v>
      </c>
      <c r="H18" s="9"/>
      <c r="I18" s="12">
        <f>SUM(I7:I17)</f>
        <v>31000</v>
      </c>
      <c r="J18" s="5" t="s">
        <v>5</v>
      </c>
      <c r="K18" s="12">
        <f>SUM(K7:K17)</f>
        <v>90000</v>
      </c>
      <c r="L18" s="5" t="s">
        <v>5</v>
      </c>
      <c r="M18" s="19">
        <f>SUM(M7:M17)</f>
        <v>29000</v>
      </c>
      <c r="N18" s="5" t="s">
        <v>24</v>
      </c>
      <c r="O18" s="19">
        <f>SUM(O7:O17)</f>
        <v>14000</v>
      </c>
      <c r="P18" s="5" t="s">
        <v>24</v>
      </c>
      <c r="Q18" s="19">
        <f>SUM(Q7:Q17)</f>
        <v>5000</v>
      </c>
      <c r="R18" s="49"/>
      <c r="U18" s="126" t="s">
        <v>48</v>
      </c>
      <c r="V18" s="124"/>
      <c r="W18" s="123">
        <f>SUM(V15:V17)</f>
        <v>5000</v>
      </c>
    </row>
    <row r="19" spans="2:23" ht="16.2" thickTop="1" thickBot="1" x14ac:dyDescent="0.45">
      <c r="B19" s="5"/>
      <c r="C19" s="5"/>
      <c r="D19" s="5"/>
      <c r="E19" s="5"/>
      <c r="F19" s="5"/>
      <c r="G19" s="5"/>
      <c r="H19" s="5"/>
      <c r="I19" s="5"/>
      <c r="J19" s="5"/>
      <c r="K19" s="5"/>
      <c r="L19" s="3"/>
      <c r="M19" s="3"/>
      <c r="N19" s="3"/>
      <c r="O19" s="3"/>
      <c r="P19" s="3"/>
      <c r="U19" s="120" t="s">
        <v>59</v>
      </c>
      <c r="V19" s="127"/>
      <c r="W19" s="128">
        <f>W13-W18</f>
        <v>10000</v>
      </c>
    </row>
    <row r="20" spans="2:23" ht="13.8" thickBot="1" x14ac:dyDescent="0.3">
      <c r="B20" s="3"/>
      <c r="C20" s="116">
        <f>SUM(C18:G18)</f>
        <v>131000</v>
      </c>
      <c r="D20" s="117"/>
      <c r="E20" s="117"/>
      <c r="F20" s="117"/>
      <c r="G20" s="118"/>
      <c r="H20" s="5" t="s">
        <v>3</v>
      </c>
      <c r="I20" s="68">
        <f>I18</f>
        <v>31000</v>
      </c>
      <c r="J20" s="88" t="s">
        <v>5</v>
      </c>
      <c r="K20" s="116">
        <f xml:space="preserve"> K18 + M18 - O18 - Q18</f>
        <v>100000</v>
      </c>
      <c r="L20" s="117"/>
      <c r="M20" s="117"/>
      <c r="N20" s="117"/>
      <c r="O20" s="117"/>
      <c r="P20" s="117"/>
      <c r="Q20" s="118"/>
      <c r="R20" s="88"/>
      <c r="U20" s="120"/>
      <c r="V20" s="121"/>
      <c r="W20" s="122"/>
    </row>
    <row r="21" spans="2:23" x14ac:dyDescent="0.25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</row>
    <row r="22" spans="2:23" x14ac:dyDescent="0.25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U22" s="139" t="s">
        <v>37</v>
      </c>
      <c r="V22" s="139"/>
      <c r="W22" s="139"/>
    </row>
    <row r="23" spans="2:23" x14ac:dyDescent="0.25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U23" s="139" t="s">
        <v>49</v>
      </c>
      <c r="V23" s="139"/>
      <c r="W23" s="139"/>
    </row>
    <row r="24" spans="2:23" x14ac:dyDescent="0.25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U24" s="140" t="s">
        <v>64</v>
      </c>
      <c r="V24" s="140"/>
      <c r="W24" s="140"/>
    </row>
    <row r="25" spans="2:23" x14ac:dyDescent="0.25"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U25" s="129" t="s">
        <v>2</v>
      </c>
      <c r="V25" s="130" t="s">
        <v>41</v>
      </c>
      <c r="W25" s="130" t="s">
        <v>41</v>
      </c>
    </row>
    <row r="26" spans="2:23" x14ac:dyDescent="0.25"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U26" s="131" t="s">
        <v>50</v>
      </c>
      <c r="V26" s="132"/>
      <c r="W26" s="133">
        <v>98000</v>
      </c>
    </row>
    <row r="27" spans="2:23" x14ac:dyDescent="0.25"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U27" s="143" t="s">
        <v>8</v>
      </c>
      <c r="V27" s="144"/>
      <c r="W27" s="144">
        <v>26000</v>
      </c>
    </row>
    <row r="28" spans="2:23" x14ac:dyDescent="0.25"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U28" s="143" t="s">
        <v>38</v>
      </c>
      <c r="V28" s="144"/>
      <c r="W28" s="145">
        <v>7000</v>
      </c>
    </row>
    <row r="29" spans="2:23" x14ac:dyDescent="0.25"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U29" s="143" t="s">
        <v>51</v>
      </c>
      <c r="V29" s="143"/>
      <c r="W29" s="146">
        <f>SUM(W26:W28)</f>
        <v>131000</v>
      </c>
    </row>
    <row r="30" spans="2:23" ht="16.05" customHeight="1" x14ac:dyDescent="0.25"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U30" s="143"/>
      <c r="V30" s="143"/>
      <c r="W30" s="143"/>
    </row>
    <row r="31" spans="2:23" ht="16.05" customHeight="1" x14ac:dyDescent="0.25"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U31" s="147" t="s">
        <v>4</v>
      </c>
      <c r="V31" s="143"/>
      <c r="W31" s="143"/>
    </row>
    <row r="32" spans="2:23" ht="16.05" customHeight="1" x14ac:dyDescent="0.25"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U32" s="143" t="s">
        <v>22</v>
      </c>
      <c r="V32" s="143"/>
      <c r="W32" s="144">
        <v>31000</v>
      </c>
    </row>
    <row r="33" spans="2:23" ht="16.05" customHeight="1" x14ac:dyDescent="0.25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U33" s="143"/>
      <c r="V33" s="143"/>
      <c r="W33" s="144"/>
    </row>
    <row r="34" spans="2:23" ht="16.05" customHeight="1" x14ac:dyDescent="0.25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U34" s="148" t="s">
        <v>52</v>
      </c>
      <c r="V34" s="149"/>
      <c r="W34" s="149"/>
    </row>
    <row r="35" spans="2:23" ht="16.05" customHeight="1" x14ac:dyDescent="0.25"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U35" s="143" t="s">
        <v>10</v>
      </c>
      <c r="V35" s="149">
        <v>90000</v>
      </c>
      <c r="W35" s="149"/>
    </row>
    <row r="36" spans="2:23" x14ac:dyDescent="0.25"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U36" s="143" t="s">
        <v>70</v>
      </c>
      <c r="V36" s="149">
        <v>10000</v>
      </c>
      <c r="W36" s="149"/>
    </row>
    <row r="37" spans="2:23" ht="15" x14ac:dyDescent="0.4"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U37" s="143" t="s">
        <v>54</v>
      </c>
      <c r="V37" s="149"/>
      <c r="W37" s="150">
        <f>SUM(V35:V36)</f>
        <v>100000</v>
      </c>
    </row>
    <row r="38" spans="2:23" ht="15" x14ac:dyDescent="0.4"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U38" s="143" t="s">
        <v>55</v>
      </c>
      <c r="V38" s="149"/>
      <c r="W38" s="151">
        <f>W32 + W37</f>
        <v>131000</v>
      </c>
    </row>
    <row r="39" spans="2:23" x14ac:dyDescent="0.25"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U39" s="149"/>
      <c r="V39" s="149"/>
      <c r="W39" s="149"/>
    </row>
    <row r="40" spans="2:23" x14ac:dyDescent="0.25"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</row>
    <row r="41" spans="2:23" x14ac:dyDescent="0.25"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</row>
    <row r="42" spans="2:23" x14ac:dyDescent="0.25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</row>
    <row r="43" spans="2:23" x14ac:dyDescent="0.25"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spans="2:23" x14ac:dyDescent="0.25"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</row>
    <row r="45" spans="2:23" x14ac:dyDescent="0.25"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</row>
    <row r="46" spans="2:23" x14ac:dyDescent="0.25"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</row>
    <row r="47" spans="2:23" x14ac:dyDescent="0.25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</row>
    <row r="48" spans="2:23" x14ac:dyDescent="0.25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  <row r="49" spans="2:16" x14ac:dyDescent="0.25"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</row>
    <row r="50" spans="2:16" x14ac:dyDescent="0.25"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</row>
    <row r="51" spans="2:16" x14ac:dyDescent="0.25"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</row>
    <row r="52" spans="2:16" x14ac:dyDescent="0.25"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</row>
    <row r="53" spans="2:16" x14ac:dyDescent="0.25"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</row>
    <row r="54" spans="2:16" x14ac:dyDescent="0.25"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</row>
  </sheetData>
  <mergeCells count="11">
    <mergeCell ref="C20:G20"/>
    <mergeCell ref="K20:Q20"/>
    <mergeCell ref="U22:W22"/>
    <mergeCell ref="U23:W23"/>
    <mergeCell ref="U24:W24"/>
    <mergeCell ref="U9:W9"/>
    <mergeCell ref="B3:C3"/>
    <mergeCell ref="C5:F5"/>
    <mergeCell ref="K5:Q5"/>
    <mergeCell ref="U7:W7"/>
    <mergeCell ref="U8:W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4"/>
  <sheetViews>
    <sheetView tabSelected="1" topLeftCell="A12" workbookViewId="0">
      <selection activeCell="Q36" sqref="Q36"/>
    </sheetView>
  </sheetViews>
  <sheetFormatPr defaultRowHeight="14.4" x14ac:dyDescent="0.3"/>
  <cols>
    <col min="1" max="1" width="2.21875" style="21" customWidth="1"/>
    <col min="4" max="4" width="3.6640625" customWidth="1"/>
    <col min="6" max="6" width="4.33203125" customWidth="1"/>
    <col min="7" max="7" width="10.44140625" customWidth="1"/>
    <col min="8" max="8" width="4" customWidth="1"/>
    <col min="10" max="10" width="4.21875" customWidth="1"/>
    <col min="11" max="11" width="8.109375" customWidth="1"/>
    <col min="12" max="12" width="4.44140625" customWidth="1"/>
    <col min="13" max="13" width="8.21875" customWidth="1"/>
    <col min="14" max="14" width="3.88671875" customWidth="1"/>
    <col min="15" max="15" width="7.44140625" customWidth="1"/>
    <col min="16" max="16" width="4.33203125" customWidth="1"/>
    <col min="17" max="17" width="7.77734375" style="21" customWidth="1"/>
    <col min="18" max="18" width="2" style="21" customWidth="1"/>
    <col min="19" max="19" width="16.88671875" style="21" customWidth="1"/>
    <col min="20" max="20" width="2.5546875" style="21" customWidth="1"/>
    <col min="21" max="21" width="34.6640625" style="21" customWidth="1"/>
    <col min="22" max="22" width="10.109375" style="21" customWidth="1"/>
    <col min="23" max="24" width="10.77734375" style="21" customWidth="1"/>
    <col min="25" max="27" width="8.77734375" style="21"/>
  </cols>
  <sheetData>
    <row r="1" spans="2:23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2:23" ht="15" x14ac:dyDescent="0.3">
      <c r="B2" s="25" t="s">
        <v>21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2:23" ht="15" x14ac:dyDescent="0.3">
      <c r="B3" s="113" t="s">
        <v>37</v>
      </c>
      <c r="C3" s="113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23" ht="15.6" thickBot="1" x14ac:dyDescent="0.35">
      <c r="B4" s="2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2:23" ht="27" thickBot="1" x14ac:dyDescent="0.35">
      <c r="B5" s="1"/>
      <c r="C5" s="114" t="s">
        <v>2</v>
      </c>
      <c r="D5" s="114"/>
      <c r="E5" s="114"/>
      <c r="F5" s="114"/>
      <c r="G5" s="2"/>
      <c r="H5" s="2" t="s">
        <v>3</v>
      </c>
      <c r="I5" s="13" t="s">
        <v>4</v>
      </c>
      <c r="J5" s="2" t="s">
        <v>5</v>
      </c>
      <c r="K5" s="114" t="s">
        <v>6</v>
      </c>
      <c r="L5" s="114"/>
      <c r="M5" s="114"/>
      <c r="N5" s="114"/>
      <c r="O5" s="114"/>
      <c r="P5" s="114"/>
      <c r="Q5" s="114"/>
      <c r="R5" s="87"/>
    </row>
    <row r="6" spans="2:23" ht="40.200000000000003" thickBot="1" x14ac:dyDescent="0.35">
      <c r="B6" s="3"/>
      <c r="C6" s="4" t="s">
        <v>7</v>
      </c>
      <c r="D6" s="5" t="s">
        <v>5</v>
      </c>
      <c r="E6" s="4" t="s">
        <v>8</v>
      </c>
      <c r="F6" s="5" t="s">
        <v>5</v>
      </c>
      <c r="G6" s="4" t="s">
        <v>38</v>
      </c>
      <c r="H6" s="5" t="s">
        <v>3</v>
      </c>
      <c r="I6" s="4" t="s">
        <v>22</v>
      </c>
      <c r="J6" s="5" t="s">
        <v>5</v>
      </c>
      <c r="K6" s="6" t="s">
        <v>10</v>
      </c>
      <c r="L6" s="14" t="s">
        <v>5</v>
      </c>
      <c r="M6" s="6" t="s">
        <v>23</v>
      </c>
      <c r="N6" s="4" t="s">
        <v>24</v>
      </c>
      <c r="O6" s="6" t="s">
        <v>25</v>
      </c>
      <c r="P6" s="4" t="s">
        <v>24</v>
      </c>
      <c r="Q6" s="6" t="s">
        <v>28</v>
      </c>
      <c r="R6" s="4"/>
    </row>
    <row r="7" spans="2:23" ht="15" customHeight="1" thickBot="1" x14ac:dyDescent="0.35">
      <c r="B7" s="5" t="s">
        <v>11</v>
      </c>
      <c r="C7" s="7">
        <v>90000</v>
      </c>
      <c r="D7" s="15"/>
      <c r="E7" s="8"/>
      <c r="F7" s="9"/>
      <c r="G7" s="8"/>
      <c r="H7" s="15"/>
      <c r="I7" s="8"/>
      <c r="J7" s="15"/>
      <c r="K7" s="10">
        <v>90000</v>
      </c>
      <c r="L7" s="16"/>
      <c r="M7" s="17"/>
      <c r="N7" s="16"/>
      <c r="O7" s="17"/>
      <c r="P7" s="18"/>
      <c r="Q7" s="17"/>
      <c r="R7" s="65"/>
      <c r="U7" s="115" t="s">
        <v>56</v>
      </c>
      <c r="V7" s="115"/>
      <c r="W7" s="115"/>
    </row>
    <row r="8" spans="2:23" ht="15" customHeight="1" thickBot="1" x14ac:dyDescent="0.35">
      <c r="B8" s="5" t="s">
        <v>12</v>
      </c>
      <c r="C8" s="11"/>
      <c r="D8" s="15"/>
      <c r="E8" s="10">
        <v>40000</v>
      </c>
      <c r="F8" s="9"/>
      <c r="G8" s="10"/>
      <c r="H8" s="15"/>
      <c r="I8" s="10">
        <f>E8</f>
        <v>40000</v>
      </c>
      <c r="J8" s="15"/>
      <c r="K8" s="11"/>
      <c r="L8" s="16"/>
      <c r="M8" s="17"/>
      <c r="N8" s="16"/>
      <c r="O8" s="17"/>
      <c r="P8" s="18"/>
      <c r="Q8" s="17"/>
      <c r="R8" s="65"/>
      <c r="U8" s="115" t="s">
        <v>39</v>
      </c>
      <c r="V8" s="115"/>
      <c r="W8" s="115"/>
    </row>
    <row r="9" spans="2:23" ht="15" customHeight="1" thickBot="1" x14ac:dyDescent="0.35">
      <c r="B9" s="5" t="s">
        <v>13</v>
      </c>
      <c r="C9" s="10">
        <v>16000</v>
      </c>
      <c r="D9" s="15"/>
      <c r="E9" s="11"/>
      <c r="F9" s="9"/>
      <c r="G9" s="11"/>
      <c r="H9" s="15"/>
      <c r="I9" s="11"/>
      <c r="J9" s="15"/>
      <c r="K9" s="11"/>
      <c r="L9" s="16"/>
      <c r="M9" s="10">
        <f>C9</f>
        <v>16000</v>
      </c>
      <c r="N9" s="16"/>
      <c r="O9" s="17"/>
      <c r="P9" s="18"/>
      <c r="Q9" s="17"/>
      <c r="R9" s="65"/>
      <c r="U9" s="112" t="s">
        <v>40</v>
      </c>
      <c r="V9" s="112"/>
      <c r="W9" s="112"/>
    </row>
    <row r="10" spans="2:23" ht="15" customHeight="1" thickBot="1" x14ac:dyDescent="0.35">
      <c r="B10" s="5" t="s">
        <v>26</v>
      </c>
      <c r="C10" s="11"/>
      <c r="D10" s="15"/>
      <c r="E10" s="10">
        <v>-9000</v>
      </c>
      <c r="F10" s="9"/>
      <c r="G10" s="10"/>
      <c r="H10" s="15"/>
      <c r="I10" s="11"/>
      <c r="J10" s="15"/>
      <c r="K10" s="11"/>
      <c r="L10" s="16"/>
      <c r="M10" s="17"/>
      <c r="N10" s="16"/>
      <c r="O10" s="10">
        <v>9000</v>
      </c>
      <c r="P10" s="18"/>
      <c r="Q10" s="10"/>
      <c r="R10" s="49"/>
      <c r="U10" s="69"/>
      <c r="V10" s="70" t="s">
        <v>41</v>
      </c>
      <c r="W10" s="70" t="s">
        <v>41</v>
      </c>
    </row>
    <row r="11" spans="2:23" ht="15" customHeight="1" thickBot="1" x14ac:dyDescent="0.35">
      <c r="B11" s="5" t="s">
        <v>14</v>
      </c>
      <c r="C11" s="10">
        <v>-9000</v>
      </c>
      <c r="D11" s="15"/>
      <c r="E11" s="10"/>
      <c r="F11" s="9"/>
      <c r="G11" s="10"/>
      <c r="H11" s="15"/>
      <c r="I11" s="10">
        <f>C11</f>
        <v>-9000</v>
      </c>
      <c r="J11" s="15"/>
      <c r="K11" s="10"/>
      <c r="L11" s="16"/>
      <c r="M11" s="17"/>
      <c r="N11" s="16"/>
      <c r="O11" s="17"/>
      <c r="P11" s="18"/>
      <c r="Q11" s="17"/>
      <c r="R11" s="65"/>
      <c r="U11" s="86" t="s">
        <v>32</v>
      </c>
      <c r="V11" s="84"/>
      <c r="W11" s="71">
        <f>M18</f>
        <v>29000</v>
      </c>
    </row>
    <row r="12" spans="2:23" ht="15" customHeight="1" thickBot="1" x14ac:dyDescent="0.4">
      <c r="B12" s="5" t="s">
        <v>15</v>
      </c>
      <c r="C12" s="10"/>
      <c r="D12" s="15"/>
      <c r="E12" s="10"/>
      <c r="F12" s="9"/>
      <c r="G12" s="10">
        <v>13000</v>
      </c>
      <c r="H12" s="15"/>
      <c r="I12" s="10"/>
      <c r="J12" s="15"/>
      <c r="K12" s="10"/>
      <c r="L12" s="16"/>
      <c r="M12" s="10">
        <f>G12</f>
        <v>13000</v>
      </c>
      <c r="N12" s="16"/>
      <c r="O12" s="10"/>
      <c r="P12" s="18"/>
      <c r="Q12" s="10"/>
      <c r="R12" s="49"/>
      <c r="U12" s="86" t="s">
        <v>42</v>
      </c>
      <c r="V12" s="84"/>
      <c r="W12" s="72">
        <f>O18</f>
        <v>14000</v>
      </c>
    </row>
    <row r="13" spans="2:23" ht="16.05" customHeight="1" thickBot="1" x14ac:dyDescent="0.35">
      <c r="B13" s="5" t="s">
        <v>15</v>
      </c>
      <c r="C13" s="10"/>
      <c r="D13" s="15"/>
      <c r="E13" s="66">
        <v>-5000</v>
      </c>
      <c r="F13" s="9"/>
      <c r="G13" s="10"/>
      <c r="H13" s="15"/>
      <c r="I13" s="10"/>
      <c r="J13" s="15"/>
      <c r="K13" s="10"/>
      <c r="L13" s="16"/>
      <c r="M13" s="10"/>
      <c r="N13" s="16"/>
      <c r="O13" s="10">
        <v>5000</v>
      </c>
      <c r="P13" s="18"/>
      <c r="Q13" s="10"/>
      <c r="R13" s="49"/>
      <c r="U13" s="69" t="s">
        <v>43</v>
      </c>
      <c r="V13" s="60"/>
      <c r="W13" s="71">
        <f>W11-W12</f>
        <v>15000</v>
      </c>
    </row>
    <row r="14" spans="2:23" ht="16.05" customHeight="1" thickBot="1" x14ac:dyDescent="0.35">
      <c r="B14" s="5" t="s">
        <v>16</v>
      </c>
      <c r="C14" s="10">
        <v>6000</v>
      </c>
      <c r="D14" s="15"/>
      <c r="E14" s="10"/>
      <c r="F14" s="9"/>
      <c r="G14" s="10">
        <v>-6000</v>
      </c>
      <c r="H14" s="15"/>
      <c r="I14" s="10"/>
      <c r="J14" s="15"/>
      <c r="K14" s="10"/>
      <c r="L14" s="16"/>
      <c r="M14" s="10"/>
      <c r="N14" s="16"/>
      <c r="O14" s="10"/>
      <c r="P14" s="18"/>
      <c r="Q14" s="10"/>
      <c r="R14" s="49"/>
      <c r="U14" s="86" t="s">
        <v>44</v>
      </c>
      <c r="V14" s="84"/>
      <c r="W14" s="71"/>
    </row>
    <row r="15" spans="2:23" ht="16.05" customHeight="1" thickBot="1" x14ac:dyDescent="0.35">
      <c r="B15" s="5" t="s">
        <v>33</v>
      </c>
      <c r="C15" s="10">
        <v>-2500</v>
      </c>
      <c r="D15" s="15"/>
      <c r="E15" s="10"/>
      <c r="F15" s="9"/>
      <c r="G15" s="10"/>
      <c r="H15" s="15"/>
      <c r="I15" s="10"/>
      <c r="J15" s="15"/>
      <c r="K15" s="10"/>
      <c r="L15" s="16"/>
      <c r="M15" s="10"/>
      <c r="N15" s="16"/>
      <c r="O15" s="10"/>
      <c r="P15" s="18"/>
      <c r="Q15" s="10">
        <v>2500</v>
      </c>
      <c r="R15" s="49"/>
      <c r="S15" s="60" t="s">
        <v>35</v>
      </c>
      <c r="U15" s="86" t="s">
        <v>45</v>
      </c>
      <c r="V15" s="93">
        <f>Q15</f>
        <v>2500</v>
      </c>
      <c r="W15" s="71"/>
    </row>
    <row r="16" spans="2:23" ht="16.05" customHeight="1" thickBot="1" x14ac:dyDescent="0.35">
      <c r="B16" s="5"/>
      <c r="C16" s="10">
        <v>-1500</v>
      </c>
      <c r="D16" s="15"/>
      <c r="E16" s="10"/>
      <c r="F16" s="9"/>
      <c r="G16" s="10"/>
      <c r="H16" s="15"/>
      <c r="I16" s="10"/>
      <c r="J16" s="15"/>
      <c r="K16" s="10"/>
      <c r="L16" s="16"/>
      <c r="M16" s="10"/>
      <c r="N16" s="16"/>
      <c r="O16" s="10"/>
      <c r="P16" s="18"/>
      <c r="Q16" s="10">
        <v>1500</v>
      </c>
      <c r="R16" s="49"/>
      <c r="S16" s="60" t="s">
        <v>57</v>
      </c>
      <c r="U16" s="86" t="s">
        <v>46</v>
      </c>
      <c r="V16" s="93">
        <f>Q16</f>
        <v>1500</v>
      </c>
      <c r="W16" s="71"/>
    </row>
    <row r="17" spans="2:23" ht="16.05" customHeight="1" thickBot="1" x14ac:dyDescent="0.4">
      <c r="B17" s="5"/>
      <c r="C17" s="10">
        <v>-1000</v>
      </c>
      <c r="D17" s="15"/>
      <c r="E17" s="10"/>
      <c r="F17" s="9"/>
      <c r="G17" s="10"/>
      <c r="H17" s="15"/>
      <c r="I17" s="10"/>
      <c r="J17" s="15"/>
      <c r="K17" s="10"/>
      <c r="L17" s="16"/>
      <c r="M17" s="10"/>
      <c r="N17" s="16"/>
      <c r="O17" s="10"/>
      <c r="P17" s="18"/>
      <c r="Q17" s="10">
        <v>1000</v>
      </c>
      <c r="R17" s="49"/>
      <c r="S17" s="60" t="s">
        <v>58</v>
      </c>
      <c r="U17" s="86" t="s">
        <v>47</v>
      </c>
      <c r="V17" s="94">
        <f>Q17</f>
        <v>1000</v>
      </c>
      <c r="W17" s="72"/>
    </row>
    <row r="18" spans="2:23" ht="16.05" customHeight="1" thickBot="1" x14ac:dyDescent="0.4">
      <c r="B18" s="5" t="s">
        <v>17</v>
      </c>
      <c r="C18" s="12">
        <f>SUM(C7:C17)</f>
        <v>98000</v>
      </c>
      <c r="D18" s="9" t="s">
        <v>5</v>
      </c>
      <c r="E18" s="12">
        <f>SUM(E8:E17)</f>
        <v>26000</v>
      </c>
      <c r="F18" s="5" t="s">
        <v>5</v>
      </c>
      <c r="G18" s="12">
        <f>SUM(G7:G17)</f>
        <v>7000</v>
      </c>
      <c r="H18" s="9" t="s">
        <v>3</v>
      </c>
      <c r="I18" s="12">
        <f>SUM(I7:I17)</f>
        <v>31000</v>
      </c>
      <c r="J18" s="9" t="s">
        <v>5</v>
      </c>
      <c r="K18" s="12">
        <f>K7</f>
        <v>90000</v>
      </c>
      <c r="L18" s="14" t="s">
        <v>5</v>
      </c>
      <c r="M18" s="19">
        <f>SUM(M7:M17)</f>
        <v>29000</v>
      </c>
      <c r="N18" s="14" t="s">
        <v>24</v>
      </c>
      <c r="O18" s="19">
        <f>SUM(O7:O17)</f>
        <v>14000</v>
      </c>
      <c r="P18" s="14" t="s">
        <v>24</v>
      </c>
      <c r="Q18" s="19">
        <f>SUM(Q15:Q17)</f>
        <v>5000</v>
      </c>
      <c r="R18" s="49"/>
      <c r="U18" s="85" t="s">
        <v>48</v>
      </c>
      <c r="V18" s="84"/>
      <c r="W18" s="72">
        <f>SUM(V15:V17)</f>
        <v>5000</v>
      </c>
    </row>
    <row r="19" spans="2:23" ht="16.2" thickTop="1" thickBot="1" x14ac:dyDescent="0.4">
      <c r="B19" s="5"/>
      <c r="C19" s="5"/>
      <c r="D19" s="5"/>
      <c r="E19" s="5"/>
      <c r="F19" s="5"/>
      <c r="G19" s="5"/>
      <c r="H19" s="5"/>
      <c r="I19" s="5"/>
      <c r="J19" s="5"/>
      <c r="K19" s="5"/>
      <c r="L19" s="18"/>
      <c r="M19" s="18"/>
      <c r="N19" s="18"/>
      <c r="O19" s="18"/>
      <c r="P19" s="18"/>
      <c r="U19" s="86" t="s">
        <v>59</v>
      </c>
      <c r="V19" s="95"/>
      <c r="W19" s="92">
        <f>W13-W18</f>
        <v>10000</v>
      </c>
    </row>
    <row r="20" spans="2:23" ht="15" thickBot="1" x14ac:dyDescent="0.35">
      <c r="B20" s="3"/>
      <c r="C20" s="116">
        <f>C18+E18+G18</f>
        <v>131000</v>
      </c>
      <c r="D20" s="117"/>
      <c r="E20" s="117"/>
      <c r="F20" s="117"/>
      <c r="G20" s="118"/>
      <c r="H20" s="5" t="s">
        <v>3</v>
      </c>
      <c r="I20" s="68">
        <f>I18</f>
        <v>31000</v>
      </c>
      <c r="J20" s="67"/>
      <c r="K20" s="116">
        <f>K18+M18-O18-Q18</f>
        <v>100000</v>
      </c>
      <c r="L20" s="117"/>
      <c r="M20" s="117"/>
      <c r="N20" s="117"/>
      <c r="O20" s="117"/>
      <c r="P20" s="117"/>
      <c r="Q20" s="118"/>
      <c r="R20" s="88"/>
      <c r="U20" s="86"/>
      <c r="V20" s="84"/>
      <c r="W20" s="71"/>
    </row>
    <row r="21" spans="2:23" x14ac:dyDescent="0.3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2:23" x14ac:dyDescent="0.3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U22" s="115" t="s">
        <v>37</v>
      </c>
      <c r="V22" s="115"/>
      <c r="W22" s="115"/>
    </row>
    <row r="23" spans="2:23" x14ac:dyDescent="0.3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U23" s="115" t="s">
        <v>49</v>
      </c>
      <c r="V23" s="115"/>
      <c r="W23" s="115"/>
    </row>
    <row r="24" spans="2:23" x14ac:dyDescent="0.3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U24" s="112" t="s">
        <v>62</v>
      </c>
      <c r="V24" s="112"/>
      <c r="W24" s="112"/>
    </row>
    <row r="25" spans="2:23" x14ac:dyDescent="0.3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U25" s="89" t="s">
        <v>2</v>
      </c>
      <c r="V25" s="73" t="s">
        <v>41</v>
      </c>
      <c r="W25" s="73" t="s">
        <v>41</v>
      </c>
    </row>
    <row r="26" spans="2:23" x14ac:dyDescent="0.3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U26" s="74" t="s">
        <v>50</v>
      </c>
      <c r="V26" s="75"/>
      <c r="W26" s="76">
        <f>C18</f>
        <v>98000</v>
      </c>
    </row>
    <row r="27" spans="2:23" x14ac:dyDescent="0.3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U27" s="77" t="s">
        <v>8</v>
      </c>
      <c r="V27" s="78"/>
      <c r="W27" s="78">
        <f>E18</f>
        <v>26000</v>
      </c>
    </row>
    <row r="28" spans="2:23" x14ac:dyDescent="0.3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U28" s="77" t="s">
        <v>60</v>
      </c>
      <c r="V28" s="78"/>
      <c r="W28" s="79">
        <f>G18</f>
        <v>7000</v>
      </c>
    </row>
    <row r="29" spans="2:23" x14ac:dyDescent="0.3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U29" s="77" t="s">
        <v>51</v>
      </c>
      <c r="V29" s="77"/>
      <c r="W29" s="80">
        <f>SUM(W26:W28)</f>
        <v>131000</v>
      </c>
    </row>
    <row r="30" spans="2:23" ht="16.05" customHeight="1" x14ac:dyDescent="0.3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U30" s="77"/>
      <c r="V30" s="77"/>
      <c r="W30" s="77"/>
    </row>
    <row r="31" spans="2:23" ht="16.05" customHeight="1" x14ac:dyDescent="0.3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U31" s="90" t="s">
        <v>4</v>
      </c>
      <c r="V31" s="77"/>
      <c r="W31" s="77"/>
    </row>
    <row r="32" spans="2:23" ht="16.05" customHeight="1" x14ac:dyDescent="0.3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U32" s="77" t="s">
        <v>61</v>
      </c>
      <c r="V32" s="77"/>
      <c r="W32" s="78">
        <f>I18</f>
        <v>31000</v>
      </c>
    </row>
    <row r="33" spans="2:23" ht="16.05" customHeight="1" x14ac:dyDescent="0.3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U33" s="77"/>
      <c r="V33" s="77"/>
      <c r="W33" s="78"/>
    </row>
    <row r="34" spans="2:23" ht="16.05" customHeight="1" x14ac:dyDescent="0.3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U34" s="91" t="s">
        <v>52</v>
      </c>
      <c r="V34" s="59"/>
      <c r="W34" s="59"/>
    </row>
    <row r="35" spans="2:23" ht="16.05" customHeight="1" x14ac:dyDescent="0.3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U35" s="77" t="s">
        <v>10</v>
      </c>
      <c r="V35" s="81">
        <f>K18</f>
        <v>90000</v>
      </c>
      <c r="W35" s="59"/>
    </row>
    <row r="36" spans="2:23" ht="16.2" x14ac:dyDescent="0.4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U36" s="77" t="s">
        <v>53</v>
      </c>
      <c r="V36" s="82">
        <f>W19</f>
        <v>10000</v>
      </c>
      <c r="W36" s="59"/>
    </row>
    <row r="37" spans="2:23" ht="16.2" x14ac:dyDescent="0.4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U37" s="77" t="s">
        <v>54</v>
      </c>
      <c r="V37" s="59"/>
      <c r="W37" s="82">
        <f>V35+V36</f>
        <v>100000</v>
      </c>
    </row>
    <row r="38" spans="2:23" ht="16.2" x14ac:dyDescent="0.4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U38" s="77" t="s">
        <v>55</v>
      </c>
      <c r="V38" s="59"/>
      <c r="W38" s="83">
        <f>W32+W37</f>
        <v>131000</v>
      </c>
    </row>
    <row r="39" spans="2:23" x14ac:dyDescent="0.3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U39" s="59"/>
      <c r="V39" s="59"/>
      <c r="W39" s="59"/>
    </row>
    <row r="40" spans="2:23" x14ac:dyDescent="0.3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2:23" x14ac:dyDescent="0.3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2:23" x14ac:dyDescent="0.3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2:23" x14ac:dyDescent="0.3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2:23" x14ac:dyDescent="0.3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2:23" x14ac:dyDescent="0.3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2:23" x14ac:dyDescent="0.3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2:23" x14ac:dyDescent="0.3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2:23" x14ac:dyDescent="0.3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2:16" x14ac:dyDescent="0.3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2:16" x14ac:dyDescent="0.3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2:16" x14ac:dyDescent="0.3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2:16" x14ac:dyDescent="0.3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2:16" x14ac:dyDescent="0.3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2:16" x14ac:dyDescent="0.3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</sheetData>
  <mergeCells count="11">
    <mergeCell ref="U23:W23"/>
    <mergeCell ref="U24:W24"/>
    <mergeCell ref="U9:W9"/>
    <mergeCell ref="U22:W22"/>
    <mergeCell ref="U7:W7"/>
    <mergeCell ref="U8:W8"/>
    <mergeCell ref="B3:C3"/>
    <mergeCell ref="C20:G20"/>
    <mergeCell ref="K5:Q5"/>
    <mergeCell ref="K20:Q20"/>
    <mergeCell ref="C5:F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Question 1 </vt:lpstr>
      <vt:lpstr>Question 1 Soln</vt:lpstr>
      <vt:lpstr>Question 2</vt:lpstr>
      <vt:lpstr>Question 2 Soln</vt:lpstr>
      <vt:lpstr>Question 3 Question</vt:lpstr>
      <vt:lpstr>Question 3 Soln</vt:lpstr>
      <vt:lpstr>'Question 1 '!_Hlk6568839</vt:lpstr>
      <vt:lpstr>'Question 1 Soln'!_Hlk6568839</vt:lpstr>
      <vt:lpstr>'Question 2'!OLE_LINK2</vt:lpstr>
      <vt:lpstr>'Question 2 Soln'!OLE_LINK2</vt:lpstr>
      <vt:lpstr>'Question 3 Question'!OLE_LINK3</vt:lpstr>
      <vt:lpstr>'Question 3 Soln'!OLE_LINK3</vt:lpstr>
    </vt:vector>
  </TitlesOfParts>
  <Company>Singapore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Tan Liang Choo</dc:creator>
  <cp:lastModifiedBy>POH BOON SIONG</cp:lastModifiedBy>
  <dcterms:created xsi:type="dcterms:W3CDTF">2022-04-25T02:27:38Z</dcterms:created>
  <dcterms:modified xsi:type="dcterms:W3CDTF">2024-10-18T08:58:39Z</dcterms:modified>
</cp:coreProperties>
</file>