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a Banu\Downloads\"/>
    </mc:Choice>
  </mc:AlternateContent>
  <xr:revisionPtr revIDLastSave="0" documentId="13_ncr:1_{2A2A88FB-F334-4276-A59E-1F325D07970C}" xr6:coauthVersionLast="47" xr6:coauthVersionMax="47" xr10:uidLastSave="{00000000-0000-0000-0000-000000000000}"/>
  <bookViews>
    <workbookView xWindow="-110" yWindow="-110" windowWidth="19420" windowHeight="10300" xr2:uid="{E33B08D2-A5C9-43A6-BF37-5501B93A3EF0}"/>
  </bookViews>
  <sheets>
    <sheet name="Details" sheetId="1" r:id="rId1"/>
    <sheet name="FM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H48" i="2"/>
  <c r="G48" i="2"/>
  <c r="F48" i="2"/>
  <c r="E48" i="2"/>
  <c r="D48" i="2"/>
  <c r="H46" i="2"/>
  <c r="H22" i="2" s="1"/>
  <c r="G46" i="2"/>
  <c r="G22" i="2" s="1"/>
  <c r="F46" i="2"/>
  <c r="F22" i="2" s="1"/>
  <c r="E46" i="2"/>
  <c r="E22" i="2" s="1"/>
  <c r="D46" i="2"/>
  <c r="D22" i="2" s="1"/>
  <c r="H45" i="2"/>
  <c r="H21" i="2" s="1"/>
  <c r="G45" i="2"/>
  <c r="F45" i="2"/>
  <c r="F21" i="2" s="1"/>
  <c r="E45" i="2"/>
  <c r="E21" i="2" s="1"/>
  <c r="D45" i="2"/>
  <c r="D21" i="2" s="1"/>
  <c r="H44" i="2"/>
  <c r="H20" i="2" s="1"/>
  <c r="G44" i="2"/>
  <c r="F44" i="2"/>
  <c r="F20" i="2" s="1"/>
  <c r="E44" i="2"/>
  <c r="E20" i="2" s="1"/>
  <c r="D44" i="2"/>
  <c r="D20" i="2" s="1"/>
  <c r="H43" i="2"/>
  <c r="H19" i="2" s="1"/>
  <c r="G43" i="2"/>
  <c r="G19" i="2" s="1"/>
  <c r="F43" i="2"/>
  <c r="F19" i="2" s="1"/>
  <c r="E43" i="2"/>
  <c r="E19" i="2" s="1"/>
  <c r="D43" i="2"/>
  <c r="H40" i="2"/>
  <c r="G40" i="2"/>
  <c r="F40" i="2"/>
  <c r="E40" i="2"/>
  <c r="D40" i="2"/>
  <c r="H39" i="2"/>
  <c r="G39" i="2"/>
  <c r="F39" i="2"/>
  <c r="E39" i="2"/>
  <c r="D39" i="2"/>
  <c r="H36" i="2"/>
  <c r="G36" i="2"/>
  <c r="F36" i="2"/>
  <c r="E36" i="2"/>
  <c r="D36" i="2"/>
  <c r="H35" i="2"/>
  <c r="G35" i="2"/>
  <c r="F35" i="2"/>
  <c r="E35" i="2"/>
  <c r="D35" i="2"/>
  <c r="G20" i="2"/>
  <c r="E74" i="2"/>
  <c r="F74" i="2" s="1"/>
  <c r="G74" i="2" s="1"/>
  <c r="H74" i="2" s="1"/>
  <c r="E54" i="2"/>
  <c r="F54" i="2" s="1"/>
  <c r="G54" i="2" s="1"/>
  <c r="H54" i="2" s="1"/>
  <c r="H34" i="2" s="1"/>
  <c r="G21" i="2"/>
  <c r="D19" i="2"/>
  <c r="G34" i="2" l="1"/>
  <c r="F34" i="2"/>
  <c r="E34" i="2"/>
  <c r="E9" i="2" s="1"/>
  <c r="D23" i="2"/>
  <c r="E23" i="2"/>
  <c r="F23" i="2"/>
  <c r="H23" i="2"/>
  <c r="G23" i="2"/>
  <c r="E12" i="2" l="1"/>
  <c r="E11" i="2"/>
  <c r="E13" i="2"/>
  <c r="E15" i="2" s="1"/>
  <c r="E16" i="2" s="1"/>
  <c r="F12" i="2"/>
  <c r="F9" i="2"/>
  <c r="F11" i="2"/>
  <c r="E25" i="2" l="1"/>
  <c r="E26" i="2" s="1"/>
  <c r="F13" i="2"/>
  <c r="F15" i="2" s="1"/>
  <c r="F16" i="2" s="1"/>
  <c r="G12" i="2"/>
  <c r="G9" i="2"/>
  <c r="G11" i="2"/>
  <c r="G13" i="2" s="1"/>
  <c r="G15" i="2" s="1"/>
  <c r="G16" i="2" s="1"/>
  <c r="E28" i="2" l="1"/>
  <c r="E29" i="2" s="1"/>
  <c r="F25" i="2"/>
  <c r="G25" i="2"/>
  <c r="H11" i="2"/>
  <c r="H12" i="2"/>
  <c r="H9" i="2"/>
  <c r="G26" i="2" l="1"/>
  <c r="G28" i="2"/>
  <c r="G29" i="2" s="1"/>
  <c r="F26" i="2"/>
  <c r="F28" i="2"/>
  <c r="F29" i="2" s="1"/>
  <c r="H13" i="2"/>
  <c r="H15" i="2" s="1"/>
  <c r="H16" i="2" s="1"/>
  <c r="H25" i="2" l="1"/>
  <c r="H26" i="2" s="1"/>
  <c r="H28" i="2" l="1"/>
  <c r="H29" i="2" s="1"/>
  <c r="D9" i="2"/>
  <c r="D11" i="2"/>
  <c r="D12" i="2"/>
  <c r="D13" i="2" l="1"/>
  <c r="D15" i="2" s="1"/>
  <c r="D16" i="2" s="1"/>
  <c r="D25" i="2" l="1"/>
  <c r="D28" i="2"/>
  <c r="D29" i="2" s="1"/>
  <c r="D26" i="2"/>
</calcChain>
</file>

<file path=xl/sharedStrings.xml><?xml version="1.0" encoding="utf-8"?>
<sst xmlns="http://schemas.openxmlformats.org/spreadsheetml/2006/main" count="137" uniqueCount="53">
  <si>
    <t>Figures in USD</t>
  </si>
  <si>
    <t>Unit</t>
  </si>
  <si>
    <t>Year 1</t>
  </si>
  <si>
    <t>Year 2</t>
  </si>
  <si>
    <t>Year 3</t>
  </si>
  <si>
    <t>Year 4</t>
  </si>
  <si>
    <t>Year 5</t>
  </si>
  <si>
    <t>Income Statement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</si>
  <si>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</si>
  <si>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</si>
  <si>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</si>
  <si>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</si>
  <si>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</si>
  <si>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</si>
  <si>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</si>
  <si>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</si>
  <si>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</si>
  <si>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</si>
  <si>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</si>
  <si>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</si>
  <si>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</si>
  <si>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</si>
  <si>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</si>
  <si>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</si>
  <si>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</si>
  <si>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Profit / (Loss)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</si>
  <si>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</si>
  <si>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</si>
  <si>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</si>
  <si>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</si>
  <si>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</si>
  <si>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</si>
  <si>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>Corporate Tax</t>
  </si>
  <si>
    <t>Upper Case (Scenario 1)</t>
  </si>
  <si>
    <t>Lower Case (Scenario 2)</t>
  </si>
  <si>
    <t xml:space="preserve">Scenario </t>
  </si>
  <si>
    <t>Live Case</t>
  </si>
  <si>
    <t>Details</t>
  </si>
  <si>
    <t>E- Commerce</t>
  </si>
  <si>
    <t>XYZ.pvt.ltd</t>
  </si>
  <si>
    <t>Financial Modelling with Scenario Analysis</t>
  </si>
  <si>
    <t>2023-2027</t>
  </si>
  <si>
    <t>Work Done</t>
  </si>
  <si>
    <t>etc..</t>
  </si>
  <si>
    <t>Industry -</t>
  </si>
  <si>
    <t>Company -</t>
  </si>
  <si>
    <t>Analysis -</t>
  </si>
  <si>
    <t>Year -</t>
  </si>
  <si>
    <t xml:space="preserve">Skills </t>
  </si>
  <si>
    <t>Revenue Assumptions</t>
  </si>
  <si>
    <t>Fixed and Variable Cost</t>
  </si>
  <si>
    <t>Building Income Statements and Forecast</t>
  </si>
  <si>
    <t>Dynamic Report with Scenario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</si>
</sst>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43" fontId="0" fillId="0" borderId="1" xfId="1" applyFont="1" applyBorder="1"/>
    <xf numFmtId="43" fontId="0" fillId="0" borderId="1" xfId="0" applyNumberFormat="1" applyBorder="1"/>
    <xf numFmtId="9" fontId="0" fillId="0" borderId="1" xfId="2" applyFont="1" applyBorder="1"/>
    <xf numFmtId="3" fontId="0" fillId="0" borderId="1" xfId="0" applyNumberFormat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9" fontId="0" fillId="0" borderId="1" xfId="0" applyNumberFormat="1" applyBorder="1"/>
    <xf numFmtId="0" fontId="2" fillId="7" borderId="0" xfId="0" applyFont="1" applyFill="1" applyAlignment="1">
      <alignment horizontal="center"/>
    </xf>
    <xf numFmtId="0" fontId="0" fillId="8" borderId="1" xfId="0" applyFill="1" applyBorder="1"/>
    <xf numFmtId="0" fontId="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31750</xdr:rowOff>
    </xdr:from>
    <xdr:to>
      <xdr:col>7</xdr:col>
      <xdr:colOff>742950</xdr:colOff>
      <xdr:row>4</xdr:row>
      <xdr:rowOff>101600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540F7FA-6547-0426-686E-F5C89CF0F269}"/>
            </a:ext>
          </a:extLst>
        </xdr:cNvPr>
        <xdr:cNvSpPr/>
      </xdr:nvSpPr>
      <xdr:spPr>
        <a:xfrm>
          <a:off x="647700" y="31750"/>
          <a:ext cx="6184900" cy="8064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chemeClr val="bg1"/>
              </a:solidFill>
            </a:rPr>
            <a:t>Financial Modeling </a:t>
          </a:r>
        </a:p>
        <a:p>
          <a:pPr algn="ctr"/>
          <a:r>
            <a:rPr lang="en-IN" sz="1600" b="1">
              <a:solidFill>
                <a:schemeClr val="bg2">
                  <a:lumMod val="25000"/>
                </a:schemeClr>
              </a:solidFill>
            </a:rPr>
            <a:t>E-Commerec Store Sales Analysis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4FD-E89C-496E-A99C-7ED9CB19813F}">
  <dimension ref="C4:F21"/>
  <sheetViews>
    <sheetView tabSelected="1" workbookViewId="0">
      <selection activeCell="F7" sqref="F7"/>
    </sheetView>
  </sheetViews>
  <sheetFormatPr defaultRowHeight="14.5" x14ac:dyDescent="0.35"/>
  <cols>
    <col min="3" max="3" width="21.54296875" customWidth="1"/>
    <col min="4" max="4" width="0.453125" customWidth="1"/>
    <col min="5" max="5" width="41.1796875" customWidth="1"/>
    <col min="6" max="6" width="24.36328125" customWidth="1"/>
  </cols>
  <sheetData>
    <row r="4" spans="3:6" x14ac:dyDescent="0.35">
      <c r="C4" s="1" t="s">
        <v>37</v>
      </c>
    </row>
    <row r="6" spans="3:6" x14ac:dyDescent="0.35">
      <c r="C6" s="16" t="s">
        <v>44</v>
      </c>
      <c r="E6" t="s">
        <v>38</v>
      </c>
    </row>
    <row r="7" spans="3:6" x14ac:dyDescent="0.35">
      <c r="C7" s="16" t="s">
        <v>45</v>
      </c>
      <c r="E7" t="s">
        <v>39</v>
      </c>
    </row>
    <row r="8" spans="3:6" x14ac:dyDescent="0.35">
      <c r="C8" s="16" t="s">
        <v>46</v>
      </c>
      <c r="E8" t="s">
        <v>40</v>
      </c>
    </row>
    <row r="9" spans="3:6" x14ac:dyDescent="0.35">
      <c r="C9" s="16" t="s">
        <v>47</v>
      </c>
      <c r="E9" t="s">
        <v>41</v>
      </c>
    </row>
    <row r="11" spans="3:6" x14ac:dyDescent="0.35">
      <c r="C11" s="1" t="s">
        <v>42</v>
      </c>
      <c r="E11" s="1" t="s">
        <v>48</v>
      </c>
      <c r="F11" s="1"/>
    </row>
    <row r="13" spans="3:6" x14ac:dyDescent="0.35">
      <c r="C13" s="2" t="s">
        <v>32</v>
      </c>
      <c r="E13" s="2" t="s">
        <v>49</v>
      </c>
    </row>
    <row r="14" spans="3:6" x14ac:dyDescent="0.35">
      <c r="C14" s="15" t="s">
        <v>25</v>
      </c>
      <c r="E14" s="2" t="s">
        <v>50</v>
      </c>
    </row>
    <row r="15" spans="3:6" x14ac:dyDescent="0.35">
      <c r="C15" s="2" t="s">
        <v>13</v>
      </c>
      <c r="E15" s="2" t="s">
        <v>51</v>
      </c>
    </row>
    <row r="16" spans="3:6" x14ac:dyDescent="0.35">
      <c r="C16" s="2" t="s">
        <v>14</v>
      </c>
      <c r="E16" s="2" t="s">
        <v>52</v>
      </c>
    </row>
    <row r="17" spans="3:3" x14ac:dyDescent="0.35">
      <c r="C17" s="2" t="s">
        <v>15</v>
      </c>
    </row>
    <row r="18" spans="3:3" x14ac:dyDescent="0.35">
      <c r="C18" s="2" t="s">
        <v>22</v>
      </c>
    </row>
    <row r="19" spans="3:3" x14ac:dyDescent="0.35">
      <c r="C19" s="2" t="s">
        <v>23</v>
      </c>
    </row>
    <row r="20" spans="3:3" x14ac:dyDescent="0.35">
      <c r="C20" s="2" t="s">
        <v>24</v>
      </c>
    </row>
    <row r="21" spans="3:3" x14ac:dyDescent="0.35">
      <c r="C21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863F-329A-416D-9FD1-9E1EEF734B40}">
  <dimension ref="B6:K88"/>
  <sheetViews>
    <sheetView showGridLines="0" zoomScaleNormal="100" workbookViewId="0">
      <selection activeCell="K19" sqref="K19"/>
    </sheetView>
  </sheetViews>
  <sheetFormatPr defaultRowHeight="14.5" x14ac:dyDescent="0.35"/>
  <cols>
    <col min="2" max="2" width="20.7265625" customWidth="1"/>
    <col min="3" max="3" width="13" customWidth="1"/>
    <col min="4" max="8" width="11.1796875" bestFit="1" customWidth="1"/>
    <col min="10" max="10" width="11.6328125" customWidth="1"/>
  </cols>
  <sheetData>
    <row r="6" spans="2:11" x14ac:dyDescent="0.35">
      <c r="B6" s="4"/>
      <c r="C6" s="4"/>
      <c r="D6" s="4">
        <v>2023</v>
      </c>
      <c r="E6" s="4">
        <v>2024</v>
      </c>
      <c r="F6" s="4">
        <v>2025</v>
      </c>
      <c r="G6" s="4">
        <v>2026</v>
      </c>
      <c r="H6" s="4">
        <v>2027</v>
      </c>
    </row>
    <row r="7" spans="2:11" x14ac:dyDescent="0.35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</row>
    <row r="8" spans="2:11" x14ac:dyDescent="0.35">
      <c r="B8" s="2" t="s">
        <v>7</v>
      </c>
      <c r="C8" s="2"/>
      <c r="D8" s="2"/>
      <c r="E8" s="2"/>
      <c r="F8" s="2"/>
      <c r="G8" s="2"/>
      <c r="H8" s="2"/>
    </row>
    <row r="9" spans="2:11" x14ac:dyDescent="0.35">
      <c r="B9" s="2" t="s">
        <v>8</v>
      </c>
      <c r="C9" s="2" t="s">
        <v>9</v>
      </c>
      <c r="D9" s="6">
        <f>D34*D36</f>
        <v>119850.00000000001</v>
      </c>
      <c r="E9" s="6">
        <f t="shared" ref="E9:H9" si="0">E34*E36</f>
        <v>239700.00000000003</v>
      </c>
      <c r="F9" s="6">
        <f t="shared" si="0"/>
        <v>419475.00000000006</v>
      </c>
      <c r="G9" s="6">
        <f t="shared" si="0"/>
        <v>629212.5</v>
      </c>
      <c r="H9" s="6">
        <f t="shared" si="0"/>
        <v>849436.87500000012</v>
      </c>
      <c r="J9" s="14" t="s">
        <v>35</v>
      </c>
      <c r="K9" s="3">
        <v>1</v>
      </c>
    </row>
    <row r="10" spans="2:11" x14ac:dyDescent="0.35">
      <c r="B10" s="2" t="s">
        <v>10</v>
      </c>
      <c r="C10" s="2"/>
      <c r="D10" s="2"/>
      <c r="E10" s="2"/>
      <c r="F10" s="2"/>
      <c r="G10" s="2"/>
      <c r="H10" s="2"/>
    </row>
    <row r="11" spans="2:11" x14ac:dyDescent="0.35">
      <c r="B11" s="2" t="s">
        <v>11</v>
      </c>
      <c r="C11" s="2" t="s">
        <v>9</v>
      </c>
      <c r="D11" s="7">
        <f>D$34*D39</f>
        <v>19500</v>
      </c>
      <c r="E11" s="7">
        <f t="shared" ref="E11:H11" si="1">E$34*E39</f>
        <v>39000</v>
      </c>
      <c r="F11" s="7">
        <f t="shared" si="1"/>
        <v>68250</v>
      </c>
      <c r="G11" s="7">
        <f t="shared" si="1"/>
        <v>102375</v>
      </c>
      <c r="H11" s="7">
        <f t="shared" si="1"/>
        <v>138206.25</v>
      </c>
    </row>
    <row r="12" spans="2:11" x14ac:dyDescent="0.35">
      <c r="B12" s="2" t="s">
        <v>12</v>
      </c>
      <c r="C12" s="2" t="s">
        <v>9</v>
      </c>
      <c r="D12" s="7">
        <f>D$34*D40</f>
        <v>6750</v>
      </c>
      <c r="E12" s="7">
        <f t="shared" ref="E12:H12" si="2">E$34*E40</f>
        <v>13500</v>
      </c>
      <c r="F12" s="7">
        <f t="shared" si="2"/>
        <v>23625</v>
      </c>
      <c r="G12" s="7">
        <f t="shared" si="2"/>
        <v>35437.5</v>
      </c>
      <c r="H12" s="7">
        <f t="shared" si="2"/>
        <v>47840.625</v>
      </c>
    </row>
    <row r="13" spans="2:11" x14ac:dyDescent="0.35">
      <c r="B13" s="2" t="s">
        <v>13</v>
      </c>
      <c r="C13" s="2" t="s">
        <v>9</v>
      </c>
      <c r="D13" s="2">
        <f>SUM((D11:D12))</f>
        <v>26250</v>
      </c>
      <c r="E13" s="2">
        <f t="shared" ref="E13:H13" si="3">SUM((E11:E12))</f>
        <v>52500</v>
      </c>
      <c r="F13" s="2">
        <f t="shared" si="3"/>
        <v>91875</v>
      </c>
      <c r="G13" s="2">
        <f t="shared" si="3"/>
        <v>137812.5</v>
      </c>
      <c r="H13" s="2">
        <f t="shared" si="3"/>
        <v>186046.875</v>
      </c>
    </row>
    <row r="14" spans="2:11" x14ac:dyDescent="0.35">
      <c r="B14" s="2"/>
      <c r="C14" s="2"/>
      <c r="D14" s="2"/>
      <c r="E14" s="2"/>
      <c r="F14" s="2"/>
      <c r="G14" s="2"/>
      <c r="H14" s="2"/>
    </row>
    <row r="15" spans="2:11" x14ac:dyDescent="0.35">
      <c r="B15" s="2" t="s">
        <v>14</v>
      </c>
      <c r="C15" s="2" t="s">
        <v>9</v>
      </c>
      <c r="D15" s="7">
        <f>D9-D13</f>
        <v>93600.000000000015</v>
      </c>
      <c r="E15" s="7">
        <f t="shared" ref="E15:H15" si="4">E9-E13</f>
        <v>187200.00000000003</v>
      </c>
      <c r="F15" s="7">
        <f t="shared" si="4"/>
        <v>327600.00000000006</v>
      </c>
      <c r="G15" s="7">
        <f t="shared" si="4"/>
        <v>491400</v>
      </c>
      <c r="H15" s="7">
        <f t="shared" si="4"/>
        <v>663390.00000000012</v>
      </c>
    </row>
    <row r="16" spans="2:11" x14ac:dyDescent="0.35">
      <c r="B16" s="2" t="s">
        <v>15</v>
      </c>
      <c r="C16" s="2" t="s">
        <v>16</v>
      </c>
      <c r="D16" s="8">
        <f>D15/D9</f>
        <v>0.78097622027534419</v>
      </c>
      <c r="E16" s="8">
        <f t="shared" ref="E16:H16" si="5">E15/E9</f>
        <v>0.78097622027534419</v>
      </c>
      <c r="F16" s="8">
        <f t="shared" si="5"/>
        <v>0.78097622027534419</v>
      </c>
      <c r="G16" s="8">
        <f t="shared" si="5"/>
        <v>0.78097622027534419</v>
      </c>
      <c r="H16" s="8">
        <f t="shared" si="5"/>
        <v>0.78097622027534419</v>
      </c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 t="s">
        <v>17</v>
      </c>
      <c r="C18" s="2"/>
      <c r="D18" s="2"/>
      <c r="E18" s="2"/>
      <c r="F18" s="2"/>
      <c r="G18" s="2"/>
      <c r="H18" s="2"/>
    </row>
    <row r="19" spans="2:8" x14ac:dyDescent="0.35">
      <c r="B19" s="2" t="s">
        <v>18</v>
      </c>
      <c r="C19" s="2" t="s">
        <v>9</v>
      </c>
      <c r="D19" s="9">
        <f>D43</f>
        <v>20000</v>
      </c>
      <c r="E19" s="9">
        <f t="shared" ref="E19:H19" si="6">E43</f>
        <v>20000</v>
      </c>
      <c r="F19" s="9">
        <f t="shared" si="6"/>
        <v>30000</v>
      </c>
      <c r="G19" s="9">
        <f t="shared" si="6"/>
        <v>30000</v>
      </c>
      <c r="H19" s="9">
        <f t="shared" si="6"/>
        <v>30000</v>
      </c>
    </row>
    <row r="20" spans="2:8" x14ac:dyDescent="0.35">
      <c r="B20" s="2" t="s">
        <v>19</v>
      </c>
      <c r="C20" s="2" t="s">
        <v>9</v>
      </c>
      <c r="D20" s="9">
        <f t="shared" ref="D20:H22" si="7">D44</f>
        <v>50000</v>
      </c>
      <c r="E20" s="9">
        <f t="shared" si="7"/>
        <v>50000</v>
      </c>
      <c r="F20" s="9">
        <f t="shared" si="7"/>
        <v>100000</v>
      </c>
      <c r="G20" s="9">
        <f t="shared" si="7"/>
        <v>100000</v>
      </c>
      <c r="H20" s="9">
        <f t="shared" si="7"/>
        <v>100000</v>
      </c>
    </row>
    <row r="21" spans="2:8" x14ac:dyDescent="0.35">
      <c r="B21" s="2" t="s">
        <v>20</v>
      </c>
      <c r="C21" s="2" t="s">
        <v>9</v>
      </c>
      <c r="D21" s="9">
        <f t="shared" si="7"/>
        <v>25000</v>
      </c>
      <c r="E21" s="9">
        <f t="shared" si="7"/>
        <v>25000</v>
      </c>
      <c r="F21" s="9">
        <f t="shared" si="7"/>
        <v>50000</v>
      </c>
      <c r="G21" s="9">
        <f t="shared" si="7"/>
        <v>100000</v>
      </c>
      <c r="H21" s="9">
        <f t="shared" si="7"/>
        <v>100000</v>
      </c>
    </row>
    <row r="22" spans="2:8" x14ac:dyDescent="0.35">
      <c r="B22" s="2" t="s">
        <v>21</v>
      </c>
      <c r="C22" s="2" t="s">
        <v>9</v>
      </c>
      <c r="D22" s="9">
        <f t="shared" si="7"/>
        <v>5000</v>
      </c>
      <c r="E22" s="9">
        <f t="shared" si="7"/>
        <v>5000</v>
      </c>
      <c r="F22" s="9">
        <f t="shared" si="7"/>
        <v>5000</v>
      </c>
      <c r="G22" s="9">
        <f t="shared" si="7"/>
        <v>5000</v>
      </c>
      <c r="H22" s="9">
        <f t="shared" si="7"/>
        <v>5000</v>
      </c>
    </row>
    <row r="23" spans="2:8" x14ac:dyDescent="0.35">
      <c r="B23" s="2" t="s">
        <v>22</v>
      </c>
      <c r="C23" s="2" t="s">
        <v>9</v>
      </c>
      <c r="D23" s="9">
        <f>SUM(D19:D22)</f>
        <v>100000</v>
      </c>
      <c r="E23" s="9">
        <f t="shared" ref="E23:H23" si="8">SUM(E19:E22)</f>
        <v>100000</v>
      </c>
      <c r="F23" s="9">
        <f t="shared" si="8"/>
        <v>185000</v>
      </c>
      <c r="G23" s="9">
        <f t="shared" si="8"/>
        <v>235000</v>
      </c>
      <c r="H23" s="9">
        <f t="shared" si="8"/>
        <v>235000</v>
      </c>
    </row>
    <row r="24" spans="2:8" x14ac:dyDescent="0.35">
      <c r="B24" s="2"/>
      <c r="C24" s="2"/>
      <c r="D24" s="9"/>
      <c r="E24" s="9"/>
      <c r="F24" s="9"/>
      <c r="G24" s="9"/>
      <c r="H24" s="9"/>
    </row>
    <row r="25" spans="2:8" x14ac:dyDescent="0.35">
      <c r="B25" s="2" t="s">
        <v>23</v>
      </c>
      <c r="C25" s="2" t="s">
        <v>9</v>
      </c>
      <c r="D25" s="7">
        <f>D9-D13-D23</f>
        <v>-6399.9999999999854</v>
      </c>
      <c r="E25" s="7">
        <f t="shared" ref="E25:H25" si="9">E9-E13-E23</f>
        <v>87200.000000000029</v>
      </c>
      <c r="F25" s="7">
        <f t="shared" si="9"/>
        <v>142600.00000000006</v>
      </c>
      <c r="G25" s="7">
        <f t="shared" si="9"/>
        <v>256400</v>
      </c>
      <c r="H25" s="7">
        <f t="shared" si="9"/>
        <v>428390.00000000012</v>
      </c>
    </row>
    <row r="26" spans="2:8" x14ac:dyDescent="0.35">
      <c r="B26" s="2" t="s">
        <v>24</v>
      </c>
      <c r="C26" s="2" t="s">
        <v>16</v>
      </c>
      <c r="D26" s="8">
        <f>D25/D9</f>
        <v>-5.3400083437630246E-2</v>
      </c>
      <c r="E26" s="8">
        <f t="shared" ref="E26:H26" si="10">E25/E9</f>
        <v>0.36378806841885697</v>
      </c>
      <c r="F26" s="8">
        <f t="shared" si="10"/>
        <v>0.33994874545562914</v>
      </c>
      <c r="G26" s="8">
        <f t="shared" si="10"/>
        <v>0.40749349385144129</v>
      </c>
      <c r="H26" s="8">
        <f t="shared" si="10"/>
        <v>0.50432234885023097</v>
      </c>
    </row>
    <row r="27" spans="2:8" x14ac:dyDescent="0.35">
      <c r="B27" s="2"/>
      <c r="C27" s="2"/>
      <c r="D27" s="2"/>
      <c r="E27" s="2"/>
      <c r="F27" s="2"/>
      <c r="G27" s="2"/>
      <c r="H27" s="2"/>
    </row>
    <row r="28" spans="2:8" x14ac:dyDescent="0.35">
      <c r="B28" s="2" t="s">
        <v>32</v>
      </c>
      <c r="C28" s="2" t="s">
        <v>9</v>
      </c>
      <c r="D28" s="2" t="str">
        <f>IF(D25&lt;0,"NA",D25*D48)</f>
        <v>NA</v>
      </c>
      <c r="E28" s="2">
        <f t="shared" ref="E28:H28" si="11">IF(E25&lt;0,"NA",E25*E48)</f>
        <v>17440.000000000007</v>
      </c>
      <c r="F28" s="2">
        <f t="shared" si="11"/>
        <v>28520.000000000015</v>
      </c>
      <c r="G28" s="2">
        <f t="shared" si="11"/>
        <v>51280</v>
      </c>
      <c r="H28" s="2">
        <f t="shared" si="11"/>
        <v>85678.000000000029</v>
      </c>
    </row>
    <row r="29" spans="2:8" x14ac:dyDescent="0.35">
      <c r="B29" s="10" t="s">
        <v>25</v>
      </c>
      <c r="C29" s="10" t="s">
        <v>9</v>
      </c>
      <c r="D29" s="10">
        <f>IFERROR(D25-D28,D25)</f>
        <v>-6399.9999999999854</v>
      </c>
      <c r="E29" s="10">
        <f t="shared" ref="E29:H29" si="12">IFERROR(E25-E28,E25)</f>
        <v>69760.000000000029</v>
      </c>
      <c r="F29" s="10">
        <f t="shared" si="12"/>
        <v>114080.00000000004</v>
      </c>
      <c r="G29" s="10">
        <f t="shared" si="12"/>
        <v>205120</v>
      </c>
      <c r="H29" s="10">
        <f t="shared" si="12"/>
        <v>342712.00000000012</v>
      </c>
    </row>
    <row r="32" spans="2:8" x14ac:dyDescent="0.35">
      <c r="B32" s="11" t="s">
        <v>36</v>
      </c>
      <c r="C32" s="12"/>
      <c r="D32" s="12"/>
      <c r="E32" s="12"/>
      <c r="F32" s="12"/>
      <c r="G32" s="12"/>
      <c r="H32" s="12"/>
    </row>
    <row r="33" spans="2:8" x14ac:dyDescent="0.35">
      <c r="B33" s="2" t="s">
        <v>8</v>
      </c>
      <c r="C33" s="2"/>
      <c r="D33" s="2"/>
      <c r="E33" s="2"/>
      <c r="F33" s="2"/>
      <c r="G33" s="2"/>
      <c r="H33" s="2"/>
    </row>
    <row r="34" spans="2:8" x14ac:dyDescent="0.35">
      <c r="B34" s="2" t="s">
        <v>26</v>
      </c>
      <c r="C34" s="2" t="s">
        <v>27</v>
      </c>
      <c r="D34" s="6">
        <f>CHOOSE($K$9,D54,D74)</f>
        <v>3000</v>
      </c>
      <c r="E34" s="6">
        <f>CHOOSE($K$9,E54,E74)</f>
        <v>6000</v>
      </c>
      <c r="F34" s="6">
        <f>CHOOSE($K$9,F54,F74)</f>
        <v>10500</v>
      </c>
      <c r="G34" s="6">
        <f>CHOOSE($K$9,G54,G74)</f>
        <v>15750</v>
      </c>
      <c r="H34" s="6">
        <f>CHOOSE($K$9,H54,H74)</f>
        <v>21262.5</v>
      </c>
    </row>
    <row r="35" spans="2:8" x14ac:dyDescent="0.35">
      <c r="B35" s="2" t="s">
        <v>28</v>
      </c>
      <c r="C35" s="2" t="s">
        <v>16</v>
      </c>
      <c r="D35" s="2">
        <f t="shared" ref="D35:H35" si="13">CHOOSE($K$9,D55,D75)</f>
        <v>0</v>
      </c>
      <c r="E35" s="13">
        <f t="shared" si="13"/>
        <v>1</v>
      </c>
      <c r="F35" s="13">
        <f t="shared" si="13"/>
        <v>0.75</v>
      </c>
      <c r="G35" s="13">
        <f t="shared" si="13"/>
        <v>0.5</v>
      </c>
      <c r="H35" s="13">
        <f t="shared" si="13"/>
        <v>0.35</v>
      </c>
    </row>
    <row r="36" spans="2:8" x14ac:dyDescent="0.35">
      <c r="B36" s="2" t="s">
        <v>29</v>
      </c>
      <c r="C36" s="2" t="s">
        <v>9</v>
      </c>
      <c r="D36" s="6">
        <f t="shared" ref="D36:H36" si="14">CHOOSE($K$9,D56,D76)</f>
        <v>39.950000000000003</v>
      </c>
      <c r="E36" s="2">
        <f t="shared" si="14"/>
        <v>39.950000000000003</v>
      </c>
      <c r="F36" s="2">
        <f t="shared" si="14"/>
        <v>39.950000000000003</v>
      </c>
      <c r="G36" s="2">
        <f t="shared" si="14"/>
        <v>39.950000000000003</v>
      </c>
      <c r="H36" s="2">
        <f t="shared" si="14"/>
        <v>39.950000000000003</v>
      </c>
    </row>
    <row r="37" spans="2:8" x14ac:dyDescent="0.35">
      <c r="B37" s="2"/>
      <c r="C37" s="2"/>
      <c r="D37" s="2"/>
      <c r="E37" s="2"/>
      <c r="F37" s="2"/>
      <c r="G37" s="2"/>
      <c r="H37" s="2"/>
    </row>
    <row r="38" spans="2:8" x14ac:dyDescent="0.35">
      <c r="B38" s="2" t="s">
        <v>30</v>
      </c>
      <c r="C38" s="2"/>
      <c r="D38" s="6"/>
      <c r="E38" s="2"/>
      <c r="F38" s="2"/>
      <c r="G38" s="2"/>
      <c r="H38" s="2"/>
    </row>
    <row r="39" spans="2:8" x14ac:dyDescent="0.35">
      <c r="B39" s="2" t="s">
        <v>11</v>
      </c>
      <c r="C39" s="2" t="s">
        <v>9</v>
      </c>
      <c r="D39" s="2">
        <f t="shared" ref="D39:H39" si="15">CHOOSE($K$9,D59,D79)</f>
        <v>6.5</v>
      </c>
      <c r="E39" s="2">
        <f t="shared" si="15"/>
        <v>6.5</v>
      </c>
      <c r="F39" s="2">
        <f t="shared" si="15"/>
        <v>6.5</v>
      </c>
      <c r="G39" s="2">
        <f t="shared" si="15"/>
        <v>6.5</v>
      </c>
      <c r="H39" s="2">
        <f t="shared" si="15"/>
        <v>6.5</v>
      </c>
    </row>
    <row r="40" spans="2:8" x14ac:dyDescent="0.35">
      <c r="B40" s="2" t="s">
        <v>12</v>
      </c>
      <c r="C40" s="2" t="s">
        <v>9</v>
      </c>
      <c r="D40" s="6">
        <f t="shared" ref="D40:H40" si="16">CHOOSE($K$9,D60,D80)</f>
        <v>2.25</v>
      </c>
      <c r="E40" s="2">
        <f t="shared" si="16"/>
        <v>2.25</v>
      </c>
      <c r="F40" s="2">
        <f t="shared" si="16"/>
        <v>2.25</v>
      </c>
      <c r="G40" s="2">
        <f t="shared" si="16"/>
        <v>2.25</v>
      </c>
      <c r="H40" s="2">
        <f t="shared" si="16"/>
        <v>2.25</v>
      </c>
    </row>
    <row r="41" spans="2:8" x14ac:dyDescent="0.35">
      <c r="B41" s="2"/>
      <c r="C41" s="2"/>
      <c r="D41" s="2"/>
      <c r="E41" s="2"/>
      <c r="F41" s="2"/>
      <c r="G41" s="2"/>
      <c r="H41" s="2"/>
    </row>
    <row r="42" spans="2:8" x14ac:dyDescent="0.35">
      <c r="B42" s="2" t="s">
        <v>17</v>
      </c>
      <c r="C42" s="2"/>
      <c r="D42" s="6"/>
      <c r="E42" s="2"/>
      <c r="F42" s="2"/>
      <c r="G42" s="2"/>
      <c r="H42" s="2"/>
    </row>
    <row r="43" spans="2:8" x14ac:dyDescent="0.35">
      <c r="B43" s="2" t="s">
        <v>18</v>
      </c>
      <c r="C43" s="2" t="s">
        <v>9</v>
      </c>
      <c r="D43" s="2">
        <f t="shared" ref="D43:H43" si="17">CHOOSE($K$9,D63,D83)</f>
        <v>20000</v>
      </c>
      <c r="E43" s="9">
        <f t="shared" si="17"/>
        <v>20000</v>
      </c>
      <c r="F43" s="9">
        <f t="shared" si="17"/>
        <v>30000</v>
      </c>
      <c r="G43" s="9">
        <f t="shared" si="17"/>
        <v>30000</v>
      </c>
      <c r="H43" s="9">
        <f t="shared" si="17"/>
        <v>30000</v>
      </c>
    </row>
    <row r="44" spans="2:8" x14ac:dyDescent="0.35">
      <c r="B44" s="2" t="s">
        <v>19</v>
      </c>
      <c r="C44" s="2" t="s">
        <v>9</v>
      </c>
      <c r="D44" s="6">
        <f t="shared" ref="D44:H44" si="18">CHOOSE($K$9,D64,D84)</f>
        <v>50000</v>
      </c>
      <c r="E44" s="9">
        <f t="shared" si="18"/>
        <v>50000</v>
      </c>
      <c r="F44" s="9">
        <f t="shared" si="18"/>
        <v>100000</v>
      </c>
      <c r="G44" s="9">
        <f t="shared" si="18"/>
        <v>100000</v>
      </c>
      <c r="H44" s="9">
        <f t="shared" si="18"/>
        <v>100000</v>
      </c>
    </row>
    <row r="45" spans="2:8" x14ac:dyDescent="0.35">
      <c r="B45" s="2" t="s">
        <v>20</v>
      </c>
      <c r="C45" s="2" t="s">
        <v>9</v>
      </c>
      <c r="D45" s="2">
        <f t="shared" ref="D45:H45" si="19">CHOOSE($K$9,D65,D85)</f>
        <v>25000</v>
      </c>
      <c r="E45" s="9">
        <f t="shared" si="19"/>
        <v>25000</v>
      </c>
      <c r="F45" s="9">
        <f t="shared" si="19"/>
        <v>50000</v>
      </c>
      <c r="G45" s="9">
        <f t="shared" si="19"/>
        <v>100000</v>
      </c>
      <c r="H45" s="9">
        <f t="shared" si="19"/>
        <v>100000</v>
      </c>
    </row>
    <row r="46" spans="2:8" x14ac:dyDescent="0.35">
      <c r="B46" s="2" t="s">
        <v>21</v>
      </c>
      <c r="C46" s="2" t="s">
        <v>9</v>
      </c>
      <c r="D46" s="6">
        <f t="shared" ref="D46:H46" si="20">CHOOSE($K$9,D66,D86)</f>
        <v>5000</v>
      </c>
      <c r="E46" s="9">
        <f t="shared" si="20"/>
        <v>5000</v>
      </c>
      <c r="F46" s="9">
        <f t="shared" si="20"/>
        <v>5000</v>
      </c>
      <c r="G46" s="9">
        <f t="shared" si="20"/>
        <v>5000</v>
      </c>
      <c r="H46" s="9">
        <f t="shared" si="20"/>
        <v>5000</v>
      </c>
    </row>
    <row r="47" spans="2:8" x14ac:dyDescent="0.35">
      <c r="B47" s="2"/>
      <c r="C47" s="2"/>
      <c r="D47" s="2"/>
      <c r="E47" s="2"/>
      <c r="F47" s="2"/>
      <c r="G47" s="2"/>
      <c r="H47" s="2"/>
    </row>
    <row r="48" spans="2:8" x14ac:dyDescent="0.35">
      <c r="B48" s="2" t="s">
        <v>31</v>
      </c>
      <c r="C48" s="2" t="s">
        <v>16</v>
      </c>
      <c r="D48" s="6">
        <f t="shared" ref="D48:H48" si="21">CHOOSE($K$9,D68,D88)</f>
        <v>0.2</v>
      </c>
      <c r="E48" s="13">
        <f t="shared" si="21"/>
        <v>0.2</v>
      </c>
      <c r="F48" s="13">
        <f t="shared" si="21"/>
        <v>0.2</v>
      </c>
      <c r="G48" s="13">
        <f t="shared" si="21"/>
        <v>0.2</v>
      </c>
      <c r="H48" s="13">
        <f t="shared" si="21"/>
        <v>0.2</v>
      </c>
    </row>
    <row r="52" spans="2:8" x14ac:dyDescent="0.35">
      <c r="B52" s="11" t="s">
        <v>33</v>
      </c>
      <c r="C52" s="12"/>
      <c r="D52" s="12"/>
      <c r="E52" s="12"/>
      <c r="F52" s="12"/>
      <c r="G52" s="12"/>
      <c r="H52" s="12"/>
    </row>
    <row r="53" spans="2:8" x14ac:dyDescent="0.35">
      <c r="B53" s="2" t="s">
        <v>8</v>
      </c>
      <c r="C53" s="2"/>
      <c r="D53" s="2"/>
      <c r="E53" s="2"/>
      <c r="F53" s="2"/>
      <c r="G53" s="2"/>
      <c r="H53" s="2"/>
    </row>
    <row r="54" spans="2:8" x14ac:dyDescent="0.35">
      <c r="B54" s="2" t="s">
        <v>26</v>
      </c>
      <c r="C54" s="2" t="s">
        <v>27</v>
      </c>
      <c r="D54" s="6">
        <v>3000</v>
      </c>
      <c r="E54" s="6">
        <f>D54*(1+E55)</f>
        <v>6000</v>
      </c>
      <c r="F54" s="6">
        <f t="shared" ref="F54" si="22">E54*(1+F55)</f>
        <v>10500</v>
      </c>
      <c r="G54" s="6">
        <f t="shared" ref="G54" si="23">F54*(1+G55)</f>
        <v>15750</v>
      </c>
      <c r="H54" s="6">
        <f t="shared" ref="H54" si="24">G54*(1+H55)</f>
        <v>21262.5</v>
      </c>
    </row>
    <row r="55" spans="2:8" x14ac:dyDescent="0.35">
      <c r="B55" s="2" t="s">
        <v>28</v>
      </c>
      <c r="C55" s="2" t="s">
        <v>16</v>
      </c>
      <c r="D55" s="2"/>
      <c r="E55" s="13">
        <v>1</v>
      </c>
      <c r="F55" s="13">
        <v>0.75</v>
      </c>
      <c r="G55" s="13">
        <v>0.5</v>
      </c>
      <c r="H55" s="13">
        <v>0.35</v>
      </c>
    </row>
    <row r="56" spans="2:8" x14ac:dyDescent="0.35">
      <c r="B56" s="2" t="s">
        <v>29</v>
      </c>
      <c r="C56" s="2" t="s">
        <v>9</v>
      </c>
      <c r="D56" s="2">
        <v>39.950000000000003</v>
      </c>
      <c r="E56" s="2">
        <v>39.950000000000003</v>
      </c>
      <c r="F56" s="2">
        <v>39.950000000000003</v>
      </c>
      <c r="G56" s="2">
        <v>39.950000000000003</v>
      </c>
      <c r="H56" s="2">
        <v>39.950000000000003</v>
      </c>
    </row>
    <row r="57" spans="2:8" x14ac:dyDescent="0.35">
      <c r="B57" s="2"/>
      <c r="C57" s="2"/>
      <c r="D57" s="2"/>
      <c r="E57" s="2"/>
      <c r="F57" s="2"/>
      <c r="G57" s="2"/>
      <c r="H57" s="2"/>
    </row>
    <row r="58" spans="2:8" x14ac:dyDescent="0.35">
      <c r="B58" s="2" t="s">
        <v>30</v>
      </c>
      <c r="C58" s="2"/>
      <c r="D58" s="2"/>
      <c r="E58" s="2"/>
      <c r="F58" s="2"/>
      <c r="G58" s="2"/>
      <c r="H58" s="2"/>
    </row>
    <row r="59" spans="2:8" x14ac:dyDescent="0.35">
      <c r="B59" s="2" t="s">
        <v>11</v>
      </c>
      <c r="C59" s="2" t="s">
        <v>9</v>
      </c>
      <c r="D59" s="2">
        <v>6.5</v>
      </c>
      <c r="E59" s="2">
        <v>6.5</v>
      </c>
      <c r="F59" s="2">
        <v>6.5</v>
      </c>
      <c r="G59" s="2">
        <v>6.5</v>
      </c>
      <c r="H59" s="2">
        <v>6.5</v>
      </c>
    </row>
    <row r="60" spans="2:8" x14ac:dyDescent="0.35">
      <c r="B60" s="2" t="s">
        <v>12</v>
      </c>
      <c r="C60" s="2" t="s">
        <v>9</v>
      </c>
      <c r="D60" s="2">
        <v>2.25</v>
      </c>
      <c r="E60" s="2">
        <v>2.25</v>
      </c>
      <c r="F60" s="2">
        <v>2.25</v>
      </c>
      <c r="G60" s="2">
        <v>2.25</v>
      </c>
      <c r="H60" s="2">
        <v>2.25</v>
      </c>
    </row>
    <row r="61" spans="2:8" x14ac:dyDescent="0.35">
      <c r="B61" s="2"/>
      <c r="C61" s="2"/>
      <c r="D61" s="2"/>
      <c r="E61" s="2"/>
      <c r="F61" s="2"/>
      <c r="G61" s="2"/>
      <c r="H61" s="2"/>
    </row>
    <row r="62" spans="2:8" x14ac:dyDescent="0.35">
      <c r="B62" s="2" t="s">
        <v>17</v>
      </c>
      <c r="C62" s="2"/>
      <c r="D62" s="2"/>
      <c r="E62" s="2"/>
      <c r="F62" s="2"/>
      <c r="G62" s="2"/>
      <c r="H62" s="2"/>
    </row>
    <row r="63" spans="2:8" x14ac:dyDescent="0.35">
      <c r="B63" s="2" t="s">
        <v>18</v>
      </c>
      <c r="C63" s="2" t="s">
        <v>9</v>
      </c>
      <c r="D63" s="9">
        <v>20000</v>
      </c>
      <c r="E63" s="9">
        <v>20000</v>
      </c>
      <c r="F63" s="9">
        <v>30000</v>
      </c>
      <c r="G63" s="9">
        <v>30000</v>
      </c>
      <c r="H63" s="9">
        <v>30000</v>
      </c>
    </row>
    <row r="64" spans="2:8" x14ac:dyDescent="0.35">
      <c r="B64" s="2" t="s">
        <v>19</v>
      </c>
      <c r="C64" s="2" t="s">
        <v>9</v>
      </c>
      <c r="D64" s="9">
        <v>50000</v>
      </c>
      <c r="E64" s="9">
        <v>50000</v>
      </c>
      <c r="F64" s="9">
        <v>100000</v>
      </c>
      <c r="G64" s="9">
        <v>100000</v>
      </c>
      <c r="H64" s="9">
        <v>100000</v>
      </c>
    </row>
    <row r="65" spans="2:8" x14ac:dyDescent="0.35">
      <c r="B65" s="2" t="s">
        <v>20</v>
      </c>
      <c r="C65" s="2" t="s">
        <v>9</v>
      </c>
      <c r="D65" s="9">
        <v>25000</v>
      </c>
      <c r="E65" s="9">
        <v>25000</v>
      </c>
      <c r="F65" s="9">
        <v>50000</v>
      </c>
      <c r="G65" s="9">
        <v>100000</v>
      </c>
      <c r="H65" s="9">
        <v>100000</v>
      </c>
    </row>
    <row r="66" spans="2:8" x14ac:dyDescent="0.35">
      <c r="B66" s="2" t="s">
        <v>21</v>
      </c>
      <c r="C66" s="2" t="s">
        <v>9</v>
      </c>
      <c r="D66" s="9">
        <v>5000</v>
      </c>
      <c r="E66" s="9">
        <v>5000</v>
      </c>
      <c r="F66" s="9">
        <v>5000</v>
      </c>
      <c r="G66" s="9">
        <v>5000</v>
      </c>
      <c r="H66" s="9">
        <v>5000</v>
      </c>
    </row>
    <row r="67" spans="2:8" x14ac:dyDescent="0.35">
      <c r="B67" s="2"/>
      <c r="C67" s="2"/>
      <c r="D67" s="2"/>
      <c r="E67" s="2"/>
      <c r="F67" s="2"/>
      <c r="G67" s="2"/>
      <c r="H67" s="2"/>
    </row>
    <row r="68" spans="2:8" x14ac:dyDescent="0.35">
      <c r="B68" s="2" t="s">
        <v>31</v>
      </c>
      <c r="C68" s="2" t="s">
        <v>16</v>
      </c>
      <c r="D68" s="13">
        <v>0.2</v>
      </c>
      <c r="E68" s="13">
        <v>0.2</v>
      </c>
      <c r="F68" s="13">
        <v>0.2</v>
      </c>
      <c r="G68" s="13">
        <v>0.2</v>
      </c>
      <c r="H68" s="13">
        <v>0.2</v>
      </c>
    </row>
    <row r="72" spans="2:8" x14ac:dyDescent="0.35">
      <c r="B72" s="11" t="s">
        <v>34</v>
      </c>
      <c r="C72" s="12"/>
      <c r="D72" s="12"/>
      <c r="E72" s="12"/>
      <c r="F72" s="12"/>
      <c r="G72" s="12"/>
      <c r="H72" s="12"/>
    </row>
    <row r="73" spans="2:8" x14ac:dyDescent="0.35">
      <c r="B73" s="2" t="s">
        <v>8</v>
      </c>
      <c r="C73" s="2"/>
      <c r="D73" s="2"/>
      <c r="E73" s="2"/>
      <c r="F73" s="2"/>
      <c r="G73" s="2"/>
      <c r="H73" s="2"/>
    </row>
    <row r="74" spans="2:8" x14ac:dyDescent="0.35">
      <c r="B74" s="2" t="s">
        <v>26</v>
      </c>
      <c r="C74" s="2" t="s">
        <v>27</v>
      </c>
      <c r="D74" s="6">
        <v>2000</v>
      </c>
      <c r="E74" s="6">
        <f>D74*(1+E75)</f>
        <v>4000</v>
      </c>
      <c r="F74" s="6">
        <f t="shared" ref="F74" si="25">E74*(1+F75)</f>
        <v>7000</v>
      </c>
      <c r="G74" s="6">
        <f t="shared" ref="G74" si="26">F74*(1+G75)</f>
        <v>10500</v>
      </c>
      <c r="H74" s="6">
        <f t="shared" ref="H74" si="27">G74*(1+H75)</f>
        <v>14175.000000000002</v>
      </c>
    </row>
    <row r="75" spans="2:8" x14ac:dyDescent="0.35">
      <c r="B75" s="2" t="s">
        <v>28</v>
      </c>
      <c r="C75" s="2" t="s">
        <v>16</v>
      </c>
      <c r="D75" s="2"/>
      <c r="E75" s="13">
        <v>1</v>
      </c>
      <c r="F75" s="13">
        <v>0.75</v>
      </c>
      <c r="G75" s="13">
        <v>0.5</v>
      </c>
      <c r="H75" s="13">
        <v>0.35</v>
      </c>
    </row>
    <row r="76" spans="2:8" x14ac:dyDescent="0.35">
      <c r="B76" s="2" t="s">
        <v>29</v>
      </c>
      <c r="C76" s="2" t="s">
        <v>9</v>
      </c>
      <c r="D76" s="2">
        <v>34.950000000000003</v>
      </c>
      <c r="E76" s="2">
        <v>34.950000000000003</v>
      </c>
      <c r="F76" s="2">
        <v>34.950000000000003</v>
      </c>
      <c r="G76" s="2">
        <v>34.950000000000003</v>
      </c>
      <c r="H76" s="2">
        <v>34.950000000000003</v>
      </c>
    </row>
    <row r="77" spans="2:8" x14ac:dyDescent="0.35">
      <c r="B77" s="2"/>
      <c r="C77" s="2"/>
      <c r="D77" s="2"/>
      <c r="E77" s="2"/>
      <c r="F77" s="2"/>
      <c r="G77" s="2"/>
      <c r="H77" s="2"/>
    </row>
    <row r="78" spans="2:8" x14ac:dyDescent="0.35">
      <c r="B78" s="2" t="s">
        <v>30</v>
      </c>
      <c r="C78" s="2"/>
      <c r="D78" s="2"/>
      <c r="E78" s="2"/>
      <c r="F78" s="2"/>
      <c r="G78" s="2"/>
      <c r="H78" s="2"/>
    </row>
    <row r="79" spans="2:8" x14ac:dyDescent="0.35">
      <c r="B79" s="2" t="s">
        <v>11</v>
      </c>
      <c r="C79" s="2" t="s">
        <v>9</v>
      </c>
      <c r="D79" s="2">
        <v>8</v>
      </c>
      <c r="E79" s="2">
        <v>8</v>
      </c>
      <c r="F79" s="2">
        <v>8</v>
      </c>
      <c r="G79" s="2">
        <v>8</v>
      </c>
      <c r="H79" s="2">
        <v>8</v>
      </c>
    </row>
    <row r="80" spans="2:8" x14ac:dyDescent="0.35">
      <c r="B80" s="2" t="s">
        <v>12</v>
      </c>
      <c r="C80" s="2" t="s">
        <v>9</v>
      </c>
      <c r="D80" s="2">
        <v>2.25</v>
      </c>
      <c r="E80" s="2">
        <v>2.25</v>
      </c>
      <c r="F80" s="2">
        <v>2.25</v>
      </c>
      <c r="G80" s="2">
        <v>2.25</v>
      </c>
      <c r="H80" s="2">
        <v>2.25</v>
      </c>
    </row>
    <row r="81" spans="2:8" x14ac:dyDescent="0.35">
      <c r="B81" s="2"/>
      <c r="C81" s="2"/>
      <c r="D81" s="2"/>
      <c r="E81" s="2"/>
      <c r="F81" s="2"/>
      <c r="G81" s="2"/>
      <c r="H81" s="2"/>
    </row>
    <row r="82" spans="2:8" x14ac:dyDescent="0.35">
      <c r="B82" s="2" t="s">
        <v>17</v>
      </c>
      <c r="C82" s="2"/>
      <c r="D82" s="2"/>
      <c r="E82" s="2"/>
      <c r="F82" s="2"/>
      <c r="G82" s="2"/>
      <c r="H82" s="2"/>
    </row>
    <row r="83" spans="2:8" x14ac:dyDescent="0.35">
      <c r="B83" s="2" t="s">
        <v>18</v>
      </c>
      <c r="C83" s="2" t="s">
        <v>9</v>
      </c>
      <c r="D83" s="9">
        <v>20000</v>
      </c>
      <c r="E83" s="9">
        <v>20000</v>
      </c>
      <c r="F83" s="9">
        <v>30000</v>
      </c>
      <c r="G83" s="9">
        <v>30000</v>
      </c>
      <c r="H83" s="9">
        <v>30000</v>
      </c>
    </row>
    <row r="84" spans="2:8" x14ac:dyDescent="0.35">
      <c r="B84" s="2" t="s">
        <v>19</v>
      </c>
      <c r="C84" s="2" t="s">
        <v>9</v>
      </c>
      <c r="D84" s="9">
        <v>50000</v>
      </c>
      <c r="E84" s="9">
        <v>50000</v>
      </c>
      <c r="F84" s="9">
        <v>100000</v>
      </c>
      <c r="G84" s="9">
        <v>100000</v>
      </c>
      <c r="H84" s="9">
        <v>100000</v>
      </c>
    </row>
    <row r="85" spans="2:8" x14ac:dyDescent="0.35">
      <c r="B85" s="2" t="s">
        <v>20</v>
      </c>
      <c r="C85" s="2" t="s">
        <v>9</v>
      </c>
      <c r="D85" s="9">
        <v>25000</v>
      </c>
      <c r="E85" s="9">
        <v>25000</v>
      </c>
      <c r="F85" s="9">
        <v>50000</v>
      </c>
      <c r="G85" s="9">
        <v>100000</v>
      </c>
      <c r="H85" s="9">
        <v>100000</v>
      </c>
    </row>
    <row r="86" spans="2:8" x14ac:dyDescent="0.35">
      <c r="B86" s="2" t="s">
        <v>21</v>
      </c>
      <c r="C86" s="2" t="s">
        <v>9</v>
      </c>
      <c r="D86" s="9">
        <v>5000</v>
      </c>
      <c r="E86" s="9">
        <v>5000</v>
      </c>
      <c r="F86" s="9">
        <v>5000</v>
      </c>
      <c r="G86" s="9">
        <v>5000</v>
      </c>
      <c r="H86" s="9">
        <v>5000</v>
      </c>
    </row>
    <row r="87" spans="2:8" x14ac:dyDescent="0.35">
      <c r="B87" s="2"/>
      <c r="C87" s="2"/>
      <c r="D87" s="2"/>
      <c r="E87" s="2"/>
      <c r="F87" s="2"/>
      <c r="G87" s="2"/>
      <c r="H87" s="2"/>
    </row>
    <row r="88" spans="2:8" x14ac:dyDescent="0.35">
      <c r="B88" s="2" t="s">
        <v>31</v>
      </c>
      <c r="C88" s="2" t="s">
        <v>16</v>
      </c>
      <c r="D88" s="13">
        <v>0.25</v>
      </c>
      <c r="E88" s="13">
        <v>0.25</v>
      </c>
      <c r="F88" s="13">
        <v>0.25</v>
      </c>
      <c r="G88" s="13">
        <v>0.25</v>
      </c>
      <c r="H88" s="13">
        <v>0.25</v>
      </c>
    </row>
  </sheetData>
  <dataValidations count="1">
    <dataValidation type="list" allowBlank="1" showInputMessage="1" showErrorMessage="1" sqref="K9" xr:uid="{D033D885-A874-4CEE-ACA6-D2769ABD66F2}">
      <formula1>"1,2"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FM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 Banu</dc:creator>
  <cp:lastModifiedBy>Sushma Banu</cp:lastModifiedBy>
  <dcterms:created xsi:type="dcterms:W3CDTF">2025-07-23T08:37:10Z</dcterms:created>
  <dcterms:modified xsi:type="dcterms:W3CDTF">2025-07-23T11:03:28Z</dcterms:modified>
</cp:coreProperties>
</file>