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guruprasad\Downloads\ExcelProject\"/>
    </mc:Choice>
  </mc:AlternateContent>
  <xr:revisionPtr revIDLastSave="0" documentId="13_ncr:1_{E666DBF5-3F0A-4A8B-B7E6-C9EABEBDEA9F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Xlookup" sheetId="1" r:id="rId1"/>
    <sheet name="Xlookup Multiple Column" sheetId="2" r:id="rId2"/>
    <sheet name="Xlookup Search Order." sheetId="4" r:id="rId3"/>
    <sheet name="Xlooup Horizontal" sheetId="5" r:id="rId4"/>
    <sheet name="Xlookup w Sum" sheetId="6" r:id="rId5"/>
    <sheet name="Vlookup" sheetId="7" r:id="rId6"/>
    <sheet name="Xlookup Exact Match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7" l="1" a="1"/>
  <c r="N2" i="7" s="1"/>
  <c r="G2" i="7" a="1"/>
  <c r="G2" i="7" s="1"/>
  <c r="B2" i="7" s="1"/>
  <c r="B7" i="6"/>
  <c r="B2" i="6"/>
  <c r="B3" i="6" s="1"/>
  <c r="B4" i="6" s="1"/>
  <c r="B3" i="5"/>
  <c r="B4" i="5" s="1"/>
  <c r="B2" i="5"/>
  <c r="B4" i="4"/>
  <c r="B3" i="4"/>
  <c r="B2" i="4"/>
  <c r="N2" i="4" a="1"/>
  <c r="N2" i="4" s="1"/>
  <c r="G2" i="4" a="1"/>
  <c r="G2" i="4" s="1"/>
  <c r="B4" i="3"/>
  <c r="B5" i="3"/>
  <c r="B3" i="3"/>
  <c r="B2" i="3"/>
  <c r="N2" i="3"/>
  <c r="N2" i="3" a="1"/>
  <c r="G2" i="3" a="1"/>
  <c r="G2" i="3" s="1"/>
  <c r="B3" i="2" a="1"/>
  <c r="B3" i="2" s="1"/>
  <c r="B4" i="2" a="1"/>
  <c r="B4" i="2" s="1"/>
  <c r="B5" i="2" a="1"/>
  <c r="B5" i="2" s="1"/>
  <c r="B2" i="2" a="1"/>
  <c r="B2" i="2" s="1"/>
  <c r="N2" i="2" a="1"/>
  <c r="N2" i="2" s="1"/>
  <c r="G2" i="2" a="1"/>
  <c r="G2" i="2" s="1"/>
  <c r="B2" i="1" a="1"/>
  <c r="B2" i="1" s="1"/>
  <c r="G2" i="1" a="1"/>
  <c r="G2" i="1" s="1"/>
  <c r="N2" i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<sst xmlns="http://schemas.openxmlformats.org/spreadsheetml/2006/main" count="301" uniqueCount="61">
  <si>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</si>
  <si>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</si>
  <si>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</si>
  <si>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</si>
  <si>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</si>
  <si>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</si>
  <si>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</si>
  <si>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</si>
  <si>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</si>
  <si>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Concatenate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</si>
  <si>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</si>
  <si>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</si>
  <si>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</si>
  <si>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</si>
  <si>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</si>
  <si>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</si>
  <si>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</si>
  <si>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</si>
  <si>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</si>
  <si>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</si>
  <si>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</si>
  <si>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</si>
  <si>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</si>
  <si>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</si>
  <si>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</si>
  <si>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</si>
  <si>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</si>
  <si>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</si>
  <si>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</si>
  <si>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</si>
  <si>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</si>
  <si>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</si>
  <si>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</si>
  <si>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</si>
  <si>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</si>
  <si>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</si>
  <si>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Full Name</t>
  </si>
  <si>
    <t>Email</t>
  </si>
  <si>
    <t>Toby Flenderson</t>
  </si>
  <si>
    <t>Pam Beasley</t>
  </si>
  <si>
    <t>Meredith Palmer</t>
  </si>
  <si>
    <t>Kevin Malone</t>
  </si>
  <si>
    <t>Toby Flender</t>
  </si>
  <si>
    <t>Start Date</t>
  </si>
  <si>
    <t>Person</t>
  </si>
  <si>
    <t>Paper</t>
  </si>
  <si>
    <t>Printer</t>
  </si>
  <si>
    <t>Manila Folder</t>
  </si>
  <si>
    <t>Feb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</si>
  <si>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</si>
  <si>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</si>
  <si>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</si>
  <si>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</si>
  <si>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</si>
  <si>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</si>
  <si>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</si>
  <si>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</si>
  <si>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</si>
  <si>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</si>
  <si>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</si>
  <si>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Feb-Mar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</si>
</sst>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sqref="A1:N11"/>
    </sheetView>
  </sheetViews>
  <sheetFormatPr defaultRowHeight="15" x14ac:dyDescent="0.25"/>
  <cols>
    <col min="1" max="1" width="16.140625" bestFit="1" customWidth="1"/>
    <col min="2" max="2" width="27.42578125" bestFit="1" customWidth="1"/>
    <col min="4" max="4" width="11.7109375" bestFit="1" customWidth="1"/>
    <col min="5" max="5" width="10.140625" bestFit="1" customWidth="1"/>
    <col min="6" max="6" width="11" bestFit="1" customWidth="1"/>
    <col min="7" max="7" width="16.140625" bestFit="1" customWidth="1"/>
    <col min="8" max="8" width="4.42578125" bestFit="1" customWidth="1"/>
    <col min="9" max="9" width="7.5703125" bestFit="1" customWidth="1"/>
    <col min="10" max="10" width="17.42578125" bestFit="1" customWidth="1"/>
    <col min="11" max="11" width="6.28515625" bestFit="1" customWidth="1"/>
    <col min="12" max="12" width="9.7109375" bestFit="1" customWidth="1"/>
    <col min="13" max="13" width="10.7109375" bestFit="1" customWidth="1"/>
    <col min="14" max="14" width="27.7109375" bestFit="1" customWidth="1"/>
  </cols>
  <sheetData>
    <row r="1" spans="1:14" x14ac:dyDescent="0.25">
      <c r="A1" t="s">
        <v>36</v>
      </c>
      <c r="B1" t="s">
        <v>37</v>
      </c>
      <c r="D1" t="s">
        <v>0</v>
      </c>
      <c r="E1" t="s">
        <v>1</v>
      </c>
      <c r="F1" t="s">
        <v>2</v>
      </c>
      <c r="G1" t="s">
        <v>36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38</v>
      </c>
      <c r="B2" t="str" cm="1">
        <f t="array" ref="B2">_xlfn.XLOOKUP(A2,_xlfn.ANCHORARRAY(G2),_xlfn.ANCHORARRAY(N2))</f>
        <v>Toby.Flenderson@gmail.com</v>
      </c>
      <c r="D2">
        <v>1001</v>
      </c>
      <c r="E2" t="s">
        <v>10</v>
      </c>
      <c r="F2" t="s">
        <v>11</v>
      </c>
      <c r="G2" t="str" cm="1">
        <f t="array" ref="G2:G10">CONCATENATE(E2:E10," ",F2:F10)</f>
        <v>Jim Halpert</v>
      </c>
      <c r="H2">
        <v>30</v>
      </c>
      <c r="I2" t="s">
        <v>12</v>
      </c>
      <c r="J2" t="s">
        <v>13</v>
      </c>
      <c r="K2">
        <v>45000</v>
      </c>
      <c r="L2" s="1">
        <v>37197</v>
      </c>
      <c r="M2" s="1">
        <v>42253</v>
      </c>
      <c r="N2" t="str" cm="1">
        <f t="array" ref="N2:N10">CONCATENATE(E2:E10,".",F2:F10,"@gmail.com")</f>
        <v>Jim.Halpert@gmail.com</v>
      </c>
    </row>
    <row r="3" spans="1:14" x14ac:dyDescent="0.25">
      <c r="A3" t="s">
        <v>39</v>
      </c>
      <c r="D3">
        <v>1002</v>
      </c>
      <c r="E3" t="s">
        <v>14</v>
      </c>
      <c r="F3" t="s">
        <v>15</v>
      </c>
      <c r="G3" t="str">
        <v>Pam Beasley</v>
      </c>
      <c r="H3">
        <v>30</v>
      </c>
      <c r="I3" t="s">
        <v>16</v>
      </c>
      <c r="J3" t="s">
        <v>17</v>
      </c>
      <c r="K3">
        <v>36000</v>
      </c>
      <c r="L3" s="1">
        <v>36436</v>
      </c>
      <c r="M3" s="1">
        <v>42287</v>
      </c>
      <c r="N3" t="str">
        <v>Pam.Beasley@gmail.com</v>
      </c>
    </row>
    <row r="4" spans="1:14" x14ac:dyDescent="0.25">
      <c r="A4" t="s">
        <v>40</v>
      </c>
      <c r="D4">
        <v>1003</v>
      </c>
      <c r="E4" t="s">
        <v>18</v>
      </c>
      <c r="F4" t="s">
        <v>19</v>
      </c>
      <c r="G4" t="str">
        <v>Dwight Schrute</v>
      </c>
      <c r="H4">
        <v>29</v>
      </c>
      <c r="I4" t="s">
        <v>12</v>
      </c>
      <c r="J4" t="s">
        <v>13</v>
      </c>
      <c r="K4">
        <v>63000</v>
      </c>
      <c r="L4" s="1">
        <v>36711</v>
      </c>
      <c r="M4" s="1">
        <v>42986</v>
      </c>
      <c r="N4" t="str">
        <v>Dwight.Schrute@gmail.com</v>
      </c>
    </row>
    <row r="5" spans="1:14" x14ac:dyDescent="0.25">
      <c r="A5" t="s">
        <v>41</v>
      </c>
      <c r="D5">
        <v>1004</v>
      </c>
      <c r="E5" t="s">
        <v>20</v>
      </c>
      <c r="F5" t="s">
        <v>21</v>
      </c>
      <c r="G5" t="str">
        <v>Angela Martin</v>
      </c>
      <c r="H5">
        <v>31</v>
      </c>
      <c r="I5" t="s">
        <v>16</v>
      </c>
      <c r="J5" t="s">
        <v>22</v>
      </c>
      <c r="K5">
        <v>47000</v>
      </c>
      <c r="L5" s="1">
        <v>36530</v>
      </c>
      <c r="M5" s="1">
        <v>42341</v>
      </c>
      <c r="N5" t="str">
        <v>Angela.Martin@gmail.com</v>
      </c>
    </row>
    <row r="6" spans="1:14" x14ac:dyDescent="0.25">
      <c r="D6">
        <v>1005</v>
      </c>
      <c r="E6" t="s">
        <v>23</v>
      </c>
      <c r="F6" t="s">
        <v>24</v>
      </c>
      <c r="G6" t="str">
        <v>Toby Flenderson</v>
      </c>
      <c r="H6">
        <v>32</v>
      </c>
      <c r="I6" t="s">
        <v>12</v>
      </c>
      <c r="J6" t="s">
        <v>25</v>
      </c>
      <c r="K6">
        <v>50000</v>
      </c>
      <c r="L6" s="1">
        <v>37017</v>
      </c>
      <c r="M6" s="1">
        <v>42977</v>
      </c>
      <c r="N6" t="str">
        <v>Toby.Flenderson@gmail.com</v>
      </c>
    </row>
    <row r="7" spans="1:14" x14ac:dyDescent="0.25">
      <c r="D7">
        <v>1006</v>
      </c>
      <c r="E7" t="s">
        <v>26</v>
      </c>
      <c r="F7" t="s">
        <v>27</v>
      </c>
      <c r="G7" t="str">
        <v>Michael Scott</v>
      </c>
      <c r="H7">
        <v>35</v>
      </c>
      <c r="I7" t="s">
        <v>12</v>
      </c>
      <c r="J7" t="s">
        <v>28</v>
      </c>
      <c r="K7">
        <v>65000</v>
      </c>
      <c r="L7" s="1">
        <v>37017</v>
      </c>
      <c r="M7" s="1">
        <v>41528</v>
      </c>
      <c r="N7" t="str">
        <v>Michael.Scott@gmail.com</v>
      </c>
    </row>
    <row r="8" spans="1:14" x14ac:dyDescent="0.25">
      <c r="D8">
        <v>1007</v>
      </c>
      <c r="E8" t="s">
        <v>29</v>
      </c>
      <c r="F8" t="s">
        <v>30</v>
      </c>
      <c r="G8" t="str">
        <v>Meredith Palmer</v>
      </c>
      <c r="H8">
        <v>32</v>
      </c>
      <c r="I8" t="s">
        <v>16</v>
      </c>
      <c r="J8" t="s">
        <v>31</v>
      </c>
      <c r="K8">
        <v>41000</v>
      </c>
      <c r="L8" s="1">
        <v>37933</v>
      </c>
      <c r="M8" s="1">
        <v>41551</v>
      </c>
      <c r="N8" t="str">
        <v>Meredith.Palmer@gmail.com</v>
      </c>
    </row>
    <row r="9" spans="1:14" x14ac:dyDescent="0.25">
      <c r="D9">
        <v>1008</v>
      </c>
      <c r="E9" t="s">
        <v>32</v>
      </c>
      <c r="F9" t="s">
        <v>33</v>
      </c>
      <c r="G9" t="str">
        <v>Stanley Hudson</v>
      </c>
      <c r="H9">
        <v>38</v>
      </c>
      <c r="I9" t="s">
        <v>12</v>
      </c>
      <c r="J9" t="s">
        <v>13</v>
      </c>
      <c r="K9">
        <v>48000</v>
      </c>
      <c r="L9" s="1">
        <v>37416</v>
      </c>
      <c r="M9" s="1">
        <v>42116</v>
      </c>
      <c r="N9" t="str">
        <v>Stanley.Hudson@gmail.com</v>
      </c>
    </row>
    <row r="10" spans="1:14" x14ac:dyDescent="0.25">
      <c r="D10">
        <v>1009</v>
      </c>
      <c r="E10" t="s">
        <v>34</v>
      </c>
      <c r="F10" t="s">
        <v>35</v>
      </c>
      <c r="G10" t="str">
        <v>Kevin Malone</v>
      </c>
      <c r="H10">
        <v>31</v>
      </c>
      <c r="I10" t="s">
        <v>12</v>
      </c>
      <c r="J10" t="s">
        <v>22</v>
      </c>
      <c r="K10">
        <v>42000</v>
      </c>
      <c r="L10" s="1">
        <v>37843</v>
      </c>
      <c r="M10" s="1">
        <v>40800</v>
      </c>
      <c r="N10" t="str">
        <v>Kevin.Malone@gmail.com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E2A7-F79F-4673-A569-C57B5155D327}">
  <dimension ref="A1:N10"/>
  <sheetViews>
    <sheetView workbookViewId="0">
      <selection activeCell="C5" sqref="C5"/>
    </sheetView>
  </sheetViews>
  <sheetFormatPr defaultColWidth="17" defaultRowHeight="15" x14ac:dyDescent="0.25"/>
  <cols>
    <col min="1" max="1" width="16.140625" bestFit="1" customWidth="1"/>
    <col min="2" max="2" width="10.5703125" style="1" customWidth="1"/>
    <col min="3" max="3" width="27.42578125" bestFit="1" customWidth="1"/>
    <col min="4" max="4" width="11.7109375" bestFit="1" customWidth="1"/>
    <col min="5" max="5" width="10.140625" bestFit="1" customWidth="1"/>
    <col min="6" max="6" width="11" bestFit="1" customWidth="1"/>
    <col min="7" max="7" width="16.140625" bestFit="1" customWidth="1"/>
    <col min="8" max="8" width="4.42578125" bestFit="1" customWidth="1"/>
    <col min="9" max="9" width="7.5703125" bestFit="1" customWidth="1"/>
    <col min="10" max="10" width="17.42578125" bestFit="1" customWidth="1"/>
    <col min="11" max="11" width="6.28515625" bestFit="1" customWidth="1"/>
    <col min="12" max="12" width="9.7109375" bestFit="1" customWidth="1"/>
    <col min="13" max="13" width="10.7109375" bestFit="1" customWidth="1"/>
    <col min="14" max="14" width="27.7109375" bestFit="1" customWidth="1"/>
  </cols>
  <sheetData>
    <row r="1" spans="1:14" x14ac:dyDescent="0.25">
      <c r="A1" t="s">
        <v>36</v>
      </c>
      <c r="C1" s="1" t="s">
        <v>37</v>
      </c>
      <c r="D1" t="s">
        <v>0</v>
      </c>
      <c r="E1" t="s">
        <v>1</v>
      </c>
      <c r="F1" t="s">
        <v>2</v>
      </c>
      <c r="G1" t="s">
        <v>36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38</v>
      </c>
      <c r="B2" s="1" cm="1">
        <f t="array" ref="B2:C2">_xlfn.XLOOKUP(A2,G2:G9,M2:N9)</f>
        <v>42977</v>
      </c>
      <c r="C2" t="str">
        <v>Toby.Flenderson@gmail.com</v>
      </c>
      <c r="D2">
        <v>1001</v>
      </c>
      <c r="E2" t="s">
        <v>10</v>
      </c>
      <c r="F2" t="s">
        <v>11</v>
      </c>
      <c r="G2" t="str" cm="1">
        <f t="array" ref="G2:G10">CONCATENATE(E2:E10," ",F2:F10)</f>
        <v>Jim Halpert</v>
      </c>
      <c r="H2">
        <v>30</v>
      </c>
      <c r="I2" t="s">
        <v>12</v>
      </c>
      <c r="J2" t="s">
        <v>13</v>
      </c>
      <c r="K2">
        <v>45000</v>
      </c>
      <c r="L2" s="1">
        <v>37197</v>
      </c>
      <c r="M2" s="1">
        <v>42253</v>
      </c>
      <c r="N2" t="str" cm="1">
        <f t="array" ref="N2:N10">CONCATENATE(E2:E10,".",F2:F10,"@gmail.com")</f>
        <v>Jim.Halpert@gmail.com</v>
      </c>
    </row>
    <row r="3" spans="1:14" x14ac:dyDescent="0.25">
      <c r="A3" t="s">
        <v>39</v>
      </c>
      <c r="B3" s="1" cm="1">
        <f t="array" ref="B3:C3">_xlfn.XLOOKUP(A3,G3:G10,M3:N10)</f>
        <v>42287</v>
      </c>
      <c r="C3" t="str">
        <v>Pam.Beasley@gmail.com</v>
      </c>
      <c r="D3">
        <v>1002</v>
      </c>
      <c r="E3" t="s">
        <v>14</v>
      </c>
      <c r="F3" t="s">
        <v>15</v>
      </c>
      <c r="G3" t="str">
        <v>Pam Beasley</v>
      </c>
      <c r="H3">
        <v>30</v>
      </c>
      <c r="I3" t="s">
        <v>16</v>
      </c>
      <c r="J3" t="s">
        <v>17</v>
      </c>
      <c r="K3">
        <v>36000</v>
      </c>
      <c r="L3" s="1">
        <v>36436</v>
      </c>
      <c r="M3" s="1">
        <v>42287</v>
      </c>
      <c r="N3" t="str">
        <v>Pam.Beasley@gmail.com</v>
      </c>
    </row>
    <row r="4" spans="1:14" x14ac:dyDescent="0.25">
      <c r="A4" t="s">
        <v>40</v>
      </c>
      <c r="B4" s="1" cm="1">
        <f t="array" ref="B4:C4">_xlfn.XLOOKUP(A4,G4:G11,M4:N11)</f>
        <v>41551</v>
      </c>
      <c r="C4" t="str">
        <v>Meredith.Palmer@gmail.com</v>
      </c>
      <c r="D4">
        <v>1003</v>
      </c>
      <c r="E4" t="s">
        <v>18</v>
      </c>
      <c r="F4" t="s">
        <v>19</v>
      </c>
      <c r="G4" t="str">
        <v>Dwight Schrute</v>
      </c>
      <c r="H4">
        <v>29</v>
      </c>
      <c r="I4" t="s">
        <v>12</v>
      </c>
      <c r="J4" t="s">
        <v>13</v>
      </c>
      <c r="K4">
        <v>63000</v>
      </c>
      <c r="L4" s="1">
        <v>36711</v>
      </c>
      <c r="M4" s="1">
        <v>42986</v>
      </c>
      <c r="N4" t="str">
        <v>Dwight.Schrute@gmail.com</v>
      </c>
    </row>
    <row r="5" spans="1:14" x14ac:dyDescent="0.25">
      <c r="A5" t="s">
        <v>41</v>
      </c>
      <c r="B5" s="1" cm="1">
        <f t="array" ref="B5:C5">_xlfn.XLOOKUP(A5,G5:G12,M5:N12)</f>
        <v>40800</v>
      </c>
      <c r="C5" t="str">
        <v>Kevin.Malone@gmail.com</v>
      </c>
      <c r="D5">
        <v>1004</v>
      </c>
      <c r="E5" t="s">
        <v>20</v>
      </c>
      <c r="F5" t="s">
        <v>21</v>
      </c>
      <c r="G5" t="str">
        <v>Angela Martin</v>
      </c>
      <c r="H5">
        <v>31</v>
      </c>
      <c r="I5" t="s">
        <v>16</v>
      </c>
      <c r="J5" t="s">
        <v>22</v>
      </c>
      <c r="K5">
        <v>47000</v>
      </c>
      <c r="L5" s="1">
        <v>36530</v>
      </c>
      <c r="M5" s="1">
        <v>42341</v>
      </c>
      <c r="N5" t="str">
        <v>Angela.Martin@gmail.com</v>
      </c>
    </row>
    <row r="6" spans="1:14" x14ac:dyDescent="0.25">
      <c r="D6">
        <v>1005</v>
      </c>
      <c r="E6" t="s">
        <v>23</v>
      </c>
      <c r="F6" t="s">
        <v>24</v>
      </c>
      <c r="G6" t="str">
        <v>Toby Flenderson</v>
      </c>
      <c r="H6">
        <v>32</v>
      </c>
      <c r="I6" t="s">
        <v>12</v>
      </c>
      <c r="J6" t="s">
        <v>25</v>
      </c>
      <c r="K6">
        <v>50000</v>
      </c>
      <c r="L6" s="1">
        <v>37017</v>
      </c>
      <c r="M6" s="1">
        <v>42977</v>
      </c>
      <c r="N6" t="str">
        <v>Toby.Flenderson@gmail.com</v>
      </c>
    </row>
    <row r="7" spans="1:14" x14ac:dyDescent="0.25">
      <c r="D7">
        <v>1006</v>
      </c>
      <c r="E7" t="s">
        <v>26</v>
      </c>
      <c r="F7" t="s">
        <v>27</v>
      </c>
      <c r="G7" t="str">
        <v>Michael Scott</v>
      </c>
      <c r="H7">
        <v>35</v>
      </c>
      <c r="I7" t="s">
        <v>12</v>
      </c>
      <c r="J7" t="s">
        <v>28</v>
      </c>
      <c r="K7">
        <v>65000</v>
      </c>
      <c r="L7" s="1">
        <v>37017</v>
      </c>
      <c r="M7" s="1">
        <v>41528</v>
      </c>
      <c r="N7" t="str">
        <v>Michael.Scott@gmail.com</v>
      </c>
    </row>
    <row r="8" spans="1:14" x14ac:dyDescent="0.25">
      <c r="D8">
        <v>1007</v>
      </c>
      <c r="E8" t="s">
        <v>29</v>
      </c>
      <c r="F8" t="s">
        <v>30</v>
      </c>
      <c r="G8" t="str">
        <v>Meredith Palmer</v>
      </c>
      <c r="H8">
        <v>32</v>
      </c>
      <c r="I8" t="s">
        <v>16</v>
      </c>
      <c r="J8" t="s">
        <v>31</v>
      </c>
      <c r="K8">
        <v>41000</v>
      </c>
      <c r="L8" s="1">
        <v>37933</v>
      </c>
      <c r="M8" s="1">
        <v>41551</v>
      </c>
      <c r="N8" t="str">
        <v>Meredith.Palmer@gmail.com</v>
      </c>
    </row>
    <row r="9" spans="1:14" x14ac:dyDescent="0.25">
      <c r="D9">
        <v>1008</v>
      </c>
      <c r="E9" t="s">
        <v>32</v>
      </c>
      <c r="F9" t="s">
        <v>33</v>
      </c>
      <c r="G9" t="str">
        <v>Stanley Hudson</v>
      </c>
      <c r="H9">
        <v>38</v>
      </c>
      <c r="I9" t="s">
        <v>12</v>
      </c>
      <c r="J9" t="s">
        <v>13</v>
      </c>
      <c r="K9">
        <v>48000</v>
      </c>
      <c r="L9" s="1">
        <v>37416</v>
      </c>
      <c r="M9" s="1">
        <v>42116</v>
      </c>
      <c r="N9" t="str">
        <v>Stanley.Hudson@gmail.com</v>
      </c>
    </row>
    <row r="10" spans="1:14" x14ac:dyDescent="0.25">
      <c r="D10">
        <v>1009</v>
      </c>
      <c r="E10" t="s">
        <v>34</v>
      </c>
      <c r="F10" t="s">
        <v>35</v>
      </c>
      <c r="G10" t="str">
        <v>Kevin Malone</v>
      </c>
      <c r="H10">
        <v>31</v>
      </c>
      <c r="I10" t="s">
        <v>12</v>
      </c>
      <c r="J10" t="s">
        <v>22</v>
      </c>
      <c r="K10">
        <v>42000</v>
      </c>
      <c r="L10" s="1">
        <v>37843</v>
      </c>
      <c r="M10" s="1">
        <v>40800</v>
      </c>
      <c r="N10" t="str">
        <v>Kevin.Malone@gmail.com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4E9A-3CD8-408B-9A85-EB9CF7739BCC}">
  <dimension ref="A1:N10"/>
  <sheetViews>
    <sheetView workbookViewId="0">
      <selection activeCell="B5" sqref="B5"/>
    </sheetView>
  </sheetViews>
  <sheetFormatPr defaultRowHeight="15" x14ac:dyDescent="0.25"/>
  <cols>
    <col min="1" max="1" width="16.140625" bestFit="1" customWidth="1"/>
    <col min="2" max="2" width="27.42578125" bestFit="1" customWidth="1"/>
    <col min="4" max="4" width="11.7109375" bestFit="1" customWidth="1"/>
    <col min="5" max="5" width="10.140625" bestFit="1" customWidth="1"/>
    <col min="6" max="6" width="11" bestFit="1" customWidth="1"/>
    <col min="7" max="7" width="16.140625" bestFit="1" customWidth="1"/>
    <col min="8" max="8" width="4.42578125" bestFit="1" customWidth="1"/>
    <col min="9" max="9" width="7.5703125" bestFit="1" customWidth="1"/>
    <col min="10" max="10" width="17.42578125" bestFit="1" customWidth="1"/>
    <col min="11" max="11" width="6.28515625" bestFit="1" customWidth="1"/>
    <col min="12" max="12" width="9.7109375" bestFit="1" customWidth="1"/>
    <col min="13" max="13" width="10.7109375" bestFit="1" customWidth="1"/>
    <col min="14" max="14" width="27.7109375" bestFit="1" customWidth="1"/>
  </cols>
  <sheetData>
    <row r="1" spans="1:14" x14ac:dyDescent="0.25">
      <c r="A1" t="s">
        <v>43</v>
      </c>
      <c r="B1" t="s">
        <v>44</v>
      </c>
      <c r="D1" t="s">
        <v>0</v>
      </c>
      <c r="E1" t="s">
        <v>1</v>
      </c>
      <c r="F1" t="s">
        <v>2</v>
      </c>
      <c r="G1" t="s">
        <v>36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s="1">
        <v>36526</v>
      </c>
      <c r="B2" t="str">
        <f>_xlfn.XLOOKUP(A2,L2:L9,G2:G9,,1)</f>
        <v>Angela Martin</v>
      </c>
      <c r="D2">
        <v>1001</v>
      </c>
      <c r="E2" t="s">
        <v>10</v>
      </c>
      <c r="F2" t="s">
        <v>11</v>
      </c>
      <c r="G2" t="str" cm="1">
        <f t="array" ref="G2:G10">CONCATENATE(E2:E10," ",F2:F10)</f>
        <v>Jim Halpert</v>
      </c>
      <c r="H2">
        <v>30</v>
      </c>
      <c r="I2" t="s">
        <v>12</v>
      </c>
      <c r="J2" t="s">
        <v>13</v>
      </c>
      <c r="K2">
        <v>45000</v>
      </c>
      <c r="L2" s="1">
        <v>37197</v>
      </c>
      <c r="M2" s="1">
        <v>42253</v>
      </c>
      <c r="N2" t="str" cm="1">
        <f t="array" ref="N2:N10">CONCATENATE(E2:E10,".",F2:F10,"@gmail.com")</f>
        <v>Jim.Halpert@gmail.com</v>
      </c>
    </row>
    <row r="3" spans="1:14" x14ac:dyDescent="0.25">
      <c r="A3" s="1">
        <v>37017</v>
      </c>
      <c r="B3" t="str">
        <f>_xlfn.XLOOKUP(A3,L2:L9,G2:G9,,,1)</f>
        <v>Toby Flenderson</v>
      </c>
      <c r="D3">
        <v>1002</v>
      </c>
      <c r="E3" t="s">
        <v>14</v>
      </c>
      <c r="F3" t="s">
        <v>15</v>
      </c>
      <c r="G3" t="str">
        <v>Pam Beasley</v>
      </c>
      <c r="H3">
        <v>30</v>
      </c>
      <c r="I3" t="s">
        <v>16</v>
      </c>
      <c r="J3" t="s">
        <v>17</v>
      </c>
      <c r="K3">
        <v>36000</v>
      </c>
      <c r="L3" s="1">
        <v>36436</v>
      </c>
      <c r="M3" s="1">
        <v>42287</v>
      </c>
      <c r="N3" t="str">
        <v>Pam.Beasley@gmail.com</v>
      </c>
    </row>
    <row r="4" spans="1:14" x14ac:dyDescent="0.25">
      <c r="B4" t="str">
        <f>_xlfn.XLOOKUP(A3,L2:L9,G2:G9,,,-1)</f>
        <v>Michael Scott</v>
      </c>
      <c r="D4">
        <v>1003</v>
      </c>
      <c r="E4" t="s">
        <v>18</v>
      </c>
      <c r="F4" t="s">
        <v>19</v>
      </c>
      <c r="G4" t="str">
        <v>Dwight Schrute</v>
      </c>
      <c r="H4">
        <v>29</v>
      </c>
      <c r="I4" t="s">
        <v>12</v>
      </c>
      <c r="J4" t="s">
        <v>13</v>
      </c>
      <c r="K4">
        <v>63000</v>
      </c>
      <c r="L4" s="1">
        <v>36711</v>
      </c>
      <c r="M4" s="1">
        <v>42986</v>
      </c>
      <c r="N4" t="str">
        <v>Dwight.Schrute@gmail.com</v>
      </c>
    </row>
    <row r="5" spans="1:14" x14ac:dyDescent="0.25">
      <c r="D5">
        <v>1004</v>
      </c>
      <c r="E5" t="s">
        <v>20</v>
      </c>
      <c r="F5" t="s">
        <v>21</v>
      </c>
      <c r="G5" t="str">
        <v>Angela Martin</v>
      </c>
      <c r="H5">
        <v>31</v>
      </c>
      <c r="I5" t="s">
        <v>16</v>
      </c>
      <c r="J5" t="s">
        <v>22</v>
      </c>
      <c r="K5">
        <v>47000</v>
      </c>
      <c r="L5" s="1">
        <v>36530</v>
      </c>
      <c r="M5" s="1">
        <v>42341</v>
      </c>
      <c r="N5" t="str">
        <v>Angela.Martin@gmail.com</v>
      </c>
    </row>
    <row r="6" spans="1:14" x14ac:dyDescent="0.25">
      <c r="D6">
        <v>1005</v>
      </c>
      <c r="E6" t="s">
        <v>23</v>
      </c>
      <c r="F6" t="s">
        <v>24</v>
      </c>
      <c r="G6" t="str">
        <v>Toby Flenderson</v>
      </c>
      <c r="H6">
        <v>32</v>
      </c>
      <c r="I6" t="s">
        <v>12</v>
      </c>
      <c r="J6" t="s">
        <v>25</v>
      </c>
      <c r="K6">
        <v>50000</v>
      </c>
      <c r="L6" s="1">
        <v>37017</v>
      </c>
      <c r="M6" s="1">
        <v>42977</v>
      </c>
      <c r="N6" t="str">
        <v>Toby.Flenderson@gmail.com</v>
      </c>
    </row>
    <row r="7" spans="1:14" x14ac:dyDescent="0.25">
      <c r="D7">
        <v>1006</v>
      </c>
      <c r="E7" t="s">
        <v>26</v>
      </c>
      <c r="F7" t="s">
        <v>27</v>
      </c>
      <c r="G7" t="str">
        <v>Michael Scott</v>
      </c>
      <c r="H7">
        <v>35</v>
      </c>
      <c r="I7" t="s">
        <v>12</v>
      </c>
      <c r="J7" t="s">
        <v>28</v>
      </c>
      <c r="K7">
        <v>65000</v>
      </c>
      <c r="L7" s="1">
        <v>37017</v>
      </c>
      <c r="M7" s="1">
        <v>41528</v>
      </c>
      <c r="N7" t="str">
        <v>Michael.Scott@gmail.com</v>
      </c>
    </row>
    <row r="8" spans="1:14" x14ac:dyDescent="0.25">
      <c r="D8">
        <v>1007</v>
      </c>
      <c r="E8" t="s">
        <v>29</v>
      </c>
      <c r="F8" t="s">
        <v>30</v>
      </c>
      <c r="G8" t="str">
        <v>Meredith Palmer</v>
      </c>
      <c r="H8">
        <v>32</v>
      </c>
      <c r="I8" t="s">
        <v>16</v>
      </c>
      <c r="J8" t="s">
        <v>31</v>
      </c>
      <c r="K8">
        <v>41000</v>
      </c>
      <c r="L8" s="1">
        <v>37933</v>
      </c>
      <c r="M8" s="1">
        <v>41551</v>
      </c>
      <c r="N8" t="str">
        <v>Meredith.Palmer@gmail.com</v>
      </c>
    </row>
    <row r="9" spans="1:14" x14ac:dyDescent="0.25">
      <c r="D9">
        <v>1008</v>
      </c>
      <c r="E9" t="s">
        <v>32</v>
      </c>
      <c r="F9" t="s">
        <v>33</v>
      </c>
      <c r="G9" t="str">
        <v>Stanley Hudson</v>
      </c>
      <c r="H9">
        <v>38</v>
      </c>
      <c r="I9" t="s">
        <v>12</v>
      </c>
      <c r="J9" t="s">
        <v>13</v>
      </c>
      <c r="K9">
        <v>48000</v>
      </c>
      <c r="L9" s="1">
        <v>37416</v>
      </c>
      <c r="M9" s="1">
        <v>42116</v>
      </c>
      <c r="N9" t="str">
        <v>Stanley.Hudson@gmail.com</v>
      </c>
    </row>
    <row r="10" spans="1:14" x14ac:dyDescent="0.25">
      <c r="D10">
        <v>1009</v>
      </c>
      <c r="E10" t="s">
        <v>34</v>
      </c>
      <c r="F10" t="s">
        <v>35</v>
      </c>
      <c r="G10" t="str">
        <v>Kevin Malone</v>
      </c>
      <c r="H10">
        <v>31</v>
      </c>
      <c r="I10" t="s">
        <v>12</v>
      </c>
      <c r="J10" t="s">
        <v>22</v>
      </c>
      <c r="K10">
        <v>42000</v>
      </c>
      <c r="L10" s="1">
        <v>37843</v>
      </c>
      <c r="M10" s="1">
        <v>40800</v>
      </c>
      <c r="N10" t="str">
        <v>Kevin.Malone@gmail.com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D668-F565-4A93-AFF4-8CE28C4FA3D3}">
  <dimension ref="A1:P4"/>
  <sheetViews>
    <sheetView workbookViewId="0">
      <selection sqref="A1:P4"/>
    </sheetView>
  </sheetViews>
  <sheetFormatPr defaultRowHeight="15" x14ac:dyDescent="0.25"/>
  <cols>
    <col min="1" max="1" width="13.28515625" bestFit="1" customWidth="1"/>
    <col min="2" max="2" width="10.85546875" customWidth="1"/>
    <col min="4" max="4" width="13.28515625" bestFit="1" customWidth="1"/>
    <col min="5" max="16" width="9.7109375" customWidth="1"/>
  </cols>
  <sheetData>
    <row r="1" spans="1:16" x14ac:dyDescent="0.25">
      <c r="B1" t="s">
        <v>48</v>
      </c>
      <c r="E1" t="s">
        <v>49</v>
      </c>
      <c r="F1" t="s">
        <v>48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 spans="1:16" x14ac:dyDescent="0.25">
      <c r="A2" t="s">
        <v>45</v>
      </c>
      <c r="B2">
        <f>_xlfn.XLOOKUP(B1,E1:P1,E2:P2)</f>
        <v>310</v>
      </c>
      <c r="D2" t="s">
        <v>45</v>
      </c>
      <c r="E2">
        <v>450</v>
      </c>
      <c r="F2">
        <v>310</v>
      </c>
      <c r="G2">
        <v>150</v>
      </c>
      <c r="H2">
        <v>750</v>
      </c>
      <c r="I2">
        <v>440</v>
      </c>
      <c r="J2">
        <v>485</v>
      </c>
      <c r="K2">
        <v>510</v>
      </c>
      <c r="L2">
        <v>347</v>
      </c>
      <c r="M2">
        <v>736</v>
      </c>
      <c r="N2">
        <v>155</v>
      </c>
      <c r="O2">
        <v>450</v>
      </c>
      <c r="P2">
        <v>288</v>
      </c>
    </row>
    <row r="3" spans="1:16" x14ac:dyDescent="0.25">
      <c r="A3" t="s">
        <v>46</v>
      </c>
      <c r="B3">
        <f t="shared" ref="B3:B4" si="0">_xlfn.XLOOKUP(B2,E2:P2,E3:P3)</f>
        <v>40</v>
      </c>
      <c r="D3" t="s">
        <v>46</v>
      </c>
      <c r="E3">
        <v>75</v>
      </c>
      <c r="F3">
        <v>40</v>
      </c>
      <c r="G3">
        <v>65</v>
      </c>
      <c r="H3">
        <v>50</v>
      </c>
      <c r="I3">
        <v>24</v>
      </c>
      <c r="J3">
        <v>71</v>
      </c>
      <c r="K3">
        <v>57</v>
      </c>
      <c r="L3">
        <v>61</v>
      </c>
      <c r="M3">
        <v>34</v>
      </c>
      <c r="N3">
        <v>41</v>
      </c>
      <c r="O3">
        <v>58</v>
      </c>
      <c r="P3">
        <v>91</v>
      </c>
    </row>
    <row r="4" spans="1:16" x14ac:dyDescent="0.25">
      <c r="A4" t="s">
        <v>47</v>
      </c>
      <c r="B4">
        <f t="shared" si="0"/>
        <v>118</v>
      </c>
      <c r="D4" t="s">
        <v>47</v>
      </c>
      <c r="E4">
        <v>200</v>
      </c>
      <c r="F4">
        <v>118</v>
      </c>
      <c r="G4">
        <v>145</v>
      </c>
      <c r="H4">
        <v>210</v>
      </c>
      <c r="I4">
        <v>45</v>
      </c>
      <c r="J4">
        <v>170</v>
      </c>
      <c r="K4">
        <v>130</v>
      </c>
      <c r="L4">
        <v>90</v>
      </c>
      <c r="M4">
        <v>55</v>
      </c>
      <c r="N4">
        <v>110</v>
      </c>
      <c r="O4">
        <v>130</v>
      </c>
      <c r="P4">
        <v>180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1321-FA70-4611-AA36-4DBEE59E7EE0}">
  <dimension ref="A1:P7"/>
  <sheetViews>
    <sheetView workbookViewId="0">
      <selection activeCell="B8" sqref="B8"/>
    </sheetView>
  </sheetViews>
  <sheetFormatPr defaultRowHeight="15" x14ac:dyDescent="0.25"/>
  <sheetData>
    <row r="1" spans="1:16" x14ac:dyDescent="0.25">
      <c r="B1" t="s">
        <v>48</v>
      </c>
      <c r="E1" t="s">
        <v>49</v>
      </c>
      <c r="F1" t="s">
        <v>48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 spans="1:16" x14ac:dyDescent="0.25">
      <c r="A2" t="s">
        <v>45</v>
      </c>
      <c r="B2">
        <f>_xlfn.XLOOKUP(B1,E1:P1,E2:P2)</f>
        <v>310</v>
      </c>
      <c r="D2" t="s">
        <v>45</v>
      </c>
      <c r="E2">
        <v>450</v>
      </c>
      <c r="F2">
        <v>310</v>
      </c>
      <c r="G2">
        <v>150</v>
      </c>
      <c r="H2">
        <v>750</v>
      </c>
      <c r="I2">
        <v>440</v>
      </c>
      <c r="J2">
        <v>485</v>
      </c>
      <c r="K2">
        <v>510</v>
      </c>
      <c r="L2">
        <v>347</v>
      </c>
      <c r="M2">
        <v>736</v>
      </c>
      <c r="N2">
        <v>155</v>
      </c>
      <c r="O2">
        <v>450</v>
      </c>
      <c r="P2">
        <v>288</v>
      </c>
    </row>
    <row r="3" spans="1:16" x14ac:dyDescent="0.25">
      <c r="A3" t="s">
        <v>46</v>
      </c>
      <c r="B3">
        <f t="shared" ref="B3:B4" si="0">_xlfn.XLOOKUP(B2,E2:P2,E3:P3)</f>
        <v>40</v>
      </c>
      <c r="D3" t="s">
        <v>46</v>
      </c>
      <c r="E3">
        <v>75</v>
      </c>
      <c r="F3">
        <v>40</v>
      </c>
      <c r="G3">
        <v>65</v>
      </c>
      <c r="H3">
        <v>50</v>
      </c>
      <c r="I3">
        <v>24</v>
      </c>
      <c r="J3">
        <v>71</v>
      </c>
      <c r="K3">
        <v>57</v>
      </c>
      <c r="L3">
        <v>61</v>
      </c>
      <c r="M3">
        <v>34</v>
      </c>
      <c r="N3">
        <v>41</v>
      </c>
      <c r="O3">
        <v>58</v>
      </c>
      <c r="P3">
        <v>91</v>
      </c>
    </row>
    <row r="4" spans="1:16" x14ac:dyDescent="0.25">
      <c r="A4" t="s">
        <v>47</v>
      </c>
      <c r="B4">
        <f t="shared" si="0"/>
        <v>118</v>
      </c>
      <c r="D4" t="s">
        <v>47</v>
      </c>
      <c r="E4">
        <v>200</v>
      </c>
      <c r="F4">
        <v>118</v>
      </c>
      <c r="G4">
        <v>145</v>
      </c>
      <c r="H4">
        <v>210</v>
      </c>
      <c r="I4">
        <v>45</v>
      </c>
      <c r="J4">
        <v>170</v>
      </c>
      <c r="K4">
        <v>130</v>
      </c>
      <c r="L4">
        <v>90</v>
      </c>
      <c r="M4">
        <v>55</v>
      </c>
      <c r="N4">
        <v>110</v>
      </c>
      <c r="O4">
        <v>130</v>
      </c>
      <c r="P4">
        <v>180</v>
      </c>
    </row>
    <row r="6" spans="1:16" x14ac:dyDescent="0.25">
      <c r="B6" t="s">
        <v>60</v>
      </c>
    </row>
    <row r="7" spans="1:16" x14ac:dyDescent="0.25">
      <c r="A7" t="s">
        <v>45</v>
      </c>
      <c r="B7">
        <f>SUM(_xlfn.XLOOKUP(F1,E1:P1,E2:P2):_xlfn.XLOOKUP(G1,E1:P1,E2:P2))</f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E5DE-4D71-47CB-AD46-4E1E72125412}">
  <dimension ref="A1:N10"/>
  <sheetViews>
    <sheetView tabSelected="1" workbookViewId="0">
      <selection activeCell="N14" sqref="N14"/>
    </sheetView>
  </sheetViews>
  <sheetFormatPr defaultRowHeight="15" x14ac:dyDescent="0.25"/>
  <cols>
    <col min="1" max="1" width="16.140625" bestFit="1" customWidth="1"/>
    <col min="2" max="2" width="27.42578125" bestFit="1" customWidth="1"/>
    <col min="4" max="4" width="11.7109375" bestFit="1" customWidth="1"/>
    <col min="5" max="5" width="10.140625" bestFit="1" customWidth="1"/>
    <col min="6" max="6" width="11" bestFit="1" customWidth="1"/>
    <col min="7" max="7" width="16.140625" bestFit="1" customWidth="1"/>
    <col min="8" max="8" width="4.42578125" bestFit="1" customWidth="1"/>
    <col min="9" max="9" width="7.5703125" bestFit="1" customWidth="1"/>
    <col min="10" max="10" width="17.42578125" bestFit="1" customWidth="1"/>
    <col min="11" max="11" width="6.28515625" bestFit="1" customWidth="1"/>
    <col min="12" max="12" width="9.7109375" bestFit="1" customWidth="1"/>
    <col min="13" max="13" width="10.7109375" bestFit="1" customWidth="1"/>
    <col min="14" max="14" width="27.7109375" bestFit="1" customWidth="1"/>
  </cols>
  <sheetData>
    <row r="1" spans="1:14" x14ac:dyDescent="0.25">
      <c r="A1" t="s">
        <v>36</v>
      </c>
      <c r="B1" t="s">
        <v>37</v>
      </c>
      <c r="D1" t="s">
        <v>0</v>
      </c>
      <c r="E1" t="s">
        <v>1</v>
      </c>
      <c r="F1" t="s">
        <v>2</v>
      </c>
      <c r="G1" t="s">
        <v>36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38</v>
      </c>
      <c r="B2" t="str">
        <f>VLOOKUP(A2,G2:N10,8,TRUE)</f>
        <v>Toby.Flenderson@gmail.com</v>
      </c>
      <c r="D2">
        <v>1001</v>
      </c>
      <c r="E2" t="s">
        <v>10</v>
      </c>
      <c r="F2" t="s">
        <v>11</v>
      </c>
      <c r="G2" t="str" cm="1">
        <f t="array" ref="G2:G10">CONCATENATE(E2:E10," ",F2:F10)</f>
        <v>Jim Halpert</v>
      </c>
      <c r="H2">
        <v>30</v>
      </c>
      <c r="I2" t="s">
        <v>12</v>
      </c>
      <c r="J2" t="s">
        <v>13</v>
      </c>
      <c r="K2">
        <v>45000</v>
      </c>
      <c r="L2" s="1">
        <v>37197</v>
      </c>
      <c r="M2" s="1">
        <v>42253</v>
      </c>
      <c r="N2" t="str" cm="1">
        <f t="array" ref="N2:N10">CONCATENATE(E2:E10,".",F2:F10,"@gmail.com")</f>
        <v>Jim.Halpert@gmail.com</v>
      </c>
    </row>
    <row r="3" spans="1:14" x14ac:dyDescent="0.25">
      <c r="A3" t="s">
        <v>39</v>
      </c>
      <c r="D3">
        <v>1002</v>
      </c>
      <c r="E3" t="s">
        <v>14</v>
      </c>
      <c r="F3" t="s">
        <v>15</v>
      </c>
      <c r="G3" t="str">
        <v>Pam Beasley</v>
      </c>
      <c r="H3">
        <v>30</v>
      </c>
      <c r="I3" t="s">
        <v>16</v>
      </c>
      <c r="J3" t="s">
        <v>17</v>
      </c>
      <c r="K3">
        <v>36000</v>
      </c>
      <c r="L3" s="1">
        <v>36436</v>
      </c>
      <c r="M3" s="1">
        <v>42287</v>
      </c>
      <c r="N3" t="str">
        <v>Pam.Beasley@gmail.com</v>
      </c>
    </row>
    <row r="4" spans="1:14" x14ac:dyDescent="0.25">
      <c r="A4" t="s">
        <v>40</v>
      </c>
      <c r="D4">
        <v>1003</v>
      </c>
      <c r="E4" t="s">
        <v>18</v>
      </c>
      <c r="F4" t="s">
        <v>19</v>
      </c>
      <c r="G4" t="str">
        <v>Dwight Schrute</v>
      </c>
      <c r="H4">
        <v>29</v>
      </c>
      <c r="I4" t="s">
        <v>12</v>
      </c>
      <c r="J4" t="s">
        <v>13</v>
      </c>
      <c r="K4">
        <v>63000</v>
      </c>
      <c r="L4" s="1">
        <v>36711</v>
      </c>
      <c r="M4" s="1">
        <v>42986</v>
      </c>
      <c r="N4" t="str">
        <v>Dwight.Schrute@gmail.com</v>
      </c>
    </row>
    <row r="5" spans="1:14" x14ac:dyDescent="0.25">
      <c r="A5" t="s">
        <v>41</v>
      </c>
      <c r="D5">
        <v>1004</v>
      </c>
      <c r="E5" t="s">
        <v>20</v>
      </c>
      <c r="F5" t="s">
        <v>21</v>
      </c>
      <c r="G5" t="str">
        <v>Angela Martin</v>
      </c>
      <c r="H5">
        <v>31</v>
      </c>
      <c r="I5" t="s">
        <v>16</v>
      </c>
      <c r="J5" t="s">
        <v>22</v>
      </c>
      <c r="K5">
        <v>47000</v>
      </c>
      <c r="L5" s="1">
        <v>36530</v>
      </c>
      <c r="M5" s="1">
        <v>42341</v>
      </c>
      <c r="N5" t="str">
        <v>Angela.Martin@gmail.com</v>
      </c>
    </row>
    <row r="6" spans="1:14" x14ac:dyDescent="0.25">
      <c r="D6">
        <v>1005</v>
      </c>
      <c r="E6" t="s">
        <v>23</v>
      </c>
      <c r="F6" t="s">
        <v>24</v>
      </c>
      <c r="G6" t="str">
        <v>Toby Flenderson</v>
      </c>
      <c r="H6">
        <v>32</v>
      </c>
      <c r="I6" t="s">
        <v>12</v>
      </c>
      <c r="J6" t="s">
        <v>25</v>
      </c>
      <c r="K6">
        <v>50000</v>
      </c>
      <c r="L6" s="1">
        <v>37017</v>
      </c>
      <c r="M6" s="1">
        <v>42977</v>
      </c>
      <c r="N6" t="str">
        <v>Toby.Flenderson@gmail.com</v>
      </c>
    </row>
    <row r="7" spans="1:14" x14ac:dyDescent="0.25">
      <c r="D7">
        <v>1006</v>
      </c>
      <c r="E7" t="s">
        <v>26</v>
      </c>
      <c r="F7" t="s">
        <v>27</v>
      </c>
      <c r="G7" t="str">
        <v>Michael Scott</v>
      </c>
      <c r="H7">
        <v>35</v>
      </c>
      <c r="I7" t="s">
        <v>12</v>
      </c>
      <c r="J7" t="s">
        <v>28</v>
      </c>
      <c r="K7">
        <v>65000</v>
      </c>
      <c r="L7" s="1">
        <v>37017</v>
      </c>
      <c r="M7" s="1">
        <v>41528</v>
      </c>
      <c r="N7" t="str">
        <v>Michael.Scott@gmail.com</v>
      </c>
    </row>
    <row r="8" spans="1:14" x14ac:dyDescent="0.25">
      <c r="D8">
        <v>1007</v>
      </c>
      <c r="E8" t="s">
        <v>29</v>
      </c>
      <c r="F8" t="s">
        <v>30</v>
      </c>
      <c r="G8" t="str">
        <v>Meredith Palmer</v>
      </c>
      <c r="H8">
        <v>32</v>
      </c>
      <c r="I8" t="s">
        <v>16</v>
      </c>
      <c r="J8" t="s">
        <v>31</v>
      </c>
      <c r="K8">
        <v>41000</v>
      </c>
      <c r="L8" s="1">
        <v>37933</v>
      </c>
      <c r="M8" s="1">
        <v>41551</v>
      </c>
      <c r="N8" t="str">
        <v>Meredith.Palmer@gmail.com</v>
      </c>
    </row>
    <row r="9" spans="1:14" x14ac:dyDescent="0.25">
      <c r="D9">
        <v>1008</v>
      </c>
      <c r="E9" t="s">
        <v>32</v>
      </c>
      <c r="F9" t="s">
        <v>33</v>
      </c>
      <c r="G9" t="str">
        <v>Stanley Hudson</v>
      </c>
      <c r="H9">
        <v>38</v>
      </c>
      <c r="I9" t="s">
        <v>12</v>
      </c>
      <c r="J9" t="s">
        <v>13</v>
      </c>
      <c r="K9">
        <v>48000</v>
      </c>
      <c r="L9" s="1">
        <v>37416</v>
      </c>
      <c r="M9" s="1">
        <v>42116</v>
      </c>
      <c r="N9" t="str">
        <v>Stanley.Hudson@gmail.com</v>
      </c>
    </row>
    <row r="10" spans="1:14" x14ac:dyDescent="0.25">
      <c r="D10">
        <v>1009</v>
      </c>
      <c r="E10" t="s">
        <v>34</v>
      </c>
      <c r="F10" t="s">
        <v>35</v>
      </c>
      <c r="G10" t="str">
        <v>Kevin Malone</v>
      </c>
      <c r="H10">
        <v>31</v>
      </c>
      <c r="I10" t="s">
        <v>12</v>
      </c>
      <c r="J10" t="s">
        <v>22</v>
      </c>
      <c r="K10">
        <v>42000</v>
      </c>
      <c r="L10" s="1">
        <v>37843</v>
      </c>
      <c r="M10" s="1">
        <v>40800</v>
      </c>
      <c r="N10" t="str">
        <v>Kevin.Malone@gmail.com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17D6-1CB4-4675-9BC2-5CA162912ADD}">
  <dimension ref="A1:N10"/>
  <sheetViews>
    <sheetView workbookViewId="0">
      <selection activeCell="B2" sqref="B2"/>
    </sheetView>
  </sheetViews>
  <sheetFormatPr defaultRowHeight="15" x14ac:dyDescent="0.25"/>
  <cols>
    <col min="1" max="1" width="16.140625" bestFit="1" customWidth="1"/>
    <col min="2" max="2" width="27.42578125" bestFit="1" customWidth="1"/>
    <col min="4" max="4" width="11.7109375" bestFit="1" customWidth="1"/>
    <col min="5" max="5" width="10.140625" bestFit="1" customWidth="1"/>
    <col min="6" max="6" width="11" bestFit="1" customWidth="1"/>
    <col min="7" max="7" width="16.140625" bestFit="1" customWidth="1"/>
    <col min="8" max="8" width="4.42578125" bestFit="1" customWidth="1"/>
    <col min="9" max="9" width="7.5703125" bestFit="1" customWidth="1"/>
    <col min="10" max="10" width="17.42578125" bestFit="1" customWidth="1"/>
    <col min="11" max="11" width="6.28515625" bestFit="1" customWidth="1"/>
    <col min="12" max="12" width="9.7109375" bestFit="1" customWidth="1"/>
    <col min="13" max="13" width="10.7109375" bestFit="1" customWidth="1"/>
    <col min="14" max="14" width="27.7109375" bestFit="1" customWidth="1"/>
  </cols>
  <sheetData>
    <row r="1" spans="1:14" x14ac:dyDescent="0.25">
      <c r="A1" t="s">
        <v>36</v>
      </c>
      <c r="B1" t="s">
        <v>37</v>
      </c>
      <c r="D1" t="s">
        <v>0</v>
      </c>
      <c r="E1" t="s">
        <v>1</v>
      </c>
      <c r="F1" t="s">
        <v>2</v>
      </c>
      <c r="G1" t="s">
        <v>36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42</v>
      </c>
      <c r="B2" t="str">
        <f>_xlfn.XLOOKUP(A2,G2:G9,N2:N9,"Not Found")</f>
        <v>Not Found</v>
      </c>
      <c r="D2">
        <v>1001</v>
      </c>
      <c r="E2" t="s">
        <v>10</v>
      </c>
      <c r="F2" t="s">
        <v>11</v>
      </c>
      <c r="G2" t="str" cm="1">
        <f t="array" ref="G2:G10">CONCATENATE(E2:E10," ",F2:F10)</f>
        <v>Jim Halpert</v>
      </c>
      <c r="H2">
        <v>30</v>
      </c>
      <c r="I2" t="s">
        <v>12</v>
      </c>
      <c r="J2" t="s">
        <v>13</v>
      </c>
      <c r="K2">
        <v>45000</v>
      </c>
      <c r="L2" s="1">
        <v>37197</v>
      </c>
      <c r="M2" s="1">
        <v>42253</v>
      </c>
      <c r="N2" t="str" cm="1">
        <f t="array" ref="N2:N10">CONCATENATE(E2:E10,".",F2:F10,"@gmail.com")</f>
        <v>Jim.Halpert@gmail.com</v>
      </c>
    </row>
    <row r="3" spans="1:14" x14ac:dyDescent="0.25">
      <c r="A3" t="s">
        <v>39</v>
      </c>
      <c r="B3" t="str">
        <f>_xlfn.XLOOKUP("*"&amp;A3,G2:G9,N2:N9,"Not Found",2)</f>
        <v>Pam.Beasley@gmail.com</v>
      </c>
      <c r="D3">
        <v>1002</v>
      </c>
      <c r="E3" t="s">
        <v>14</v>
      </c>
      <c r="F3" t="s">
        <v>15</v>
      </c>
      <c r="G3" t="str">
        <v>Pam Beasley</v>
      </c>
      <c r="H3">
        <v>30</v>
      </c>
      <c r="I3" t="s">
        <v>16</v>
      </c>
      <c r="J3" t="s">
        <v>17</v>
      </c>
      <c r="K3">
        <v>36000</v>
      </c>
      <c r="L3" s="1">
        <v>36436</v>
      </c>
      <c r="M3" s="1">
        <v>42287</v>
      </c>
      <c r="N3" t="str">
        <v>Pam.Beasley@gmail.com</v>
      </c>
    </row>
    <row r="4" spans="1:14" x14ac:dyDescent="0.25">
      <c r="A4" t="s">
        <v>40</v>
      </c>
      <c r="B4" t="str">
        <f t="shared" ref="B4:B5" si="0">_xlfn.XLOOKUP("*"&amp;A4,G3:G10,N3:N10,"Not Found",2)</f>
        <v>Meredith.Palmer@gmail.com</v>
      </c>
      <c r="D4">
        <v>1003</v>
      </c>
      <c r="E4" t="s">
        <v>18</v>
      </c>
      <c r="F4" t="s">
        <v>19</v>
      </c>
      <c r="G4" t="str">
        <v>Dwight Schrute</v>
      </c>
      <c r="H4">
        <v>29</v>
      </c>
      <c r="I4" t="s">
        <v>12</v>
      </c>
      <c r="J4" t="s">
        <v>13</v>
      </c>
      <c r="K4">
        <v>63000</v>
      </c>
      <c r="L4" s="1">
        <v>36711</v>
      </c>
      <c r="M4" s="1">
        <v>42986</v>
      </c>
      <c r="N4" t="str">
        <v>Dwight.Schrute@gmail.com</v>
      </c>
    </row>
    <row r="5" spans="1:14" x14ac:dyDescent="0.25">
      <c r="A5" t="s">
        <v>41</v>
      </c>
      <c r="B5" t="str">
        <f t="shared" si="0"/>
        <v>Kevin.Malone@gmail.com</v>
      </c>
      <c r="D5">
        <v>1004</v>
      </c>
      <c r="E5" t="s">
        <v>20</v>
      </c>
      <c r="F5" t="s">
        <v>21</v>
      </c>
      <c r="G5" t="str">
        <v>Angela Martin</v>
      </c>
      <c r="H5">
        <v>31</v>
      </c>
      <c r="I5" t="s">
        <v>16</v>
      </c>
      <c r="J5" t="s">
        <v>22</v>
      </c>
      <c r="K5">
        <v>47000</v>
      </c>
      <c r="L5" s="1">
        <v>36530</v>
      </c>
      <c r="M5" s="1">
        <v>42341</v>
      </c>
      <c r="N5" t="str">
        <v>Angela.Martin@gmail.com</v>
      </c>
    </row>
    <row r="6" spans="1:14" x14ac:dyDescent="0.25">
      <c r="D6">
        <v>1005</v>
      </c>
      <c r="E6" t="s">
        <v>23</v>
      </c>
      <c r="F6" t="s">
        <v>24</v>
      </c>
      <c r="G6" t="str">
        <v>Toby Flenderson</v>
      </c>
      <c r="H6">
        <v>32</v>
      </c>
      <c r="I6" t="s">
        <v>12</v>
      </c>
      <c r="J6" t="s">
        <v>25</v>
      </c>
      <c r="K6">
        <v>50000</v>
      </c>
      <c r="L6" s="1">
        <v>37017</v>
      </c>
      <c r="M6" s="1">
        <v>42977</v>
      </c>
      <c r="N6" t="str">
        <v>Toby.Flenderson@gmail.com</v>
      </c>
    </row>
    <row r="7" spans="1:14" x14ac:dyDescent="0.25">
      <c r="D7">
        <v>1006</v>
      </c>
      <c r="E7" t="s">
        <v>26</v>
      </c>
      <c r="F7" t="s">
        <v>27</v>
      </c>
      <c r="G7" t="str">
        <v>Michael Scott</v>
      </c>
      <c r="H7">
        <v>35</v>
      </c>
      <c r="I7" t="s">
        <v>12</v>
      </c>
      <c r="J7" t="s">
        <v>28</v>
      </c>
      <c r="K7">
        <v>65000</v>
      </c>
      <c r="L7" s="1">
        <v>37017</v>
      </c>
      <c r="M7" s="1">
        <v>41528</v>
      </c>
      <c r="N7" t="str">
        <v>Michael.Scott@gmail.com</v>
      </c>
    </row>
    <row r="8" spans="1:14" x14ac:dyDescent="0.25">
      <c r="D8">
        <v>1007</v>
      </c>
      <c r="E8" t="s">
        <v>29</v>
      </c>
      <c r="F8" t="s">
        <v>30</v>
      </c>
      <c r="G8" t="str">
        <v>Meredith Palmer</v>
      </c>
      <c r="H8">
        <v>32</v>
      </c>
      <c r="I8" t="s">
        <v>16</v>
      </c>
      <c r="J8" t="s">
        <v>31</v>
      </c>
      <c r="K8">
        <v>41000</v>
      </c>
      <c r="L8" s="1">
        <v>37933</v>
      </c>
      <c r="M8" s="1">
        <v>41551</v>
      </c>
      <c r="N8" t="str">
        <v>Meredith.Palmer@gmail.com</v>
      </c>
    </row>
    <row r="9" spans="1:14" x14ac:dyDescent="0.25">
      <c r="D9">
        <v>1008</v>
      </c>
      <c r="E9" t="s">
        <v>32</v>
      </c>
      <c r="F9" t="s">
        <v>33</v>
      </c>
      <c r="G9" t="str">
        <v>Stanley Hudson</v>
      </c>
      <c r="H9">
        <v>38</v>
      </c>
      <c r="I9" t="s">
        <v>12</v>
      </c>
      <c r="J9" t="s">
        <v>13</v>
      </c>
      <c r="K9">
        <v>48000</v>
      </c>
      <c r="L9" s="1">
        <v>37416</v>
      </c>
      <c r="M9" s="1">
        <v>42116</v>
      </c>
      <c r="N9" t="str">
        <v>Stanley.Hudson@gmail.com</v>
      </c>
    </row>
    <row r="10" spans="1:14" x14ac:dyDescent="0.25">
      <c r="D10">
        <v>1009</v>
      </c>
      <c r="E10" t="s">
        <v>34</v>
      </c>
      <c r="F10" t="s">
        <v>35</v>
      </c>
      <c r="G10" t="str">
        <v>Kevin Malone</v>
      </c>
      <c r="H10">
        <v>31</v>
      </c>
      <c r="I10" t="s">
        <v>12</v>
      </c>
      <c r="J10" t="s">
        <v>22</v>
      </c>
      <c r="K10">
        <v>42000</v>
      </c>
      <c r="L10" s="1">
        <v>37843</v>
      </c>
      <c r="M10" s="1">
        <v>40800</v>
      </c>
      <c r="N10" t="str">
        <v>Kevin.Malone@gmail.com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Column</vt:lpstr>
      <vt:lpstr>Xlookup Search Order.</vt:lpstr>
      <vt:lpstr>Xlooup Horizontal</vt:lpstr>
      <vt:lpstr>Xlookup w Sum</vt:lpstr>
      <vt:lpstr>Vlookup</vt:lpstr>
      <vt:lpstr>Xlookup Exact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Guruprasad, Sushma</dc:creator>
  <cp:lastModifiedBy>Guruprasad, Sushma</cp:lastModifiedBy>
  <dcterms:created xsi:type="dcterms:W3CDTF">2015-06-05T18:17:20Z</dcterms:created>
  <dcterms:modified xsi:type="dcterms:W3CDTF">2022-03-16T20:16:45Z</dcterms:modified>
</cp:coreProperties>
</file>