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babyapi\Desktop\KNES381\"/>
    </mc:Choice>
  </mc:AlternateContent>
  <xr:revisionPtr revIDLastSave="0" documentId="13_ncr:1_{AC1A33B9-FAEE-41AA-8629-B5BF949F999F}" xr6:coauthVersionLast="47" xr6:coauthVersionMax="47" xr10:uidLastSave="{00000000-0000-0000-0000-000000000000}"/>
  <bookViews>
    <workbookView xWindow="-108" yWindow="-108" windowWidth="23256" windowHeight="12576" xr2:uid="{00127D17-2250-4137-9015-BD039AD84DA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8" i="1" l="1"/>
  <c r="Q8" i="1" a="1"/>
  <c r="Q8" i="1"/>
  <c r="Q11" i="1" a="1"/>
  <c r="Q11" i="1"/>
  <c r="Q12" i="1" a="1"/>
  <c r="Q12" i="1"/>
  <c r="Q13" i="1" a="1"/>
  <c r="Q13" i="1"/>
  <c r="Q14" i="1" a="1"/>
  <c r="Q14" i="1"/>
  <c r="Q15" i="1" a="1"/>
  <c r="Q15" i="1"/>
  <c r="Q16" i="1" a="1"/>
  <c r="Q16" i="1"/>
  <c r="Q17" i="1" a="1"/>
  <c r="Q17" i="1"/>
  <c r="Q18" i="1" a="1"/>
  <c r="Q18" i="1"/>
  <c r="Q19" i="1" a="1"/>
  <c r="Q19" i="1"/>
  <c r="Q20" i="1" a="1"/>
  <c r="Q20" i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27" i="1" a="1"/>
  <c r="Q27" i="1"/>
  <c r="Q28" i="1" a="1"/>
  <c r="Q28" i="1"/>
  <c r="Q29" i="1" a="1"/>
  <c r="Q29" i="1"/>
  <c r="Q30" i="1" a="1"/>
  <c r="Q30" i="1"/>
  <c r="Q31" i="1" a="1"/>
  <c r="Q31" i="1"/>
  <c r="Q32" i="1" a="1"/>
  <c r="Q32" i="1"/>
  <c r="Q33" i="1" a="1"/>
  <c r="Q33" i="1"/>
  <c r="Q34" i="1" a="1"/>
  <c r="Q34" i="1"/>
  <c r="Q35" i="1" a="1"/>
  <c r="Q35" i="1"/>
  <c r="Q36" i="1" a="1"/>
  <c r="Q36" i="1"/>
  <c r="Q37" i="1" a="1"/>
  <c r="Q37" i="1"/>
  <c r="Q38" i="1" a="1"/>
  <c r="Q38" i="1"/>
  <c r="Q39" i="1" a="1"/>
  <c r="Q39" i="1"/>
  <c r="Q40" i="1" a="1"/>
  <c r="Q40" i="1"/>
  <c r="Q41" i="1" a="1"/>
  <c r="Q41" i="1"/>
  <c r="Q42" i="1" a="1"/>
  <c r="Q42" i="1"/>
  <c r="Q43" i="1" a="1"/>
  <c r="Q43" i="1"/>
  <c r="Q44" i="1" a="1"/>
  <c r="Q44" i="1"/>
  <c r="Q45" i="1" a="1"/>
  <c r="Q45" i="1"/>
  <c r="Q46" i="1" a="1"/>
  <c r="Q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<sst xmlns="http://schemas.openxmlformats.org/spreadsheetml/2006/main" count="65" uniqueCount="53">
  <si>
    <t xml:space="preserve">TIME </t>
  </si>
  <si>
    <t xml:space="preserve">VO2   </t>
  </si>
  <si>
    <t xml:space="preserve">VO2/kg  </t>
  </si>
  <si>
    <t xml:space="preserve">METS </t>
  </si>
  <si>
    <t xml:space="preserve">VCO2  </t>
  </si>
  <si>
    <t xml:space="preserve">VE     </t>
  </si>
  <si>
    <t xml:space="preserve">RER  </t>
  </si>
  <si>
    <t xml:space="preserve">RR  </t>
  </si>
  <si>
    <t xml:space="preserve">Vt    </t>
  </si>
  <si>
    <t xml:space="preserve">FEO2  </t>
  </si>
  <si>
    <t xml:space="preserve">FECO2 </t>
  </si>
  <si>
    <t xml:space="preserve">VE/   </t>
  </si>
  <si>
    <t xml:space="preserve">AcKcal </t>
  </si>
  <si>
    <t>HR</t>
  </si>
  <si>
    <t xml:space="preserve">     </t>
  </si>
  <si>
    <t xml:space="preserve">STPD  </t>
  </si>
  <si>
    <t xml:space="preserve">STPD    </t>
  </si>
  <si>
    <t xml:space="preserve">BTPS   </t>
  </si>
  <si>
    <t xml:space="preserve">    </t>
  </si>
  <si>
    <t xml:space="preserve">BTPS  </t>
  </si>
  <si>
    <t xml:space="preserve">      </t>
  </si>
  <si>
    <t xml:space="preserve">       </t>
  </si>
  <si>
    <t xml:space="preserve">min  </t>
  </si>
  <si>
    <t xml:space="preserve">L/min </t>
  </si>
  <si>
    <t xml:space="preserve">ml/kg/m </t>
  </si>
  <si>
    <t xml:space="preserve">L/min  </t>
  </si>
  <si>
    <t xml:space="preserve">BPM </t>
  </si>
  <si>
    <t xml:space="preserve">L     </t>
  </si>
  <si>
    <t xml:space="preserve">%     </t>
  </si>
  <si>
    <t xml:space="preserve">BT/ST </t>
  </si>
  <si>
    <t xml:space="preserve">Kcal   </t>
  </si>
  <si>
    <t>BPM</t>
  </si>
  <si>
    <t>----------</t>
  </si>
  <si>
    <t>VE/   2</t>
  </si>
  <si>
    <t>Sex</t>
  </si>
  <si>
    <t>F</t>
  </si>
  <si>
    <t>Weight(lb)</t>
  </si>
  <si>
    <t>Height(cm)</t>
  </si>
  <si>
    <t>Age(years)</t>
  </si>
  <si>
    <t>%HR</t>
  </si>
  <si>
    <t>%BPM</t>
  </si>
  <si>
    <t>BMI</t>
  </si>
  <si>
    <t>Height (m)</t>
  </si>
  <si>
    <t>Weight (Kg)</t>
  </si>
  <si>
    <t>BMI rating</t>
  </si>
  <si>
    <t>Underweight</t>
  </si>
  <si>
    <t>Normal</t>
  </si>
  <si>
    <t>Overweight</t>
  </si>
  <si>
    <t>Obese</t>
  </si>
  <si>
    <t>&lt;18.5</t>
  </si>
  <si>
    <t>18.5-24.9</t>
  </si>
  <si>
    <t>25-29.9</t>
  </si>
  <si>
    <t>&gt;30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</si>
</sst>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</cellXfs>
  <cellStyles count="1">
    <cellStyle name="Normal" xfId="0" builtinId="0"/>
  </cellStyles>
  <dxfs count="28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0" formatCode="General"/>
      <protection locked="0" hidden="0"/>
    </dxf>
    <dxf>
      <numFmt numFmtId="164" formatCode="0.0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200"/>
              <a:t>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Sheet1!$B$11:$B$46</c:f>
              <c:numCache>
                <c:formatCode>General</c:formatCode>
                <c:ptCount val="36"/>
                <c:pt idx="0">
                  <c:v>0.5</c:v>
                </c:pt>
                <c:pt idx="1">
                  <c:v>1.0248333215713501</c:v>
                </c:pt>
                <c:pt idx="2">
                  <c:v>1.5253332853317261</c:v>
                </c:pt>
                <c:pt idx="3">
                  <c:v>2.061833381652832</c:v>
                </c:pt>
                <c:pt idx="4">
                  <c:v>2.5066666603088379</c:v>
                </c:pt>
                <c:pt idx="5">
                  <c:v>3.0289998054504395</c:v>
                </c:pt>
                <c:pt idx="6">
                  <c:v>3.5399999618530273</c:v>
                </c:pt>
                <c:pt idx="7">
                  <c:v>4.0316662788391113</c:v>
                </c:pt>
                <c:pt idx="8">
                  <c:v>4.5378332138061523</c:v>
                </c:pt>
                <c:pt idx="9">
                  <c:v>5.0153331756591797</c:v>
                </c:pt>
                <c:pt idx="10">
                  <c:v>5.5296669006347656</c:v>
                </c:pt>
                <c:pt idx="11">
                  <c:v>6.0335006713867188</c:v>
                </c:pt>
                <c:pt idx="12">
                  <c:v>6.5086674690246582</c:v>
                </c:pt>
                <c:pt idx="13">
                  <c:v>7.0388340950012207</c:v>
                </c:pt>
                <c:pt idx="14">
                  <c:v>7.5005006790161133</c:v>
                </c:pt>
                <c:pt idx="15">
                  <c:v>8.0190000534057617</c:v>
                </c:pt>
                <c:pt idx="16">
                  <c:v>8.5009984970092773</c:v>
                </c:pt>
                <c:pt idx="17">
                  <c:v>9.0266656875610352</c:v>
                </c:pt>
                <c:pt idx="18">
                  <c:v>9.5209999084472656</c:v>
                </c:pt>
                <c:pt idx="19">
                  <c:v>10.031667709350586</c:v>
                </c:pt>
                <c:pt idx="20">
                  <c:v>10.522501945495605</c:v>
                </c:pt>
                <c:pt idx="21">
                  <c:v>11.013336181640625</c:v>
                </c:pt>
                <c:pt idx="22">
                  <c:v>11.509503364562988</c:v>
                </c:pt>
                <c:pt idx="23">
                  <c:v>12.032837867736816</c:v>
                </c:pt>
                <c:pt idx="24">
                  <c:v>12.503837585449219</c:v>
                </c:pt>
                <c:pt idx="25">
                  <c:v>13.001504898071289</c:v>
                </c:pt>
                <c:pt idx="26">
                  <c:v>13.524338722229004</c:v>
                </c:pt>
                <c:pt idx="27">
                  <c:v>14.003671646118164</c:v>
                </c:pt>
                <c:pt idx="28">
                  <c:v>14.504172325134277</c:v>
                </c:pt>
                <c:pt idx="29">
                  <c:v>15.013171195983887</c:v>
                </c:pt>
                <c:pt idx="30">
                  <c:v>15.511507034301758</c:v>
                </c:pt>
                <c:pt idx="31">
                  <c:v>16.029006958007813</c:v>
                </c:pt>
                <c:pt idx="32">
                  <c:v>16.51417350769043</c:v>
                </c:pt>
                <c:pt idx="33">
                  <c:v>17.013843536376953</c:v>
                </c:pt>
                <c:pt idx="34">
                  <c:v>17.513010025024414</c:v>
                </c:pt>
                <c:pt idx="35">
                  <c:v>18.005176544189453</c:v>
                </c:pt>
              </c:numCache>
            </c:numRef>
          </c:xVal>
          <c:yVal>
            <c:numRef>
              <c:f>Sheet1!$G$11:$G$46</c:f>
              <c:numCache>
                <c:formatCode>General</c:formatCode>
                <c:ptCount val="36"/>
                <c:pt idx="0">
                  <c:v>28.475334167480469</c:v>
                </c:pt>
                <c:pt idx="1">
                  <c:v>29.377914428710938</c:v>
                </c:pt>
                <c:pt idx="2">
                  <c:v>31.97300910949707</c:v>
                </c:pt>
                <c:pt idx="3">
                  <c:v>32.297332763671875</c:v>
                </c:pt>
                <c:pt idx="4">
                  <c:v>32.495086669921875</c:v>
                </c:pt>
                <c:pt idx="5">
                  <c:v>35.794651031494141</c:v>
                </c:pt>
                <c:pt idx="6">
                  <c:v>38.744972229003906</c:v>
                </c:pt>
                <c:pt idx="7">
                  <c:v>37.215888977050781</c:v>
                </c:pt>
                <c:pt idx="8">
                  <c:v>41.826251983642578</c:v>
                </c:pt>
                <c:pt idx="9">
                  <c:v>44.356456756591797</c:v>
                </c:pt>
                <c:pt idx="10">
                  <c:v>46.808921813964844</c:v>
                </c:pt>
                <c:pt idx="11">
                  <c:v>47.346397399902344</c:v>
                </c:pt>
                <c:pt idx="12">
                  <c:v>55.21990966796875</c:v>
                </c:pt>
                <c:pt idx="13">
                  <c:v>57.72674560546875</c:v>
                </c:pt>
                <c:pt idx="14">
                  <c:v>57.745887756347656</c:v>
                </c:pt>
                <c:pt idx="15">
                  <c:v>60.395053863525391</c:v>
                </c:pt>
                <c:pt idx="16">
                  <c:v>65.629646301269531</c:v>
                </c:pt>
                <c:pt idx="17">
                  <c:v>69.497200012207031</c:v>
                </c:pt>
                <c:pt idx="18">
                  <c:v>67.749473571777344</c:v>
                </c:pt>
                <c:pt idx="19">
                  <c:v>68.958244323730469</c:v>
                </c:pt>
                <c:pt idx="20">
                  <c:v>76.398025512695313</c:v>
                </c:pt>
                <c:pt idx="21">
                  <c:v>80.830947875976563</c:v>
                </c:pt>
                <c:pt idx="22">
                  <c:v>78.2958984375</c:v>
                </c:pt>
                <c:pt idx="23">
                  <c:v>81.067070007324219</c:v>
                </c:pt>
                <c:pt idx="24">
                  <c:v>84.648719787597656</c:v>
                </c:pt>
                <c:pt idx="25">
                  <c:v>90.809226989746094</c:v>
                </c:pt>
                <c:pt idx="26">
                  <c:v>94.079391479492188</c:v>
                </c:pt>
                <c:pt idx="27">
                  <c:v>98.080787658691406</c:v>
                </c:pt>
                <c:pt idx="28">
                  <c:v>115.90393829345703</c:v>
                </c:pt>
                <c:pt idx="29">
                  <c:v>120.68656158447266</c:v>
                </c:pt>
                <c:pt idx="30">
                  <c:v>131.69309997558594</c:v>
                </c:pt>
                <c:pt idx="31">
                  <c:v>137.45835876464844</c:v>
                </c:pt>
                <c:pt idx="32">
                  <c:v>150.99432373046875</c:v>
                </c:pt>
                <c:pt idx="33">
                  <c:v>172.46839904785156</c:v>
                </c:pt>
                <c:pt idx="34">
                  <c:v>184.60108947753906</c:v>
                </c:pt>
                <c:pt idx="35">
                  <c:v>185.28265380859375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3B-4A32-8B64-3D4EB0549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679840"/>
        <c:axId val="867674080"/>
      </c:scatterChart>
      <c:valAx>
        <c:axId val="86767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(min)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674080"/>
        <c:crosses val="autoZero"/>
        <c:crossBetween val="midCat"/>
      </c:valAx>
      <c:valAx>
        <c:axId val="86767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L/min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67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CA" sz="1200" b="0" i="0" baseline="0">
                <a:effectLst/>
                <a:latin typeface="+mn-lt"/>
                <a:ea typeface="Adobe Ming Std L" panose="02020300000000000000" pitchFamily="18" charset="-128"/>
                <a:cs typeface="Times New Roman" panose="02020603050405020304" pitchFamily="18" charset="0"/>
              </a:rPr>
              <a:t>V</a:t>
            </a:r>
            <a:r>
              <a:rPr lang="en-CA" sz="1050" b="0" i="0" baseline="0">
                <a:effectLst/>
                <a:latin typeface="+mn-lt"/>
                <a:ea typeface="Adobe Ming Std L" panose="02020300000000000000" pitchFamily="18" charset="-128"/>
                <a:cs typeface="Times New Roman" panose="02020603050405020304" pitchFamily="18" charset="0"/>
              </a:rPr>
              <a:t>̇ O2</a:t>
            </a:r>
            <a:endParaRPr lang="en-CA" sz="900">
              <a:effectLst/>
              <a:latin typeface="+mn-lt"/>
              <a:ea typeface="Adobe Ming Std L" panose="02020300000000000000" pitchFamily="18" charset="-128"/>
              <a:cs typeface="Times New Roman" panose="02020603050405020304" pitchFamily="18" charset="0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CA"/>
          </a:p>
        </c:rich>
      </c:tx>
      <c:layout>
        <c:manualLayout>
          <c:xMode val="edge"/>
          <c:yMode val="edge"/>
          <c:x val="0.45313188976377949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67825896762904"/>
          <c:y val="0.19787037037037036"/>
          <c:w val="0.83609951881014877"/>
          <c:h val="0.60118839311752692"/>
        </c:manualLayout>
      </c:layout>
      <c:scatterChart>
        <c:scatterStyle val="lineMarker"/>
        <c:varyColors val="0"/>
        <c:ser>
          <c:idx val="0"/>
          <c:order val="0"/>
          <c:tx>
            <c:v>VO2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Sheet1!$B$11:$B$46</c:f>
              <c:numCache>
                <c:formatCode>General</c:formatCode>
                <c:ptCount val="36"/>
                <c:pt idx="0">
                  <c:v>0.5</c:v>
                </c:pt>
                <c:pt idx="1">
                  <c:v>1.0248333215713501</c:v>
                </c:pt>
                <c:pt idx="2">
                  <c:v>1.5253332853317261</c:v>
                </c:pt>
                <c:pt idx="3">
                  <c:v>2.061833381652832</c:v>
                </c:pt>
                <c:pt idx="4">
                  <c:v>2.5066666603088379</c:v>
                </c:pt>
                <c:pt idx="5">
                  <c:v>3.0289998054504395</c:v>
                </c:pt>
                <c:pt idx="6">
                  <c:v>3.5399999618530273</c:v>
                </c:pt>
                <c:pt idx="7">
                  <c:v>4.0316662788391113</c:v>
                </c:pt>
                <c:pt idx="8">
                  <c:v>4.5378332138061523</c:v>
                </c:pt>
                <c:pt idx="9">
                  <c:v>5.0153331756591797</c:v>
                </c:pt>
                <c:pt idx="10">
                  <c:v>5.5296669006347656</c:v>
                </c:pt>
                <c:pt idx="11">
                  <c:v>6.0335006713867188</c:v>
                </c:pt>
                <c:pt idx="12">
                  <c:v>6.5086674690246582</c:v>
                </c:pt>
                <c:pt idx="13">
                  <c:v>7.0388340950012207</c:v>
                </c:pt>
                <c:pt idx="14">
                  <c:v>7.5005006790161133</c:v>
                </c:pt>
                <c:pt idx="15">
                  <c:v>8.0190000534057617</c:v>
                </c:pt>
                <c:pt idx="16">
                  <c:v>8.5009984970092773</c:v>
                </c:pt>
                <c:pt idx="17">
                  <c:v>9.0266656875610352</c:v>
                </c:pt>
                <c:pt idx="18">
                  <c:v>9.5209999084472656</c:v>
                </c:pt>
                <c:pt idx="19">
                  <c:v>10.031667709350586</c:v>
                </c:pt>
                <c:pt idx="20">
                  <c:v>10.522501945495605</c:v>
                </c:pt>
                <c:pt idx="21">
                  <c:v>11.013336181640625</c:v>
                </c:pt>
                <c:pt idx="22">
                  <c:v>11.509503364562988</c:v>
                </c:pt>
                <c:pt idx="23">
                  <c:v>12.032837867736816</c:v>
                </c:pt>
                <c:pt idx="24">
                  <c:v>12.503837585449219</c:v>
                </c:pt>
                <c:pt idx="25">
                  <c:v>13.001504898071289</c:v>
                </c:pt>
                <c:pt idx="26">
                  <c:v>13.524338722229004</c:v>
                </c:pt>
                <c:pt idx="27">
                  <c:v>14.003671646118164</c:v>
                </c:pt>
                <c:pt idx="28">
                  <c:v>14.504172325134277</c:v>
                </c:pt>
                <c:pt idx="29">
                  <c:v>15.013171195983887</c:v>
                </c:pt>
                <c:pt idx="30">
                  <c:v>15.511507034301758</c:v>
                </c:pt>
                <c:pt idx="31">
                  <c:v>16.029006958007813</c:v>
                </c:pt>
                <c:pt idx="32">
                  <c:v>16.51417350769043</c:v>
                </c:pt>
                <c:pt idx="33">
                  <c:v>17.013843536376953</c:v>
                </c:pt>
                <c:pt idx="34">
                  <c:v>17.513010025024414</c:v>
                </c:pt>
                <c:pt idx="35">
                  <c:v>18.005176544189453</c:v>
                </c:pt>
              </c:numCache>
            </c:numRef>
          </c:xVal>
          <c:yVal>
            <c:numRef>
              <c:f>Sheet1!$C$11:$C$46</c:f>
              <c:numCache>
                <c:formatCode>General</c:formatCode>
                <c:ptCount val="36"/>
                <c:pt idx="0">
                  <c:v>0.9633527398109436</c:v>
                </c:pt>
                <c:pt idx="1">
                  <c:v>1.1072828769683838</c:v>
                </c:pt>
                <c:pt idx="2">
                  <c:v>1.2882493734359741</c:v>
                </c:pt>
                <c:pt idx="3">
                  <c:v>1.2764947414398193</c:v>
                </c:pt>
                <c:pt idx="4">
                  <c:v>1.252519965171814</c:v>
                </c:pt>
                <c:pt idx="5">
                  <c:v>1.4195685386657715</c:v>
                </c:pt>
                <c:pt idx="6">
                  <c:v>1.5139833688735962</c:v>
                </c:pt>
                <c:pt idx="7">
                  <c:v>1.4030427932739258</c:v>
                </c:pt>
                <c:pt idx="8">
                  <c:v>1.5972810983657837</c:v>
                </c:pt>
                <c:pt idx="9">
                  <c:v>1.6378022432327271</c:v>
                </c:pt>
                <c:pt idx="10">
                  <c:v>1.7038309574127197</c:v>
                </c:pt>
                <c:pt idx="11">
                  <c:v>1.7226035594940186</c:v>
                </c:pt>
                <c:pt idx="12">
                  <c:v>1.9796155691146851</c:v>
                </c:pt>
                <c:pt idx="13">
                  <c:v>1.9324327707290649</c:v>
                </c:pt>
                <c:pt idx="14">
                  <c:v>1.9161392450332642</c:v>
                </c:pt>
                <c:pt idx="15">
                  <c:v>2.05269455909729</c:v>
                </c:pt>
                <c:pt idx="16">
                  <c:v>2.149651050567627</c:v>
                </c:pt>
                <c:pt idx="17">
                  <c:v>2.1714999675750732</c:v>
                </c:pt>
                <c:pt idx="18">
                  <c:v>2.2688422203063965</c:v>
                </c:pt>
                <c:pt idx="19">
                  <c:v>2.3173556327819824</c:v>
                </c:pt>
                <c:pt idx="20">
                  <c:v>2.4846022129058838</c:v>
                </c:pt>
                <c:pt idx="21">
                  <c:v>2.5076408386230469</c:v>
                </c:pt>
                <c:pt idx="22">
                  <c:v>2.5253942012786865</c:v>
                </c:pt>
                <c:pt idx="23">
                  <c:v>2.6615691184997559</c:v>
                </c:pt>
                <c:pt idx="24">
                  <c:v>2.7564663887023926</c:v>
                </c:pt>
                <c:pt idx="25">
                  <c:v>2.8181867599487305</c:v>
                </c:pt>
                <c:pt idx="26">
                  <c:v>2.8923075199127197</c:v>
                </c:pt>
                <c:pt idx="27">
                  <c:v>2.9559195041656494</c:v>
                </c:pt>
                <c:pt idx="28">
                  <c:v>3.2197902202606201</c:v>
                </c:pt>
                <c:pt idx="29">
                  <c:v>3.1612160205841064</c:v>
                </c:pt>
                <c:pt idx="30">
                  <c:v>3.289909839630127</c:v>
                </c:pt>
                <c:pt idx="31">
                  <c:v>3.3218960762023926</c:v>
                </c:pt>
                <c:pt idx="32">
                  <c:v>3.530139684677124</c:v>
                </c:pt>
                <c:pt idx="33">
                  <c:v>3.6182944774627686</c:v>
                </c:pt>
                <c:pt idx="34">
                  <c:v>3.6168713569641113</c:v>
                </c:pt>
                <c:pt idx="35">
                  <c:v>3.6531364917755127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41-4021-9A87-5830CEC64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683800"/>
        <c:axId val="867689920"/>
      </c:scatterChart>
      <c:valAx>
        <c:axId val="867683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(min)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689920"/>
        <c:crosses val="autoZero"/>
        <c:crossBetween val="midCat"/>
      </c:valAx>
      <c:valAx>
        <c:axId val="8676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L/min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683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46</xdr:row>
      <xdr:rowOff>87630</xdr:rowOff>
    </xdr:from>
    <xdr:to>
      <xdr:col>15</xdr:col>
      <xdr:colOff>533400</xdr:colOff>
      <xdr:row>61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CF8A31-F8E0-89C6-02D5-AE487D2543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655320</xdr:colOff>
      <xdr:row>47</xdr:row>
      <xdr:rowOff>26670</xdr:rowOff>
    </xdr:from>
    <xdr:to>
      <xdr:col>7</xdr:col>
      <xdr:colOff>777240</xdr:colOff>
      <xdr:row>62</xdr:row>
      <xdr:rowOff>26670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60F290-A124-8D14-C08A-AF24DBC4A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53479D-902C-44C8-8154-749B4647EA56}" name="Table1" displayName="Table1" ref="B7:Q46" totalsRowShown="0" headerRowDxfId="11" dataDxfId="12">
  <autoFilter ref="B7:Q46" xr:uid="{CF53479D-902C-44C8-8154-749B4647EA56}"/>
  <tableColumns count="16">
    <tableColumn id="1" xr3:uid="{7C8D7588-B1A2-4BF2-8A63-85064C6F991B}" name="TIME " dataDxfId="27"/>
    <tableColumn id="2" xr3:uid="{F8E4C4B5-B40D-4E65-93B6-7BD798A880FD}" name="VO2   " dataDxfId="26"/>
    <tableColumn id="3" xr3:uid="{800EE831-61EC-451F-9C16-065A21B06812}" name="VO2/kg  " dataDxfId="25"/>
    <tableColumn id="4" xr3:uid="{715376AF-FF9F-48D3-AB42-5165219A3E7D}" name="METS " dataDxfId="24"/>
    <tableColumn id="5" xr3:uid="{1FE23B6E-98E8-4E9B-BFC7-61A4ACACDCE1}" name="VCO2  " dataDxfId="23"/>
    <tableColumn id="6" xr3:uid="{94D3F3EA-5E70-4B58-BA68-20EA035EB8E5}" name="VE     " dataDxfId="22"/>
    <tableColumn id="7" xr3:uid="{359D700B-D024-48B0-82AC-7DA2810411BA}" name="RER  " dataDxfId="21"/>
    <tableColumn id="8" xr3:uid="{7453FBAF-3DFB-4AB6-A0D6-AE9585DE4F38}" name="RR  " dataDxfId="20"/>
    <tableColumn id="9" xr3:uid="{4EBF65C5-D049-4D4D-8D7A-261B2F63D606}" name="Vt    " dataDxfId="19"/>
    <tableColumn id="10" xr3:uid="{80BD79AD-5782-474F-81E6-AE14768D4751}" name="FEO2  " dataDxfId="18"/>
    <tableColumn id="11" xr3:uid="{1C9E5A5D-D739-4DCF-B698-297A1B20CE76}" name="FECO2 " dataDxfId="17"/>
    <tableColumn id="12" xr3:uid="{E972FC65-34B9-4DB9-865C-5C9B0AA25152}" name="VE/   " dataDxfId="16"/>
    <tableColumn id="13" xr3:uid="{15838FD7-1845-44F5-9719-A7202F70679B}" name="VE/   2" dataDxfId="15"/>
    <tableColumn id="14" xr3:uid="{032F49BD-31D9-4F05-A633-A16DE148347E}" name="AcKcal " dataDxfId="14"/>
    <tableColumn id="15" xr3:uid="{1E50745E-4EEB-4685-B881-E4399EEF0DC1}" name="HR" dataDxfId="13"/>
    <tableColumn id="16" xr3:uid="{89D6A703-19B5-414F-8DBE-128777F9E6E5}" name="%HR" dataDxfId="4">
      <calculatedColumnFormula array="1">(Table1[[#This Row],[HR]]/(220-Table2[Age(years)]))*100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78B4E9-71B4-445C-AEC1-9E49D3277514}" name="Table2" displayName="Table2" ref="B4:E5" totalsRowShown="0" headerRowDxfId="7" dataDxfId="8">
  <autoFilter ref="B4:E5" xr:uid="{4C78B4E9-71B4-445C-AEC1-9E49D3277514}"/>
  <tableColumns count="4">
    <tableColumn id="1" xr3:uid="{22485C2E-AC7C-4F0B-B9A3-70F6E88F7F3A}" name="Age(years)" dataDxfId="10"/>
    <tableColumn id="2" xr3:uid="{BB79BBEA-8E9A-4C0D-B5C5-9E7C204D9BBE}" name="Sex" dataDxfId="9"/>
    <tableColumn id="3" xr3:uid="{F6AF0919-B025-4CBB-B8B0-A3855EB472C2}" name="Height(cm)" dataDxfId="6"/>
    <tableColumn id="4" xr3:uid="{51075561-316F-43A7-BB38-BDA9085969BD}" name="Weight(lb)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38747-D51B-45A3-A416-6E3F040EBB05}" name="Table3" displayName="Table3" ref="H67:I71" totalsRowShown="0">
  <autoFilter ref="H67:I71" xr:uid="{9E038747-D51B-45A3-A416-6E3F040EBB05}"/>
  <tableColumns count="2">
    <tableColumn id="1" xr3:uid="{E44EEFA5-9FBC-4B0F-9325-E17B8AD0F4B5}" name="BMI rating"/>
    <tableColumn id="2" xr3:uid="{0AFEC377-8E91-4EE6-96D9-0A767D3F8083}" name="BM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2654-D4C1-414B-935F-0F77403AC139}">
  <dimension ref="B4:Q71"/>
  <sheetViews>
    <sheetView tabSelected="1" topLeftCell="A51" zoomScale="85" zoomScaleNormal="85" workbookViewId="0">
      <selection activeCell="N63" sqref="N63"/>
    </sheetView>
  </sheetViews>
  <sheetFormatPr defaultRowHeight="14.4" x14ac:dyDescent="0.3"/>
  <cols>
    <col min="2" max="2" width="11.88671875" customWidth="1"/>
    <col min="4" max="4" width="12.21875" customWidth="1"/>
    <col min="5" max="5" width="11.77734375" customWidth="1"/>
    <col min="6" max="6" width="10.21875" customWidth="1"/>
    <col min="7" max="7" width="9.88671875" customWidth="1"/>
    <col min="8" max="8" width="12.21875" customWidth="1"/>
  </cols>
  <sheetData>
    <row r="4" spans="2:17" x14ac:dyDescent="0.3">
      <c r="B4" s="3" t="s">
        <v>38</v>
      </c>
      <c r="C4" s="3" t="s">
        <v>34</v>
      </c>
      <c r="D4" s="3" t="s">
        <v>37</v>
      </c>
      <c r="E4" s="3" t="s">
        <v>36</v>
      </c>
      <c r="F4" s="3"/>
      <c r="G4" s="3"/>
      <c r="H4" s="1"/>
    </row>
    <row r="5" spans="2:17" x14ac:dyDescent="0.3">
      <c r="B5" s="3">
        <v>20</v>
      </c>
      <c r="C5" s="3" t="s">
        <v>35</v>
      </c>
      <c r="D5" s="3">
        <v>182</v>
      </c>
      <c r="E5" s="4">
        <v>182.16000366210901</v>
      </c>
      <c r="F5" s="3"/>
      <c r="G5" s="3"/>
      <c r="H5" s="1"/>
      <c r="I5" s="1"/>
      <c r="J5" s="2"/>
      <c r="K5" s="1"/>
    </row>
    <row r="7" spans="2:17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33</v>
      </c>
      <c r="O7" s="1" t="s">
        <v>12</v>
      </c>
      <c r="P7" s="1" t="s">
        <v>13</v>
      </c>
      <c r="Q7" s="1" t="s">
        <v>39</v>
      </c>
    </row>
    <row r="8" spans="2:17" x14ac:dyDescent="0.3">
      <c r="B8" s="1" t="s">
        <v>14</v>
      </c>
      <c r="C8" s="1" t="s">
        <v>15</v>
      </c>
      <c r="D8" s="1" t="s">
        <v>16</v>
      </c>
      <c r="E8" s="1" t="s">
        <v>14</v>
      </c>
      <c r="F8" s="1" t="s">
        <v>15</v>
      </c>
      <c r="G8" s="1" t="s">
        <v>17</v>
      </c>
      <c r="H8" s="1" t="s">
        <v>14</v>
      </c>
      <c r="I8" s="1" t="s">
        <v>18</v>
      </c>
      <c r="J8" s="1" t="s">
        <v>19</v>
      </c>
      <c r="K8" s="1" t="s">
        <v>20</v>
      </c>
      <c r="L8" s="1" t="s">
        <v>20</v>
      </c>
      <c r="M8" s="1" t="s">
        <v>4</v>
      </c>
      <c r="N8" s="1" t="s">
        <v>1</v>
      </c>
      <c r="O8" s="1" t="s">
        <v>21</v>
      </c>
      <c r="Q8" s="1" cm="1">
        <f t="array" ref="Q8">(Table1[[#This Row],[HR]]/(220-Table2[Age(years)]))*100</f>
        <v>0</v>
      </c>
    </row>
    <row r="9" spans="2:17" x14ac:dyDescent="0.3">
      <c r="B9" s="1" t="s">
        <v>22</v>
      </c>
      <c r="C9" s="1" t="s">
        <v>23</v>
      </c>
      <c r="D9" s="1" t="s">
        <v>24</v>
      </c>
      <c r="E9" s="1" t="s">
        <v>14</v>
      </c>
      <c r="F9" s="1" t="s">
        <v>23</v>
      </c>
      <c r="G9" s="1" t="s">
        <v>25</v>
      </c>
      <c r="H9" s="1" t="s">
        <v>14</v>
      </c>
      <c r="I9" s="1" t="s">
        <v>26</v>
      </c>
      <c r="J9" s="1" t="s">
        <v>27</v>
      </c>
      <c r="K9" s="1" t="s">
        <v>28</v>
      </c>
      <c r="L9" s="1" t="s">
        <v>28</v>
      </c>
      <c r="M9" s="1" t="s">
        <v>29</v>
      </c>
      <c r="N9" s="1" t="s">
        <v>29</v>
      </c>
      <c r="O9" s="1" t="s">
        <v>30</v>
      </c>
      <c r="P9" s="1" t="s">
        <v>31</v>
      </c>
      <c r="Q9" s="1" t="s">
        <v>40</v>
      </c>
    </row>
    <row r="10" spans="2:17" x14ac:dyDescent="0.3">
      <c r="B10" s="1" t="s">
        <v>32</v>
      </c>
      <c r="Q10" s="1"/>
    </row>
    <row r="11" spans="2:17" x14ac:dyDescent="0.3">
      <c r="B11" s="1">
        <v>0.5</v>
      </c>
      <c r="C11" s="1">
        <v>0.9633527398109436</v>
      </c>
      <c r="D11" s="1">
        <v>11.63469409942627</v>
      </c>
      <c r="E11" s="1">
        <v>3.3241982460021973</v>
      </c>
      <c r="F11" s="1">
        <v>0.94191068410873413</v>
      </c>
      <c r="G11" s="1">
        <v>28.475334167480469</v>
      </c>
      <c r="H11" s="1">
        <v>0.97774225473403931</v>
      </c>
      <c r="I11" s="1">
        <v>18</v>
      </c>
      <c r="J11" s="1">
        <v>1.581963062286377</v>
      </c>
      <c r="K11" s="1">
        <v>16.166000366210938</v>
      </c>
      <c r="L11" s="1">
        <v>4.7097930908203125</v>
      </c>
      <c r="M11" s="1">
        <v>30.23145866394043</v>
      </c>
      <c r="N11" s="1">
        <v>29.558574676513672</v>
      </c>
      <c r="O11" s="1">
        <v>2.3965888023376465</v>
      </c>
      <c r="P11" s="1">
        <v>94</v>
      </c>
      <c r="Q11" s="1" cm="1">
        <f t="array" ref="Q11">(Table1[[#This Row],[HR]]/(220-Table2[Age(years)]))*100</f>
        <v>47</v>
      </c>
    </row>
    <row r="12" spans="2:17" x14ac:dyDescent="0.3">
      <c r="B12" s="1">
        <v>1.0248333215713501</v>
      </c>
      <c r="C12" s="1">
        <v>1.1072828769683838</v>
      </c>
      <c r="D12" s="1">
        <v>13.372981071472168</v>
      </c>
      <c r="E12" s="1">
        <v>3.8208518028259277</v>
      </c>
      <c r="F12" s="1">
        <v>0.97049510478973389</v>
      </c>
      <c r="G12" s="1">
        <v>29.377914428710938</v>
      </c>
      <c r="H12" s="1">
        <v>0.87646538019180298</v>
      </c>
      <c r="I12" s="1">
        <v>17.14830207824707</v>
      </c>
      <c r="J12" s="1">
        <v>1.7131675481796265</v>
      </c>
      <c r="K12" s="1">
        <v>15.735500335693359</v>
      </c>
      <c r="L12" s="1">
        <v>4.7038369178771973</v>
      </c>
      <c r="M12" s="1">
        <v>30.271059036254883</v>
      </c>
      <c r="N12" s="1">
        <v>26.531534194946289</v>
      </c>
      <c r="O12" s="1">
        <v>5.2233138084411621</v>
      </c>
      <c r="P12" s="1">
        <v>93</v>
      </c>
      <c r="Q12" s="1" cm="1">
        <f t="array" ref="Q12">(Table1[[#This Row],[HR]]/(220-Table2[Age(years)]))*100</f>
        <v>46.5</v>
      </c>
    </row>
    <row r="13" spans="2:17" x14ac:dyDescent="0.3">
      <c r="B13" s="1">
        <v>1.5253332853317261</v>
      </c>
      <c r="C13" s="1">
        <v>1.2882493734359741</v>
      </c>
      <c r="D13" s="1">
        <v>15.558567047119141</v>
      </c>
      <c r="E13" s="1">
        <v>4.4453048706054688</v>
      </c>
      <c r="F13" s="1">
        <v>1.0935971736907959</v>
      </c>
      <c r="G13" s="1">
        <v>31.97300910949707</v>
      </c>
      <c r="H13" s="1">
        <v>0.84890174865722656</v>
      </c>
      <c r="I13" s="1">
        <v>15.984015464782715</v>
      </c>
      <c r="J13" s="1">
        <v>2.0003113746643066</v>
      </c>
      <c r="K13" s="1">
        <v>15.409948348999023</v>
      </c>
      <c r="L13" s="1">
        <v>4.869269847869873</v>
      </c>
      <c r="M13" s="1">
        <v>29.236551284790039</v>
      </c>
      <c r="N13" s="1">
        <v>24.818960189819336</v>
      </c>
      <c r="O13" s="1">
        <v>8.339991569519043</v>
      </c>
      <c r="P13" s="1">
        <v>95</v>
      </c>
      <c r="Q13" s="1" cm="1">
        <f t="array" ref="Q13">(Table1[[#This Row],[HR]]/(220-Table2[Age(years)]))*100</f>
        <v>47.5</v>
      </c>
    </row>
    <row r="14" spans="2:17" x14ac:dyDescent="0.3">
      <c r="B14" s="1">
        <v>2.061833381652832</v>
      </c>
      <c r="C14" s="1">
        <v>1.2764947414398193</v>
      </c>
      <c r="D14" s="1">
        <v>15.41660213470459</v>
      </c>
      <c r="E14" s="1">
        <v>4.4047436714172363</v>
      </c>
      <c r="F14" s="1">
        <v>1.1050611734390259</v>
      </c>
      <c r="G14" s="1">
        <v>32.297332763671875</v>
      </c>
      <c r="H14" s="1">
        <v>0.86569976806640625</v>
      </c>
      <c r="I14" s="1">
        <v>14.911462783813477</v>
      </c>
      <c r="J14" s="1">
        <v>2.1659400463104248</v>
      </c>
      <c r="K14" s="1">
        <v>15.495582580566406</v>
      </c>
      <c r="L14" s="1">
        <v>4.8708620071411133</v>
      </c>
      <c r="M14" s="1">
        <v>29.226737976074219</v>
      </c>
      <c r="N14" s="1">
        <v>25.301578521728516</v>
      </c>
      <c r="O14" s="1">
        <v>11.663016319274902</v>
      </c>
      <c r="P14" s="1">
        <v>96</v>
      </c>
      <c r="Q14" s="1" cm="1">
        <f t="array" ref="Q14">(Table1[[#This Row],[HR]]/(220-Table2[Age(years)]))*100</f>
        <v>48</v>
      </c>
    </row>
    <row r="15" spans="2:17" x14ac:dyDescent="0.3">
      <c r="B15" s="1">
        <v>2.5066666603088379</v>
      </c>
      <c r="C15" s="1">
        <v>1.252519965171814</v>
      </c>
      <c r="D15" s="1">
        <v>15.127052307128906</v>
      </c>
      <c r="E15" s="1">
        <v>4.3220148086547852</v>
      </c>
      <c r="F15" s="1">
        <v>1.1206660270690918</v>
      </c>
      <c r="G15" s="1">
        <v>32.495086669921875</v>
      </c>
      <c r="H15" s="1">
        <v>0.89472907781600952</v>
      </c>
      <c r="I15" s="1">
        <v>15.736230850219727</v>
      </c>
      <c r="J15" s="1">
        <v>2.0649852752685547</v>
      </c>
      <c r="K15" s="1">
        <v>15.596969604492188</v>
      </c>
      <c r="L15" s="1">
        <v>4.9092898368835449</v>
      </c>
      <c r="M15" s="1">
        <v>28.996227264404297</v>
      </c>
      <c r="N15" s="1">
        <v>25.943767547607422</v>
      </c>
      <c r="O15" s="1">
        <v>14.384311676025391</v>
      </c>
      <c r="P15" s="1">
        <v>100</v>
      </c>
      <c r="Q15" s="1" cm="1">
        <f t="array" ref="Q15">(Table1[[#This Row],[HR]]/(220-Table2[Age(years)]))*100</f>
        <v>50</v>
      </c>
    </row>
    <row r="16" spans="2:17" x14ac:dyDescent="0.3">
      <c r="B16" s="1">
        <v>3.0289998054504395</v>
      </c>
      <c r="C16" s="1">
        <v>1.4195685386657715</v>
      </c>
      <c r="D16" s="1">
        <v>17.144546508789063</v>
      </c>
      <c r="E16" s="1">
        <v>4.8984417915344238</v>
      </c>
      <c r="F16" s="1">
        <v>1.247870922088623</v>
      </c>
      <c r="G16" s="1">
        <v>35.794651031494141</v>
      </c>
      <c r="H16" s="1">
        <v>0.87904942035675049</v>
      </c>
      <c r="I16" s="1">
        <v>17.230377197265625</v>
      </c>
      <c r="J16" s="1">
        <v>2.0774154663085938</v>
      </c>
      <c r="K16" s="1">
        <v>15.461283683776855</v>
      </c>
      <c r="L16" s="1">
        <v>4.9623317718505859</v>
      </c>
      <c r="M16" s="1">
        <v>28.684577941894531</v>
      </c>
      <c r="N16" s="1">
        <v>25.21516227722168</v>
      </c>
      <c r="O16" s="1">
        <v>17.993101119995117</v>
      </c>
      <c r="P16" s="1">
        <v>102</v>
      </c>
      <c r="Q16" s="1" cm="1">
        <f t="array" ref="Q16">(Table1[[#This Row],[HR]]/(220-Table2[Age(years)]))*100</f>
        <v>51</v>
      </c>
    </row>
    <row r="17" spans="2:17" x14ac:dyDescent="0.3">
      <c r="B17" s="1">
        <v>3.5399999618530273</v>
      </c>
      <c r="C17" s="1">
        <v>1.5139833688735962</v>
      </c>
      <c r="D17" s="1">
        <v>18.284822463989258</v>
      </c>
      <c r="E17" s="1">
        <v>5.2242350578308105</v>
      </c>
      <c r="F17" s="1">
        <v>1.3758032321929932</v>
      </c>
      <c r="G17" s="1">
        <v>38.744972229003906</v>
      </c>
      <c r="H17" s="1">
        <v>0.90873074531555176</v>
      </c>
      <c r="I17" s="1">
        <v>17.612525939941406</v>
      </c>
      <c r="J17" s="1">
        <v>2.1998531818389893</v>
      </c>
      <c r="K17" s="1">
        <v>15.507342338562012</v>
      </c>
      <c r="L17" s="1">
        <v>5.0538520812988281</v>
      </c>
      <c r="M17" s="1">
        <v>28.161710739135742</v>
      </c>
      <c r="N17" s="1">
        <v>25.591411590576172</v>
      </c>
      <c r="O17" s="1">
        <v>21.783657073974609</v>
      </c>
      <c r="P17" s="1">
        <v>105</v>
      </c>
      <c r="Q17" s="1" cm="1">
        <f t="array" ref="Q17">(Table1[[#This Row],[HR]]/(220-Table2[Age(years)]))*100</f>
        <v>52.5</v>
      </c>
    </row>
    <row r="18" spans="2:17" x14ac:dyDescent="0.3">
      <c r="B18" s="1">
        <v>4.0316662788391113</v>
      </c>
      <c r="C18" s="1">
        <v>1.4030427932739258</v>
      </c>
      <c r="D18" s="1">
        <v>16.944961547851563</v>
      </c>
      <c r="E18" s="1">
        <v>4.8414177894592285</v>
      </c>
      <c r="F18" s="1">
        <v>1.3152806758880615</v>
      </c>
      <c r="G18" s="1">
        <v>37.215888977050781</v>
      </c>
      <c r="H18" s="1">
        <v>0.93744874000549316</v>
      </c>
      <c r="I18" s="1">
        <v>18.305086135864258</v>
      </c>
      <c r="J18" s="1">
        <v>2.0330901145935059</v>
      </c>
      <c r="K18" s="1">
        <v>15.666168212890625</v>
      </c>
      <c r="L18" s="1">
        <v>5.0301327705383301</v>
      </c>
      <c r="M18" s="1">
        <v>28.295017242431641</v>
      </c>
      <c r="N18" s="1">
        <v>26.525127410888672</v>
      </c>
      <c r="O18" s="1">
        <v>25.185340881347656</v>
      </c>
      <c r="P18" s="1">
        <v>107</v>
      </c>
      <c r="Q18" s="1" cm="1">
        <f t="array" ref="Q18">(Table1[[#This Row],[HR]]/(220-Table2[Age(years)]))*100</f>
        <v>53.5</v>
      </c>
    </row>
    <row r="19" spans="2:17" x14ac:dyDescent="0.3">
      <c r="B19" s="1">
        <v>4.5378332138061523</v>
      </c>
      <c r="C19" s="1">
        <v>1.5972810983657837</v>
      </c>
      <c r="D19" s="1">
        <v>19.290834426879883</v>
      </c>
      <c r="E19" s="1">
        <v>5.5116667747497559</v>
      </c>
      <c r="F19" s="1">
        <v>1.4635181427001953</v>
      </c>
      <c r="G19" s="1">
        <v>41.826251983642578</v>
      </c>
      <c r="H19" s="1">
        <v>0.91625583171844482</v>
      </c>
      <c r="I19" s="1">
        <v>19.756341934204102</v>
      </c>
      <c r="J19" s="1">
        <v>2.1171050071716309</v>
      </c>
      <c r="K19" s="1">
        <v>15.621940612792969</v>
      </c>
      <c r="L19" s="1">
        <v>4.9804410934448242</v>
      </c>
      <c r="M19" s="1">
        <v>28.579250335693359</v>
      </c>
      <c r="N19" s="1">
        <v>26.185905456542969</v>
      </c>
      <c r="O19" s="1">
        <v>29.153314590454102</v>
      </c>
      <c r="P19" s="1">
        <v>110</v>
      </c>
      <c r="Q19" s="1" cm="1">
        <f t="array" ref="Q19">(Table1[[#This Row],[HR]]/(220-Table2[Age(years)]))*100</f>
        <v>55.000000000000007</v>
      </c>
    </row>
    <row r="20" spans="2:17" x14ac:dyDescent="0.3">
      <c r="B20" s="1">
        <v>5.0153331756591797</v>
      </c>
      <c r="C20" s="1">
        <v>1.6378022432327271</v>
      </c>
      <c r="D20" s="1">
        <v>19.780220031738281</v>
      </c>
      <c r="E20" s="1">
        <v>5.651491641998291</v>
      </c>
      <c r="F20" s="1">
        <v>1.5010477304458618</v>
      </c>
      <c r="G20" s="1">
        <v>44.356456756591797</v>
      </c>
      <c r="H20" s="1">
        <v>0.91650122404098511</v>
      </c>
      <c r="I20" s="1">
        <v>23.036649703979492</v>
      </c>
      <c r="J20" s="1">
        <v>1.9254734516143799</v>
      </c>
      <c r="K20" s="1">
        <v>15.797479629516602</v>
      </c>
      <c r="L20" s="1">
        <v>4.8177595138549805</v>
      </c>
      <c r="M20" s="1">
        <v>29.550331115722656</v>
      </c>
      <c r="N20" s="1">
        <v>27.082914352416992</v>
      </c>
      <c r="O20" s="1">
        <v>32.991733551025391</v>
      </c>
      <c r="P20" s="1">
        <v>112</v>
      </c>
      <c r="Q20" s="1" cm="1">
        <f t="array" ref="Q20">(Table1[[#This Row],[HR]]/(220-Table2[Age(years)]))*100</f>
        <v>56.000000000000007</v>
      </c>
    </row>
    <row r="21" spans="2:17" x14ac:dyDescent="0.3">
      <c r="B21" s="1">
        <v>5.5296669006347656</v>
      </c>
      <c r="C21" s="1">
        <v>1.7038309574127197</v>
      </c>
      <c r="D21" s="1">
        <v>20.577667236328125</v>
      </c>
      <c r="E21" s="1">
        <v>5.87933349609375</v>
      </c>
      <c r="F21" s="1">
        <v>1.6314830780029297</v>
      </c>
      <c r="G21" s="1">
        <v>46.808921813964844</v>
      </c>
      <c r="H21" s="1">
        <v>0.95753812789916992</v>
      </c>
      <c r="I21" s="1">
        <v>21.386909484863281</v>
      </c>
      <c r="J21" s="1">
        <v>2.1886715888977051</v>
      </c>
      <c r="K21" s="1">
        <v>15.826077461242676</v>
      </c>
      <c r="L21" s="1">
        <v>4.961085319519043</v>
      </c>
      <c r="M21" s="1">
        <v>28.691024780273438</v>
      </c>
      <c r="N21" s="1">
        <v>27.472749710083008</v>
      </c>
      <c r="O21" s="1">
        <v>37.332492828369141</v>
      </c>
      <c r="P21" s="1">
        <v>115</v>
      </c>
      <c r="Q21" s="1" cm="1">
        <f t="array" ref="Q21">(Table1[[#This Row],[HR]]/(220-Table2[Age(years)]))*100</f>
        <v>57.499999999999993</v>
      </c>
    </row>
    <row r="22" spans="2:17" x14ac:dyDescent="0.3">
      <c r="B22" s="1">
        <v>6.0335006713867188</v>
      </c>
      <c r="C22" s="1">
        <v>1.7226035594940186</v>
      </c>
      <c r="D22" s="1">
        <v>20.804389953613281</v>
      </c>
      <c r="E22" s="1">
        <v>5.9441113471984863</v>
      </c>
      <c r="F22" s="1">
        <v>1.6368272304534912</v>
      </c>
      <c r="G22" s="1">
        <v>47.346397399902344</v>
      </c>
      <c r="H22" s="1">
        <v>0.95020538568496704</v>
      </c>
      <c r="I22" s="1">
        <v>21.832614898681641</v>
      </c>
      <c r="J22" s="1">
        <v>2.1686086654663086</v>
      </c>
      <c r="K22" s="1">
        <v>15.836322784423828</v>
      </c>
      <c r="L22" s="1">
        <v>4.921088695526123</v>
      </c>
      <c r="M22" s="1">
        <v>28.925714492797852</v>
      </c>
      <c r="N22" s="1">
        <v>27.485370635986328</v>
      </c>
      <c r="O22" s="1">
        <v>41.624481201171875</v>
      </c>
      <c r="P22" s="1">
        <v>116</v>
      </c>
      <c r="Q22" s="1" cm="1">
        <f t="array" ref="Q22">(Table1[[#This Row],[HR]]/(220-Table2[Age(years)]))*100</f>
        <v>57.999999999999993</v>
      </c>
    </row>
    <row r="23" spans="2:17" x14ac:dyDescent="0.3">
      <c r="B23" s="1">
        <v>6.5086674690246582</v>
      </c>
      <c r="C23" s="1">
        <v>1.9796155691146851</v>
      </c>
      <c r="D23" s="1">
        <v>23.90839958190918</v>
      </c>
      <c r="E23" s="1">
        <v>6.8309712409973145</v>
      </c>
      <c r="F23" s="1">
        <v>1.9240738153457642</v>
      </c>
      <c r="G23" s="1">
        <v>55.21990966796875</v>
      </c>
      <c r="H23" s="1">
        <v>0.97194314002990723</v>
      </c>
      <c r="I23" s="1">
        <v>23.149770736694336</v>
      </c>
      <c r="J23" s="1">
        <v>2.3853328227996826</v>
      </c>
      <c r="K23" s="1">
        <v>15.887916564941406</v>
      </c>
      <c r="L23" s="1">
        <v>4.9596104621887207</v>
      </c>
      <c r="M23" s="1">
        <v>28.69947624206543</v>
      </c>
      <c r="N23" s="1">
        <v>27.894258499145508</v>
      </c>
      <c r="O23" s="1">
        <v>46.298683166503906</v>
      </c>
      <c r="P23" s="1">
        <v>118</v>
      </c>
      <c r="Q23" s="1" cm="1">
        <f t="array" ref="Q23">(Table1[[#This Row],[HR]]/(220-Table2[Age(years)]))*100</f>
        <v>59</v>
      </c>
    </row>
    <row r="24" spans="2:17" x14ac:dyDescent="0.3">
      <c r="B24" s="1">
        <v>7.0388340950012207</v>
      </c>
      <c r="C24" s="1">
        <v>1.9324327707290649</v>
      </c>
      <c r="D24" s="1">
        <v>23.338560104370117</v>
      </c>
      <c r="E24" s="1">
        <v>6.6681599617004395</v>
      </c>
      <c r="F24" s="1">
        <v>1.9761933088302612</v>
      </c>
      <c r="G24" s="1">
        <v>57.72674560546875</v>
      </c>
      <c r="H24" s="1">
        <v>1.0226453542709351</v>
      </c>
      <c r="I24" s="1">
        <v>22.634393692016602</v>
      </c>
      <c r="J24" s="1">
        <v>2.5503995418548584</v>
      </c>
      <c r="K24" s="1">
        <v>16.171573638916016</v>
      </c>
      <c r="L24" s="1">
        <v>4.8731985092163086</v>
      </c>
      <c r="M24" s="1">
        <v>29.211082458496094</v>
      </c>
      <c r="N24" s="1">
        <v>29.872575759887695</v>
      </c>
      <c r="O24" s="1">
        <v>51.446754455566406</v>
      </c>
      <c r="P24" s="1">
        <v>130</v>
      </c>
      <c r="Q24" s="1" cm="1">
        <f t="array" ref="Q24">(Table1[[#This Row],[HR]]/(220-Table2[Age(years)]))*100</f>
        <v>65</v>
      </c>
    </row>
    <row r="25" spans="2:17" x14ac:dyDescent="0.3">
      <c r="B25" s="1">
        <v>7.5005006790161133</v>
      </c>
      <c r="C25" s="1">
        <v>1.9161392450332642</v>
      </c>
      <c r="D25" s="1">
        <v>23.141777038574219</v>
      </c>
      <c r="E25" s="1">
        <v>6.611936092376709</v>
      </c>
      <c r="F25" s="1">
        <v>1.9421980381011963</v>
      </c>
      <c r="G25" s="1">
        <v>57.745887756347656</v>
      </c>
      <c r="H25" s="1">
        <v>1.0135996341705322</v>
      </c>
      <c r="I25" s="1">
        <v>23.826715469360352</v>
      </c>
      <c r="J25" s="1">
        <v>2.4235773086547852</v>
      </c>
      <c r="K25" s="1">
        <v>16.222141265869141</v>
      </c>
      <c r="L25" s="1">
        <v>4.7883186340332031</v>
      </c>
      <c r="M25" s="1">
        <v>29.732234954833984</v>
      </c>
      <c r="N25" s="1">
        <v>30.136581420898438</v>
      </c>
      <c r="O25" s="1">
        <v>55.883079528808594</v>
      </c>
      <c r="P25" s="1">
        <v>137</v>
      </c>
      <c r="Q25" s="1" cm="1">
        <f t="array" ref="Q25">(Table1[[#This Row],[HR]]/(220-Table2[Age(years)]))*100</f>
        <v>68.5</v>
      </c>
    </row>
    <row r="26" spans="2:17" x14ac:dyDescent="0.3">
      <c r="B26" s="1">
        <v>8.0190000534057617</v>
      </c>
      <c r="C26" s="1">
        <v>2.05269455909729</v>
      </c>
      <c r="D26" s="1">
        <v>24.790996551513672</v>
      </c>
      <c r="E26" s="1">
        <v>7.0831418037414551</v>
      </c>
      <c r="F26" s="1">
        <v>2.0566446781158447</v>
      </c>
      <c r="G26" s="1">
        <v>60.395053863525391</v>
      </c>
      <c r="H26" s="1">
        <v>1.0019243955612183</v>
      </c>
      <c r="I26" s="1">
        <v>27.000965118408203</v>
      </c>
      <c r="J26" s="1">
        <v>2.2367739677429199</v>
      </c>
      <c r="K26" s="1">
        <v>16.119602203369141</v>
      </c>
      <c r="L26" s="1">
        <v>4.8477077484130859</v>
      </c>
      <c r="M26" s="1">
        <v>29.365818023681641</v>
      </c>
      <c r="N26" s="1">
        <v>29.422328948974609</v>
      </c>
      <c r="O26" s="1">
        <v>61.206932067871094</v>
      </c>
      <c r="P26" s="1">
        <v>140</v>
      </c>
      <c r="Q26" s="1" cm="1">
        <f t="array" ref="Q26">(Table1[[#This Row],[HR]]/(220-Table2[Age(years)]))*100</f>
        <v>70</v>
      </c>
    </row>
    <row r="27" spans="2:17" x14ac:dyDescent="0.3">
      <c r="B27" s="1">
        <v>8.5009984970092773</v>
      </c>
      <c r="C27" s="1">
        <v>2.149651050567627</v>
      </c>
      <c r="D27" s="1">
        <v>25.961967468261719</v>
      </c>
      <c r="E27" s="1">
        <v>7.4177050590515137</v>
      </c>
      <c r="F27" s="1">
        <v>2.1898069381713867</v>
      </c>
      <c r="G27" s="1">
        <v>65.629646301269531</v>
      </c>
      <c r="H27" s="1">
        <v>1.018680214881897</v>
      </c>
      <c r="I27" s="1">
        <v>26.970952987670898</v>
      </c>
      <c r="J27" s="1">
        <v>2.4333455562591553</v>
      </c>
      <c r="K27" s="1">
        <v>16.277938842773438</v>
      </c>
      <c r="L27" s="1">
        <v>4.7504801750183105</v>
      </c>
      <c r="M27" s="1">
        <v>29.970516204833984</v>
      </c>
      <c r="N27" s="1">
        <v>30.530372619628906</v>
      </c>
      <c r="O27" s="1">
        <v>66.408889770507813</v>
      </c>
      <c r="P27" s="1">
        <v>142</v>
      </c>
      <c r="Q27" s="1" cm="1">
        <f t="array" ref="Q27">(Table1[[#This Row],[HR]]/(220-Table2[Age(years)]))*100</f>
        <v>71</v>
      </c>
    </row>
    <row r="28" spans="2:17" x14ac:dyDescent="0.3">
      <c r="B28" s="1">
        <v>9.0266656875610352</v>
      </c>
      <c r="C28" s="1">
        <v>2.1714999675750732</v>
      </c>
      <c r="D28" s="1">
        <v>26.22584342956543</v>
      </c>
      <c r="E28" s="1">
        <v>7.493098258972168</v>
      </c>
      <c r="F28" s="1">
        <v>2.2885317802429199</v>
      </c>
      <c r="G28" s="1">
        <v>69.497200012207031</v>
      </c>
      <c r="H28" s="1">
        <v>1.0538944005966187</v>
      </c>
      <c r="I28" s="1">
        <v>26.632848739624023</v>
      </c>
      <c r="J28" s="1">
        <v>2.6094541549682617</v>
      </c>
      <c r="K28" s="1">
        <v>16.459598541259766</v>
      </c>
      <c r="L28" s="1">
        <v>4.6887111663818359</v>
      </c>
      <c r="M28" s="1">
        <v>30.367591857910156</v>
      </c>
      <c r="N28" s="1">
        <v>32.004238128662109</v>
      </c>
      <c r="O28" s="1">
        <v>72.183998107910156</v>
      </c>
      <c r="P28" s="1">
        <v>146</v>
      </c>
      <c r="Q28" s="1" cm="1">
        <f t="array" ref="Q28">(Table1[[#This Row],[HR]]/(220-Table2[Age(years)]))*100</f>
        <v>73</v>
      </c>
    </row>
    <row r="29" spans="2:17" x14ac:dyDescent="0.3">
      <c r="B29" s="1">
        <v>9.5209999084472656</v>
      </c>
      <c r="C29" s="1">
        <v>2.2688422203063965</v>
      </c>
      <c r="D29" s="1">
        <v>27.40147590637207</v>
      </c>
      <c r="E29" s="1">
        <v>7.8289933204650879</v>
      </c>
      <c r="F29" s="1">
        <v>2.3334472179412842</v>
      </c>
      <c r="G29" s="1">
        <v>67.749473571777344</v>
      </c>
      <c r="H29" s="1">
        <v>1.0284749269485474</v>
      </c>
      <c r="I29" s="1">
        <v>24.275117874145508</v>
      </c>
      <c r="J29" s="1">
        <v>2.7909018993377686</v>
      </c>
      <c r="K29" s="1">
        <v>16.163913726806641</v>
      </c>
      <c r="L29" s="1">
        <v>4.9027175903320313</v>
      </c>
      <c r="M29" s="1">
        <v>29.03407096862793</v>
      </c>
      <c r="N29" s="1">
        <v>29.860813140869141</v>
      </c>
      <c r="O29" s="1">
        <v>77.826950073242188</v>
      </c>
      <c r="P29" s="1">
        <v>150</v>
      </c>
      <c r="Q29" s="1" cm="1">
        <f t="array" ref="Q29">(Table1[[#This Row],[HR]]/(220-Table2[Age(years)]))*100</f>
        <v>75</v>
      </c>
    </row>
    <row r="30" spans="2:17" x14ac:dyDescent="0.3">
      <c r="B30" s="1">
        <v>10.031667709350586</v>
      </c>
      <c r="C30" s="1">
        <v>2.3173556327819824</v>
      </c>
      <c r="D30" s="1">
        <v>27.987386703491211</v>
      </c>
      <c r="E30" s="1">
        <v>7.9963960647583008</v>
      </c>
      <c r="F30" s="1">
        <v>2.3546352386474609</v>
      </c>
      <c r="G30" s="1">
        <v>68.958244323730469</v>
      </c>
      <c r="H30" s="1">
        <v>1.0160871744155884</v>
      </c>
      <c r="I30" s="1">
        <v>27.415140151977539</v>
      </c>
      <c r="J30" s="1">
        <v>2.5153343677520752</v>
      </c>
      <c r="K30" s="1">
        <v>16.159664154052734</v>
      </c>
      <c r="L30" s="1">
        <v>4.8607902526855469</v>
      </c>
      <c r="M30" s="1">
        <v>29.286169052124023</v>
      </c>
      <c r="N30" s="1">
        <v>29.757299423217773</v>
      </c>
      <c r="O30" s="1">
        <v>83.764862060546875</v>
      </c>
      <c r="P30" s="1">
        <v>152</v>
      </c>
      <c r="Q30" s="1" cm="1">
        <f t="array" ref="Q30">(Table1[[#This Row],[HR]]/(220-Table2[Age(years)]))*100</f>
        <v>76</v>
      </c>
    </row>
    <row r="31" spans="2:17" x14ac:dyDescent="0.3">
      <c r="B31" s="1">
        <v>10.522501945495605</v>
      </c>
      <c r="C31" s="1">
        <v>2.4846022129058838</v>
      </c>
      <c r="D31" s="1">
        <v>30.007272720336914</v>
      </c>
      <c r="E31" s="1">
        <v>8.5735063552856445</v>
      </c>
      <c r="F31" s="1">
        <v>2.591904878616333</v>
      </c>
      <c r="G31" s="1">
        <v>76.398025512695313</v>
      </c>
      <c r="H31" s="1">
        <v>1.0431870222091675</v>
      </c>
      <c r="I31" s="1">
        <v>26.485569000244141</v>
      </c>
      <c r="J31" s="1">
        <v>2.8845152854919434</v>
      </c>
      <c r="K31" s="1">
        <v>16.287355422973633</v>
      </c>
      <c r="L31" s="1">
        <v>4.8297028541564941</v>
      </c>
      <c r="M31" s="1">
        <v>29.475627899169922</v>
      </c>
      <c r="N31" s="1">
        <v>30.748594284057617</v>
      </c>
      <c r="O31" s="1">
        <v>89.920417785644531</v>
      </c>
      <c r="P31" s="1">
        <v>154</v>
      </c>
      <c r="Q31" s="1" cm="1">
        <f t="array" ref="Q31">(Table1[[#This Row],[HR]]/(220-Table2[Age(years)]))*100</f>
        <v>77</v>
      </c>
    </row>
    <row r="32" spans="2:17" x14ac:dyDescent="0.3">
      <c r="B32" s="1">
        <v>11.013336181640625</v>
      </c>
      <c r="C32" s="1">
        <v>2.5076408386230469</v>
      </c>
      <c r="D32" s="1">
        <v>30.285516738891602</v>
      </c>
      <c r="E32" s="1">
        <v>8.6530046463012695</v>
      </c>
      <c r="F32" s="1">
        <v>2.6681616306304932</v>
      </c>
      <c r="G32" s="1">
        <v>80.830947875976563</v>
      </c>
      <c r="H32" s="1">
        <v>1.0640126466751099</v>
      </c>
      <c r="I32" s="1">
        <v>26.485570907592773</v>
      </c>
      <c r="J32" s="1">
        <v>3.0518860816955566</v>
      </c>
      <c r="K32" s="1">
        <v>16.482145309448242</v>
      </c>
      <c r="L32" s="1">
        <v>4.6999197006225586</v>
      </c>
      <c r="M32" s="1">
        <v>30.294622421264648</v>
      </c>
      <c r="N32" s="1">
        <v>32.233860015869141</v>
      </c>
      <c r="O32" s="1">
        <v>96.161262512207031</v>
      </c>
      <c r="P32" s="1">
        <v>160</v>
      </c>
      <c r="Q32" s="1" cm="1">
        <f t="array" ref="Q32">(Table1[[#This Row],[HR]]/(220-Table2[Age(years)]))*100</f>
        <v>80</v>
      </c>
    </row>
    <row r="33" spans="2:17" x14ac:dyDescent="0.3">
      <c r="B33" s="1">
        <v>11.509503364562988</v>
      </c>
      <c r="C33" s="1">
        <v>2.5253942012786865</v>
      </c>
      <c r="D33" s="1">
        <v>30.499929428100586</v>
      </c>
      <c r="E33" s="1">
        <v>8.7142658233642578</v>
      </c>
      <c r="F33" s="1">
        <v>2.6798262596130371</v>
      </c>
      <c r="G33" s="1">
        <v>78.2958984375</v>
      </c>
      <c r="H33" s="1">
        <v>1.0611516237258911</v>
      </c>
      <c r="I33" s="1">
        <v>24.185422897338867</v>
      </c>
      <c r="J33" s="1">
        <v>3.2373178005218506</v>
      </c>
      <c r="K33" s="1">
        <v>16.308357238769531</v>
      </c>
      <c r="L33" s="1">
        <v>4.8722023963928223</v>
      </c>
      <c r="M33" s="1">
        <v>29.216781616210938</v>
      </c>
      <c r="N33" s="1">
        <v>31.003437042236328</v>
      </c>
      <c r="O33" s="1">
        <v>102.51061248779297</v>
      </c>
      <c r="P33" s="1">
        <v>161</v>
      </c>
      <c r="Q33" s="1" cm="1">
        <f t="array" ref="Q33">(Table1[[#This Row],[HR]]/(220-Table2[Age(years)]))*100</f>
        <v>80.5</v>
      </c>
    </row>
    <row r="34" spans="2:17" x14ac:dyDescent="0.3">
      <c r="B34" s="1">
        <v>12.032837867736816</v>
      </c>
      <c r="C34" s="1">
        <v>2.6615691184997559</v>
      </c>
      <c r="D34" s="1">
        <v>32.144554138183594</v>
      </c>
      <c r="E34" s="1">
        <v>9.1841583251953125</v>
      </c>
      <c r="F34" s="1">
        <v>2.7947983741760254</v>
      </c>
      <c r="G34" s="1">
        <v>81.067070007324219</v>
      </c>
      <c r="H34" s="1">
        <v>1.0500566959381104</v>
      </c>
      <c r="I34" s="1">
        <v>24.840764999389648</v>
      </c>
      <c r="J34" s="1">
        <v>3.2634692192077637</v>
      </c>
      <c r="K34" s="1">
        <v>16.23643684387207</v>
      </c>
      <c r="L34" s="1">
        <v>4.9073352813720703</v>
      </c>
      <c r="M34" s="1">
        <v>29.006410598754883</v>
      </c>
      <c r="N34" s="1">
        <v>30.4583740234375</v>
      </c>
      <c r="O34" s="1">
        <v>109.5517578125</v>
      </c>
      <c r="P34" s="1">
        <v>162</v>
      </c>
      <c r="Q34" s="1" cm="1">
        <f t="array" ref="Q34">(Table1[[#This Row],[HR]]/(220-Table2[Age(years)]))*100</f>
        <v>81</v>
      </c>
    </row>
    <row r="35" spans="2:17" x14ac:dyDescent="0.3">
      <c r="B35" s="1">
        <v>12.503837585449219</v>
      </c>
      <c r="C35" s="1">
        <v>2.7564663887023926</v>
      </c>
      <c r="D35" s="1">
        <v>33.290657043457031</v>
      </c>
      <c r="E35" s="1">
        <v>9.5116167068481445</v>
      </c>
      <c r="F35" s="1">
        <v>2.8853001594543457</v>
      </c>
      <c r="G35" s="1">
        <v>84.648719787597656</v>
      </c>
      <c r="H35" s="1">
        <v>1.0467387437820435</v>
      </c>
      <c r="I35" s="1">
        <v>25.477706909179688</v>
      </c>
      <c r="J35" s="1">
        <v>3.3224623203277588</v>
      </c>
      <c r="K35" s="1">
        <v>16.277965545654297</v>
      </c>
      <c r="L35" s="1">
        <v>4.8522262573242188</v>
      </c>
      <c r="M35" s="1">
        <v>29.337924957275391</v>
      </c>
      <c r="N35" s="1">
        <v>30.709142684936523</v>
      </c>
      <c r="O35" s="1">
        <v>116.10999298095703</v>
      </c>
      <c r="P35" s="1">
        <v>165</v>
      </c>
      <c r="Q35" s="1" cm="1">
        <f t="array" ref="Q35">(Table1[[#This Row],[HR]]/(220-Table2[Age(years)]))*100</f>
        <v>82.5</v>
      </c>
    </row>
    <row r="36" spans="2:17" x14ac:dyDescent="0.3">
      <c r="B36" s="1">
        <v>13.001504898071289</v>
      </c>
      <c r="C36" s="1">
        <v>2.8181867599487305</v>
      </c>
      <c r="D36" s="1">
        <v>34.03607177734375</v>
      </c>
      <c r="E36" s="1">
        <v>9.7245922088623047</v>
      </c>
      <c r="F36" s="1">
        <v>3.0160660743713379</v>
      </c>
      <c r="G36" s="1">
        <v>90.809226989746094</v>
      </c>
      <c r="H36" s="1">
        <v>1.070215106010437</v>
      </c>
      <c r="I36" s="1">
        <v>26.12190055847168</v>
      </c>
      <c r="J36" s="1">
        <v>3.4763636589050293</v>
      </c>
      <c r="K36" s="1">
        <v>16.474889755249023</v>
      </c>
      <c r="L36" s="1">
        <v>4.7287802696228027</v>
      </c>
      <c r="M36" s="1">
        <v>30.108501434326172</v>
      </c>
      <c r="N36" s="1">
        <v>32.222572326660156</v>
      </c>
      <c r="O36" s="1">
        <v>123.23090362548828</v>
      </c>
      <c r="P36" s="1">
        <v>168</v>
      </c>
      <c r="Q36" s="1" cm="1">
        <f t="array" ref="Q36">(Table1[[#This Row],[HR]]/(220-Table2[Age(years)]))*100</f>
        <v>84</v>
      </c>
    </row>
    <row r="37" spans="2:17" x14ac:dyDescent="0.3">
      <c r="B37" s="1">
        <v>13.524338722229004</v>
      </c>
      <c r="C37" s="1">
        <v>2.8923075199127197</v>
      </c>
      <c r="D37" s="1">
        <v>34.931247711181641</v>
      </c>
      <c r="E37" s="1">
        <v>9.9803562164306641</v>
      </c>
      <c r="F37" s="1">
        <v>3.0992705821990967</v>
      </c>
      <c r="G37" s="1">
        <v>94.079391479492188</v>
      </c>
      <c r="H37" s="1">
        <v>1.0715563297271729</v>
      </c>
      <c r="I37" s="1">
        <v>26.77717399597168</v>
      </c>
      <c r="J37" s="1">
        <v>3.5134174823760986</v>
      </c>
      <c r="K37" s="1">
        <v>16.515426635742188</v>
      </c>
      <c r="L37" s="1">
        <v>4.6905708312988281</v>
      </c>
      <c r="M37" s="1">
        <v>30.35533332824707</v>
      </c>
      <c r="N37" s="1">
        <v>32.527450561523438</v>
      </c>
      <c r="O37" s="1">
        <v>130.91090393066406</v>
      </c>
      <c r="P37" s="1">
        <v>168</v>
      </c>
      <c r="Q37" s="1" cm="1">
        <f t="array" ref="Q37">(Table1[[#This Row],[HR]]/(220-Table2[Age(years)]))*100</f>
        <v>84</v>
      </c>
    </row>
    <row r="38" spans="2:17" x14ac:dyDescent="0.3">
      <c r="B38" s="1">
        <v>14.003671646118164</v>
      </c>
      <c r="C38" s="1">
        <v>2.9559195041656494</v>
      </c>
      <c r="D38" s="1">
        <v>35.699508666992188</v>
      </c>
      <c r="E38" s="1">
        <v>10.199859619140625</v>
      </c>
      <c r="F38" s="1">
        <v>3.1567645072937012</v>
      </c>
      <c r="G38" s="1">
        <v>98.080787658691406</v>
      </c>
      <c r="H38" s="1">
        <v>1.0679466724395752</v>
      </c>
      <c r="I38" s="1">
        <v>29.207229614257813</v>
      </c>
      <c r="J38" s="1">
        <v>3.3580996990203857</v>
      </c>
      <c r="K38" s="1">
        <v>16.605613708496094</v>
      </c>
      <c r="L38" s="1">
        <v>4.5833678245544434</v>
      </c>
      <c r="M38" s="1">
        <v>31.070035934448242</v>
      </c>
      <c r="N38" s="1">
        <v>33.181144714355469</v>
      </c>
      <c r="O38" s="1">
        <v>138.10116577148438</v>
      </c>
      <c r="P38" s="1">
        <v>170</v>
      </c>
      <c r="Q38" s="1" cm="1">
        <f t="array" ref="Q38">(Table1[[#This Row],[HR]]/(220-Table2[Age(years)]))*100</f>
        <v>85</v>
      </c>
    </row>
    <row r="39" spans="2:17" x14ac:dyDescent="0.3">
      <c r="B39" s="1">
        <v>14.504172325134277</v>
      </c>
      <c r="C39" s="1">
        <v>3.2197902202606201</v>
      </c>
      <c r="D39" s="1">
        <v>38.8863525390625</v>
      </c>
      <c r="E39" s="1">
        <v>11.110386848449707</v>
      </c>
      <c r="F39" s="1">
        <v>3.4797823429107666</v>
      </c>
      <c r="G39" s="1">
        <v>115.90393829345703</v>
      </c>
      <c r="H39" s="1">
        <v>1.0807482004165649</v>
      </c>
      <c r="I39" s="1">
        <v>33.966037750244141</v>
      </c>
      <c r="J39" s="1">
        <v>3.4123480319976807</v>
      </c>
      <c r="K39" s="1">
        <v>16.933399200439453</v>
      </c>
      <c r="L39" s="1">
        <v>4.2774372100830078</v>
      </c>
      <c r="M39" s="1">
        <v>33.307811737060547</v>
      </c>
      <c r="N39" s="1">
        <v>35.997356414794922</v>
      </c>
      <c r="O39" s="1">
        <v>146.30181884765625</v>
      </c>
      <c r="P39" s="1">
        <v>171</v>
      </c>
      <c r="Q39" s="1" cm="1">
        <f t="array" ref="Q39">(Table1[[#This Row],[HR]]/(220-Table2[Age(years)]))*100</f>
        <v>85.5</v>
      </c>
    </row>
    <row r="40" spans="2:17" x14ac:dyDescent="0.3">
      <c r="B40" s="1">
        <v>15.013171195983887</v>
      </c>
      <c r="C40" s="1">
        <v>3.1612160205841064</v>
      </c>
      <c r="D40" s="1">
        <v>38.178936004638672</v>
      </c>
      <c r="E40" s="1">
        <v>10.908267021179199</v>
      </c>
      <c r="F40" s="1">
        <v>3.4866886138916016</v>
      </c>
      <c r="G40" s="1">
        <v>120.68656158447266</v>
      </c>
      <c r="H40" s="1">
        <v>1.102958083152771</v>
      </c>
      <c r="I40" s="1">
        <v>33.398822784423828</v>
      </c>
      <c r="J40" s="1">
        <v>3.6134974956512451</v>
      </c>
      <c r="K40" s="1">
        <v>17.144380569458008</v>
      </c>
      <c r="L40" s="1">
        <v>4.1171903610229492</v>
      </c>
      <c r="M40" s="1">
        <v>34.613517761230469</v>
      </c>
      <c r="N40" s="1">
        <v>38.177257537841797</v>
      </c>
      <c r="O40" s="1">
        <v>154.52934265136719</v>
      </c>
      <c r="P40" s="1">
        <v>174</v>
      </c>
      <c r="Q40" s="1" cm="1">
        <f t="array" ref="Q40">(Table1[[#This Row],[HR]]/(220-Table2[Age(years)]))*100</f>
        <v>87</v>
      </c>
    </row>
    <row r="41" spans="2:17" x14ac:dyDescent="0.3">
      <c r="B41" s="1">
        <v>15.511507034301758</v>
      </c>
      <c r="C41" s="1">
        <v>3.289909839630127</v>
      </c>
      <c r="D41" s="1">
        <v>39.733207702636719</v>
      </c>
      <c r="E41" s="1">
        <v>11.35234546661377</v>
      </c>
      <c r="F41" s="1">
        <v>3.6762337684631348</v>
      </c>
      <c r="G41" s="1">
        <v>131.69309997558594</v>
      </c>
      <c r="H41" s="1">
        <v>1.117426872253418</v>
      </c>
      <c r="I41" s="1">
        <v>36.120399475097656</v>
      </c>
      <c r="J41" s="1">
        <v>3.6459479331970215</v>
      </c>
      <c r="K41" s="1">
        <v>17.308832168579102</v>
      </c>
      <c r="L41" s="1">
        <v>3.9792006015777588</v>
      </c>
      <c r="M41" s="1">
        <v>35.822830200195313</v>
      </c>
      <c r="N41" s="1">
        <v>40.029396057128906</v>
      </c>
      <c r="O41" s="1">
        <v>162.9384765625</v>
      </c>
      <c r="P41" s="1">
        <v>176</v>
      </c>
      <c r="Q41" s="1" cm="1">
        <f t="array" ref="Q41">(Table1[[#This Row],[HR]]/(220-Table2[Age(years)]))*100</f>
        <v>88</v>
      </c>
    </row>
    <row r="42" spans="2:17" x14ac:dyDescent="0.3">
      <c r="B42" s="1">
        <v>16.029006958007813</v>
      </c>
      <c r="C42" s="1">
        <v>3.3218960762023926</v>
      </c>
      <c r="D42" s="1">
        <v>40.119514465332031</v>
      </c>
      <c r="E42" s="1">
        <v>11.46271800994873</v>
      </c>
      <c r="F42" s="1">
        <v>3.7304003238677979</v>
      </c>
      <c r="G42" s="1">
        <v>137.45835876464844</v>
      </c>
      <c r="H42" s="1">
        <v>1.1229732036590576</v>
      </c>
      <c r="I42" s="1">
        <v>36.714973449707031</v>
      </c>
      <c r="J42" s="1">
        <v>3.743931770324707</v>
      </c>
      <c r="K42" s="1">
        <v>17.423011779785156</v>
      </c>
      <c r="L42" s="1">
        <v>3.8693068027496338</v>
      </c>
      <c r="M42" s="1">
        <v>36.848152160644531</v>
      </c>
      <c r="N42" s="1">
        <v>41.379486083984375</v>
      </c>
      <c r="O42" s="1">
        <v>171.76638793945313</v>
      </c>
      <c r="P42" s="1">
        <v>179</v>
      </c>
      <c r="Q42" s="1" cm="1">
        <f t="array" ref="Q42">(Table1[[#This Row],[HR]]/(220-Table2[Age(years)]))*100</f>
        <v>89.5</v>
      </c>
    </row>
    <row r="43" spans="2:17" x14ac:dyDescent="0.3">
      <c r="B43" s="1">
        <v>16.51417350769043</v>
      </c>
      <c r="C43" s="1">
        <v>3.530139684677124</v>
      </c>
      <c r="D43" s="1">
        <v>42.634536743164063</v>
      </c>
      <c r="E43" s="1">
        <v>12.181296348571777</v>
      </c>
      <c r="F43" s="1">
        <v>3.9037606716156006</v>
      </c>
      <c r="G43" s="1">
        <v>150.99432373046875</v>
      </c>
      <c r="H43" s="1">
        <v>1.1058374643325806</v>
      </c>
      <c r="I43" s="1">
        <v>41.222946166992188</v>
      </c>
      <c r="J43" s="1">
        <v>3.6628706455230713</v>
      </c>
      <c r="K43" s="1">
        <v>17.54911994934082</v>
      </c>
      <c r="L43" s="1">
        <v>3.6875722408294678</v>
      </c>
      <c r="M43" s="1">
        <v>38.679195404052734</v>
      </c>
      <c r="N43" s="1">
        <v>42.772903442382813</v>
      </c>
      <c r="O43" s="1">
        <v>180.52932739257813</v>
      </c>
      <c r="P43" s="1">
        <v>180</v>
      </c>
      <c r="Q43" s="1" cm="1">
        <f t="array" ref="Q43">(Table1[[#This Row],[HR]]/(220-Table2[Age(years)]))*100</f>
        <v>90</v>
      </c>
    </row>
    <row r="44" spans="2:17" x14ac:dyDescent="0.3">
      <c r="B44" s="1">
        <v>17.013843536376953</v>
      </c>
      <c r="C44" s="1">
        <v>3.6182944774627686</v>
      </c>
      <c r="D44" s="1">
        <v>43.699207305908203</v>
      </c>
      <c r="E44" s="1">
        <v>12.485487937927246</v>
      </c>
      <c r="F44" s="1">
        <v>4.1018075942993164</v>
      </c>
      <c r="G44" s="1">
        <v>172.46839904785156</v>
      </c>
      <c r="H44" s="1">
        <v>1.1336301565170288</v>
      </c>
      <c r="I44" s="1">
        <v>48.032016754150391</v>
      </c>
      <c r="J44" s="1">
        <v>3.5906965732574463</v>
      </c>
      <c r="K44" s="1">
        <v>17.87889289855957</v>
      </c>
      <c r="L44" s="1">
        <v>3.3945982456207275</v>
      </c>
      <c r="M44" s="1">
        <v>42.046924591064453</v>
      </c>
      <c r="N44" s="1">
        <v>47.665660858154297</v>
      </c>
      <c r="O44" s="1">
        <v>189.83476257324219</v>
      </c>
      <c r="P44" s="1">
        <v>183</v>
      </c>
      <c r="Q44" s="1" cm="1">
        <f t="array" ref="Q44">(Table1[[#This Row],[HR]]/(220-Table2[Age(years)]))*100</f>
        <v>91.5</v>
      </c>
    </row>
    <row r="45" spans="2:17" x14ac:dyDescent="0.3">
      <c r="B45" s="1">
        <v>17.513010025024414</v>
      </c>
      <c r="C45" s="1">
        <v>3.6168713569641113</v>
      </c>
      <c r="D45" s="1">
        <v>43.682018280029297</v>
      </c>
      <c r="E45" s="1">
        <v>12.480576515197754</v>
      </c>
      <c r="F45" s="1">
        <v>4.0854892730712891</v>
      </c>
      <c r="G45" s="1">
        <v>184.60108947753906</v>
      </c>
      <c r="H45" s="1">
        <v>1.1295644044876099</v>
      </c>
      <c r="I45" s="1">
        <v>54.09014892578125</v>
      </c>
      <c r="J45" s="1">
        <v>3.4128413200378418</v>
      </c>
      <c r="K45" s="1">
        <v>18.082906723022461</v>
      </c>
      <c r="L45" s="1">
        <v>3.1609611511230469</v>
      </c>
      <c r="M45" s="1">
        <v>45.184574127197266</v>
      </c>
      <c r="N45" s="1">
        <v>51.038887023925781</v>
      </c>
      <c r="O45" s="1">
        <v>199.11918640136719</v>
      </c>
      <c r="P45" s="1">
        <v>186</v>
      </c>
      <c r="Q45" s="1" cm="1">
        <f t="array" ref="Q45">(Table1[[#This Row],[HR]]/(220-Table2[Age(years)]))*100</f>
        <v>93</v>
      </c>
    </row>
    <row r="46" spans="2:17" x14ac:dyDescent="0.3">
      <c r="B46" s="1">
        <v>18.005176544189453</v>
      </c>
      <c r="C46" s="1">
        <v>3.6531364917755127</v>
      </c>
      <c r="D46" s="1">
        <v>44.120002746582031</v>
      </c>
      <c r="E46" s="1">
        <v>12.605714797973633</v>
      </c>
      <c r="F46" s="1">
        <v>4.1101527214050293</v>
      </c>
      <c r="G46" s="1">
        <v>185.28265380859375</v>
      </c>
      <c r="H46" s="1">
        <v>1.1251024007797241</v>
      </c>
      <c r="I46" s="1">
        <v>56.891292572021484</v>
      </c>
      <c r="J46" s="1">
        <v>3.2567839622497559</v>
      </c>
      <c r="K46" s="1">
        <v>18.067541122436523</v>
      </c>
      <c r="L46" s="1">
        <v>3.1682789325714111</v>
      </c>
      <c r="M46" s="1">
        <v>45.079261779785156</v>
      </c>
      <c r="N46" s="1">
        <v>50.718788146972656</v>
      </c>
      <c r="O46" s="1">
        <v>208.35633850097656</v>
      </c>
      <c r="P46" s="1">
        <v>186</v>
      </c>
      <c r="Q46" s="1" cm="1">
        <f t="array" ref="Q46">(Table1[[#This Row],[HR]]/(220-Table2[Age(years)]))*100</f>
        <v>93</v>
      </c>
    </row>
    <row r="67" spans="4:9" x14ac:dyDescent="0.3">
      <c r="D67" t="s">
        <v>42</v>
      </c>
      <c r="E67" t="s">
        <v>43</v>
      </c>
      <c r="F67" t="s">
        <v>41</v>
      </c>
      <c r="H67" t="s">
        <v>44</v>
      </c>
      <c r="I67" t="s">
        <v>41</v>
      </c>
    </row>
    <row r="68" spans="4:9" x14ac:dyDescent="0.3">
      <c r="D68">
        <v>1.82</v>
      </c>
      <c r="E68">
        <v>70</v>
      </c>
      <c r="F68" s="9">
        <f>E68/((D68)^2)</f>
        <v>21.132713440405748</v>
      </c>
      <c r="H68" s="5" t="s">
        <v>45</v>
      </c>
      <c r="I68" t="s">
        <v>49</v>
      </c>
    </row>
    <row r="69" spans="4:9" x14ac:dyDescent="0.3">
      <c r="H69" s="6" t="s">
        <v>46</v>
      </c>
      <c r="I69" t="s">
        <v>50</v>
      </c>
    </row>
    <row r="70" spans="4:9" x14ac:dyDescent="0.3">
      <c r="H70" s="7" t="s">
        <v>47</v>
      </c>
      <c r="I70" t="s">
        <v>51</v>
      </c>
    </row>
    <row r="71" spans="4:9" x14ac:dyDescent="0.3">
      <c r="H71" s="8" t="s">
        <v>48</v>
      </c>
      <c r="I71" t="s">
        <v>52</v>
      </c>
    </row>
  </sheetData>
  <conditionalFormatting sqref="F68">
    <cfRule type="expression" dxfId="3" priority="9">
      <formula>IF($F$68&lt;18.5,TRUE)</formula>
    </cfRule>
    <cfRule type="expression" dxfId="2" priority="5">
      <formula>IF($F$68&gt;30,TRUE)</formula>
    </cfRule>
    <cfRule type="expression" dxfId="1" priority="2">
      <formula>IF($F$68&gt;=18.5, $F$68&lt;24.9)</formula>
    </cfRule>
    <cfRule type="expression" dxfId="0" priority="1">
      <formula>IF($F$68&gt;=24.9, $F$68&lt;30)</formula>
    </cfRule>
  </conditionalFormatting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Sarbabyapi</dc:creator>
  <cp:lastModifiedBy>Sarbabyapi</cp:lastModifiedBy>
  <dcterms:created xsi:type="dcterms:W3CDTF">2023-04-13T01:54:45Z</dcterms:created>
  <dcterms:modified xsi:type="dcterms:W3CDTF">2023-04-14T04:00:38Z</dcterms:modified>
</cp:coreProperties>
</file>