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수환\AppData\Local\Packages\CanonicalGroupLimited.Ubuntu20.04onWindows_79rhkp1fndgsc\LocalState\rootfs\home\susoon\work\Research_Report\"/>
    </mc:Choice>
  </mc:AlternateContent>
  <xr:revisionPtr revIDLastSave="0" documentId="13_ncr:1_{E93522EC-BA57-47B9-B773-33F385D8B002}" xr6:coauthVersionLast="45" xr6:coauthVersionMax="45" xr10:uidLastSave="{00000000-0000-0000-0000-000000000000}"/>
  <bookViews>
    <workbookView xWindow="-108" yWindow="-108" windowWidth="23256" windowHeight="12576" activeTab="1" xr2:uid="{FB014DAC-0EAB-4ABD-951C-D114096D7E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  <c r="E20" i="1"/>
  <c r="D20" i="1"/>
  <c r="C20" i="1"/>
  <c r="E18" i="1"/>
  <c r="D18" i="1"/>
  <c r="C18" i="1"/>
  <c r="J13" i="1" l="1"/>
  <c r="M13" i="1" s="1"/>
  <c r="I13" i="1"/>
  <c r="H13" i="1"/>
  <c r="J12" i="1"/>
  <c r="I12" i="1"/>
  <c r="H12" i="1"/>
  <c r="K12" i="1" s="1"/>
  <c r="J11" i="1"/>
  <c r="I11" i="1"/>
  <c r="L11" i="1" s="1"/>
  <c r="H11" i="1"/>
  <c r="K11" i="1" s="1"/>
  <c r="J10" i="1"/>
  <c r="I10" i="1"/>
  <c r="H10" i="1"/>
  <c r="J9" i="1"/>
  <c r="M9" i="1" s="1"/>
  <c r="I9" i="1"/>
  <c r="L9" i="1" s="1"/>
  <c r="H9" i="1"/>
  <c r="J8" i="1"/>
  <c r="I8" i="1"/>
  <c r="L8" i="1" s="1"/>
  <c r="H8" i="1"/>
  <c r="J6" i="1"/>
  <c r="M6" i="1" s="1"/>
  <c r="J7" i="1"/>
  <c r="M7" i="1" s="1"/>
  <c r="I6" i="1"/>
  <c r="L6" i="1" s="1"/>
  <c r="I7" i="1"/>
  <c r="L7" i="1" s="1"/>
  <c r="H6" i="1"/>
  <c r="K6" i="1" s="1"/>
  <c r="H7" i="1"/>
  <c r="K7" i="1" s="1"/>
  <c r="J5" i="1"/>
  <c r="M5" i="1" s="1"/>
  <c r="I5" i="1"/>
  <c r="L5" i="1" s="1"/>
  <c r="H5" i="1"/>
  <c r="K5" i="1" s="1"/>
  <c r="M8" i="1" l="1"/>
  <c r="K9" i="1"/>
  <c r="M11" i="1"/>
  <c r="L12" i="1"/>
  <c r="K10" i="1"/>
  <c r="M12" i="1"/>
  <c r="L10" i="1"/>
  <c r="K13" i="1"/>
  <c r="K8" i="1"/>
  <c r="M10" i="1"/>
  <c r="L13" i="1"/>
</calcChain>
</file>

<file path=xl/sharedStrings.xml><?xml version="1.0" encoding="utf-8"?>
<sst xmlns="http://schemas.openxmlformats.org/spreadsheetml/2006/main" count="68" uniqueCount="36">
  <si>
    <t>access</t>
    <phoneticPr fontId="1" type="noConversion"/>
  </si>
  <si>
    <t>memcpy</t>
    <phoneticPr fontId="1" type="noConversion"/>
  </si>
  <si>
    <t>add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</si>
  <si>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</si>
  <si>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</si>
  <si>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</si>
  <si>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</si>
  <si>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</si>
  <si>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avg</t>
    <phoneticPr fontId="1" type="noConversion"/>
  </si>
  <si>
    <t>min</t>
    <phoneticPr fontId="1" type="noConversion"/>
  </si>
  <si>
    <t>max</t>
    <phoneticPr fontId="1" type="noConversion"/>
  </si>
  <si>
    <t>OFF</t>
    <phoneticPr fontId="1" type="noConversion"/>
  </si>
  <si>
    <t>DPDK</t>
    <phoneticPr fontId="1" type="noConversion"/>
  </si>
  <si>
    <t>GPU-Ether</t>
    <phoneticPr fontId="1" type="noConversion"/>
  </si>
  <si>
    <t>percentage-avg</t>
    <phoneticPr fontId="1" type="noConversion"/>
  </si>
  <si>
    <t>percentage-min</t>
    <phoneticPr fontId="1" type="noConversion"/>
  </si>
  <si>
    <t>percentage-max</t>
    <phoneticPr fontId="1" type="noConversion"/>
  </si>
  <si>
    <t>percentage-avg</t>
  </si>
  <si>
    <t>percentage-min</t>
  </si>
  <si>
    <t>percentage-max</t>
  </si>
  <si>
    <t>64B</t>
    <phoneticPr fontId="1" type="noConversion"/>
  </si>
  <si>
    <t>128B</t>
    <phoneticPr fontId="1" type="noConversion"/>
  </si>
  <si>
    <t>256B</t>
    <phoneticPr fontId="1" type="noConversion"/>
  </si>
  <si>
    <t>512B</t>
    <phoneticPr fontId="1" type="noConversion"/>
  </si>
  <si>
    <t>1024B</t>
    <phoneticPr fontId="1" type="noConversion"/>
  </si>
  <si>
    <t>1514B</t>
    <phoneticPr fontId="1" type="noConversion"/>
  </si>
  <si>
    <t>ipsec</t>
    <phoneticPr fontId="1" type="noConversion"/>
  </si>
  <si>
    <t>nids</t>
    <phoneticPr fontId="1" type="noConversion"/>
  </si>
  <si>
    <t>router</t>
    <phoneticPr fontId="1" type="noConversion"/>
  </si>
  <si>
    <t>IPSec</t>
    <phoneticPr fontId="1" type="noConversion"/>
  </si>
  <si>
    <t>NIDS</t>
    <phoneticPr fontId="1" type="noConversion"/>
  </si>
  <si>
    <t>IPv4 Forwarding</t>
    <phoneticPr fontId="1" type="noConversion"/>
  </si>
  <si>
    <t>Idle</t>
    <phoneticPr fontId="1" type="noConversion"/>
  </si>
  <si>
    <t>Add 2 arrays</t>
    <phoneticPr fontId="1" type="noConversion"/>
  </si>
  <si>
    <t>Access 1 array</t>
    <phoneticPr fontId="1" type="noConversion"/>
  </si>
  <si>
    <t>Memcpy array to another array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</si>
</sst>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Sheet1!$C$18:$E$18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D-4971-A55B-740A4459C36D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DPDK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Sheet1!$C$20:$E$20</c:f>
              <c:numCache>
                <c:formatCode>0%</c:formatCode>
                <c:ptCount val="3"/>
                <c:pt idx="0">
                  <c:v>1.0823281003501481</c:v>
                </c:pt>
                <c:pt idx="1">
                  <c:v>1.0841973469092112</c:v>
                </c:pt>
                <c:pt idx="2">
                  <c:v>1.1708970039020012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D-4971-A55B-740A4459C36D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GPU-Ether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Sheet1!$C$19:$E$19</c:f>
              <c:numCache>
                <c:formatCode>0%</c:formatCode>
                <c:ptCount val="3"/>
                <c:pt idx="0">
                  <c:v>1.0055215668167301</c:v>
                </c:pt>
                <c:pt idx="1">
                  <c:v>1.0044287162931231</c:v>
                </c:pt>
                <c:pt idx="2">
                  <c:v>1.0186276821504363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D-4971-A55B-740A4459C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0120336"/>
        <c:axId val="71850848"/>
      </c:barChart>
      <c:catAx>
        <c:axId val="209012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Test</a:t>
                </a:r>
                <a:r>
                  <a:rPr lang="en-US" altLang="ko-KR" b="1" baseline="0"/>
                  <a:t> Case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50848"/>
        <c:crosses val="autoZero"/>
        <c:auto val="1"/>
        <c:lblAlgn val="ctr"/>
        <c:lblOffset val="100"/>
        <c:noMultiLvlLbl val="0"/>
      </c:catAx>
      <c:valAx>
        <c:axId val="718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 baseline="0"/>
                  <a:t>Latency Increment ( Idle / app 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Sheet1!$C$18:$E$18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BE8-AB6B-90104AED3621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GPU-Ether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Sheet1!$C$19:$E$19</c:f>
              <c:numCache>
                <c:formatCode>0%</c:formatCode>
                <c:ptCount val="3"/>
                <c:pt idx="0">
                  <c:v>1.0055215668167301</c:v>
                </c:pt>
                <c:pt idx="1">
                  <c:v>1.0044287162931231</c:v>
                </c:pt>
                <c:pt idx="2">
                  <c:v>1.0186276821504363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BE8-AB6B-90104AED3621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DPDK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Sheet1!$C$20:$E$20</c:f>
              <c:numCache>
                <c:formatCode>0%</c:formatCode>
                <c:ptCount val="3"/>
                <c:pt idx="0">
                  <c:v>1.0823281003501481</c:v>
                </c:pt>
                <c:pt idx="1">
                  <c:v>1.0841973469092112</c:v>
                </c:pt>
                <c:pt idx="2">
                  <c:v>1.1708970039020012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C-4BE8-AB6B-90104AED3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0280272"/>
        <c:axId val="1361479632"/>
      </c:barChart>
      <c:catAx>
        <c:axId val="116028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595959"/>
                    </a:solidFill>
                    <a:effectLst/>
                  </a:rPr>
                  <a:t>Test Case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1479632"/>
        <c:crosses val="autoZero"/>
        <c:auto val="1"/>
        <c:lblAlgn val="ctr"/>
        <c:lblOffset val="100"/>
        <c:noMultiLvlLbl val="0"/>
      </c:catAx>
      <c:valAx>
        <c:axId val="13614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595959"/>
                    </a:solidFill>
                    <a:effectLst/>
                  </a:rPr>
                  <a:t>Latency Increment ( Idle / app 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02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IPSec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Sheet2!$H$2:$M$2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1514</c:v>
                </c:pt>
              </c:numCache>
            </c:numRef>
          </c:cat>
          <c:val>
            <c:numRef>
              <c:f>Sheet2!$H$3:$M$3</c:f>
              <c:numCache>
                <c:formatCode>0.00</c:formatCode>
                <c:ptCount val="6"/>
                <c:pt idx="0">
                  <c:v>2.3860000000000001</c:v>
                </c:pt>
                <c:pt idx="1">
                  <c:v>2.7309999999999999</c:v>
                </c:pt>
                <c:pt idx="2">
                  <c:v>2.9729999999999999</c:v>
                </c:pt>
                <c:pt idx="3">
                  <c:v>3.1309999999999998</c:v>
                </c:pt>
                <c:pt idx="4">
                  <c:v>3.22</c:v>
                </c:pt>
                <c:pt idx="5">
                  <c:v>3.2549999999999999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1-405E-A60F-864E77862AB1}"/>
            </c:ext>
          </c:extLst>
        </c:ser>
        <c:ser>
          <c:idx val="1"/>
          <c:order val="1"/>
          <c:tx>
            <c:strRef>
              <c:f>Sheet2!$G$4</c:f>
              <c:strCache>
                <c:ptCount val="1"/>
                <c:pt idx="0">
                  <c:v>NIDS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Sheet2!$H$2:$M$2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1514</c:v>
                </c:pt>
              </c:numCache>
            </c:numRef>
          </c:cat>
          <c:val>
            <c:numRef>
              <c:f>Sheet2!$H$4:$M$4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1-405E-A60F-864E77862AB1}"/>
            </c:ext>
          </c:extLst>
        </c:ser>
        <c:ser>
          <c:idx val="2"/>
          <c:order val="2"/>
          <c:tx>
            <c:strRef>
              <c:f>Sheet2!$G$5</c:f>
              <c:strCache>
                <c:ptCount val="1"/>
                <c:pt idx="0">
                  <c:v>IPv4 Forwarding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Sheet2!$H$2:$M$2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1514</c:v>
                </c:pt>
              </c:numCache>
            </c:numRef>
          </c:cat>
          <c:val>
            <c:numRef>
              <c:f>Sheet2!$H$5:$M$5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1-405E-A60F-864E7786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9995440"/>
        <c:axId val="71857088"/>
      </c:barChart>
      <c:catAx>
        <c:axId val="20799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Packet</a:t>
                </a:r>
                <a:r>
                  <a:rPr lang="en-US" altLang="ko-KR" b="1" baseline="0"/>
                  <a:t> Size ( bytes 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57088"/>
        <c:crosses val="autoZero"/>
        <c:auto val="1"/>
        <c:lblAlgn val="ctr"/>
        <c:lblOffset val="100"/>
        <c:noMultiLvlLbl val="0"/>
      </c:catAx>
      <c:valAx>
        <c:axId val="718570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Throughput</a:t>
                </a:r>
                <a:r>
                  <a:rPr lang="en-US" altLang="ko-KR" b="1" baseline="0"/>
                  <a:t> ( Gbps 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9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422910</xdr:colOff>
      <xdr:row>21</xdr:row>
      <xdr:rowOff>190500</xdr:rowOff>
    </xdr:from>
    <xdr:to>
      <xdr:col>7</xdr:col>
      <xdr:colOff>312420</xdr:colOff>
      <xdr:row>35</xdr:row>
      <xdr:rowOff>22860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6EA2B5-BCE1-4235-87C3-666C4B2F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201930</xdr:colOff>
      <xdr:row>22</xdr:row>
      <xdr:rowOff>137160</xdr:rowOff>
    </xdr:from>
    <xdr:to>
      <xdr:col>13</xdr:col>
      <xdr:colOff>110490</xdr:colOff>
      <xdr:row>35</xdr:row>
      <xdr:rowOff>7620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79CDF2F-FE2F-4880-9956-A0A864E86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758190</xdr:colOff>
      <xdr:row>7</xdr:row>
      <xdr:rowOff>99060</xdr:rowOff>
    </xdr:from>
    <xdr:to>
      <xdr:col>13</xdr:col>
      <xdr:colOff>182880</xdr:colOff>
      <xdr:row>19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2F67272-266B-405E-A074-7243A7A7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BC6B-844A-44C8-AF2B-4F92E3590E11}">
  <dimension ref="A4:M26"/>
  <sheetViews>
    <sheetView topLeftCell="A13" workbookViewId="0">
      <selection activeCell="O33" sqref="O33"/>
    </sheetView>
  </sheetViews>
  <sheetFormatPr defaultRowHeight="17.399999999999999" x14ac:dyDescent="0.4"/>
  <cols>
    <col min="1" max="1" width="10.5" customWidth="1"/>
    <col min="11" max="11" width="15" customWidth="1"/>
    <col min="12" max="12" width="13.69921875" customWidth="1"/>
    <col min="13" max="13" width="14.8984375" customWidth="1"/>
  </cols>
  <sheetData>
    <row r="4" spans="1:13" x14ac:dyDescent="0.4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14</v>
      </c>
      <c r="L4" t="s">
        <v>15</v>
      </c>
      <c r="M4" t="s">
        <v>16</v>
      </c>
    </row>
    <row r="5" spans="1:13" x14ac:dyDescent="0.4">
      <c r="A5" s="4" t="s">
        <v>11</v>
      </c>
      <c r="B5" t="s">
        <v>0</v>
      </c>
      <c r="C5">
        <v>208003</v>
      </c>
      <c r="D5">
        <v>208034</v>
      </c>
      <c r="E5">
        <v>207961</v>
      </c>
      <c r="F5">
        <v>207984</v>
      </c>
      <c r="G5">
        <v>207912</v>
      </c>
      <c r="H5">
        <f>AVERAGE(C5:G5)</f>
        <v>207978.8</v>
      </c>
      <c r="I5">
        <f>MIN(C5:G5)</f>
        <v>207912</v>
      </c>
      <c r="J5">
        <f>MAX(C5:G5)</f>
        <v>208034</v>
      </c>
      <c r="K5">
        <f>H5/H$5</f>
        <v>1</v>
      </c>
      <c r="L5">
        <f t="shared" ref="L5:M5" si="0">I5/I$5</f>
        <v>1</v>
      </c>
      <c r="M5">
        <f t="shared" si="0"/>
        <v>1</v>
      </c>
    </row>
    <row r="6" spans="1:13" x14ac:dyDescent="0.4">
      <c r="A6" s="4"/>
      <c r="B6" t="s">
        <v>1</v>
      </c>
      <c r="C6">
        <v>132770</v>
      </c>
      <c r="D6">
        <v>131471</v>
      </c>
      <c r="E6">
        <v>132779</v>
      </c>
      <c r="F6">
        <v>131552</v>
      </c>
      <c r="G6">
        <v>133765</v>
      </c>
      <c r="H6">
        <f t="shared" ref="H6:H7" si="1">AVERAGE(C6:G6)</f>
        <v>132467.4</v>
      </c>
      <c r="I6">
        <f t="shared" ref="I6:I7" si="2">MIN(C6:G6)</f>
        <v>131471</v>
      </c>
      <c r="J6">
        <f t="shared" ref="J6:J7" si="3">MAX(C6:G6)</f>
        <v>133765</v>
      </c>
      <c r="K6">
        <f>H6/H$6</f>
        <v>1</v>
      </c>
      <c r="L6">
        <f t="shared" ref="L6:M6" si="4">I6/I$6</f>
        <v>1</v>
      </c>
      <c r="M6">
        <f t="shared" si="4"/>
        <v>1</v>
      </c>
    </row>
    <row r="7" spans="1:13" x14ac:dyDescent="0.4">
      <c r="A7" s="4"/>
      <c r="B7" t="s">
        <v>2</v>
      </c>
      <c r="C7">
        <v>96663</v>
      </c>
      <c r="D7">
        <v>96642</v>
      </c>
      <c r="E7">
        <v>96803</v>
      </c>
      <c r="F7">
        <v>96847</v>
      </c>
      <c r="G7">
        <v>96789</v>
      </c>
      <c r="H7">
        <f t="shared" si="1"/>
        <v>96748.800000000003</v>
      </c>
      <c r="I7">
        <f t="shared" si="2"/>
        <v>96642</v>
      </c>
      <c r="J7">
        <f t="shared" si="3"/>
        <v>96847</v>
      </c>
      <c r="K7">
        <f>H7/H$7</f>
        <v>1</v>
      </c>
      <c r="L7">
        <f t="shared" ref="L7:M7" si="5">I7/I$7</f>
        <v>1</v>
      </c>
      <c r="M7">
        <f t="shared" si="5"/>
        <v>1</v>
      </c>
    </row>
    <row r="8" spans="1:13" x14ac:dyDescent="0.4">
      <c r="A8" s="4" t="s">
        <v>12</v>
      </c>
      <c r="B8" t="s">
        <v>0</v>
      </c>
      <c r="C8">
        <v>225082</v>
      </c>
      <c r="D8">
        <v>225048</v>
      </c>
      <c r="E8">
        <v>225074</v>
      </c>
      <c r="F8">
        <v>225061</v>
      </c>
      <c r="G8">
        <v>225029</v>
      </c>
      <c r="H8">
        <f>AVERAGE(C8:G8)</f>
        <v>225058.8</v>
      </c>
      <c r="I8">
        <f>MIN(C8:G8)</f>
        <v>225029</v>
      </c>
      <c r="J8">
        <f>MAX(C8:G8)</f>
        <v>225082</v>
      </c>
      <c r="K8">
        <f>H8/H$5</f>
        <v>1.0821237549211746</v>
      </c>
      <c r="L8">
        <f t="shared" ref="L8:M8" si="6">I8/I$5</f>
        <v>1.0823281003501481</v>
      </c>
      <c r="M8">
        <f t="shared" si="6"/>
        <v>1.0819481430919946</v>
      </c>
    </row>
    <row r="9" spans="1:13" x14ac:dyDescent="0.4">
      <c r="A9" s="4"/>
      <c r="B9" t="s">
        <v>1</v>
      </c>
      <c r="C9">
        <v>155391</v>
      </c>
      <c r="D9">
        <v>156861</v>
      </c>
      <c r="E9">
        <v>153939</v>
      </c>
      <c r="F9">
        <v>155150</v>
      </c>
      <c r="G9">
        <v>158272</v>
      </c>
      <c r="H9">
        <f t="shared" ref="H9:H10" si="7">AVERAGE(C9:G9)</f>
        <v>155922.6</v>
      </c>
      <c r="I9">
        <f t="shared" ref="I9:I10" si="8">MIN(C9:G9)</f>
        <v>153939</v>
      </c>
      <c r="J9">
        <f t="shared" ref="J9:J10" si="9">MAX(C9:G9)</f>
        <v>158272</v>
      </c>
      <c r="K9">
        <f>H9/H$6</f>
        <v>1.1770639417698243</v>
      </c>
      <c r="L9">
        <f t="shared" ref="L9:M9" si="10">I9/I$6</f>
        <v>1.1708970039020012</v>
      </c>
      <c r="M9">
        <f t="shared" si="10"/>
        <v>1.1832093596979778</v>
      </c>
    </row>
    <row r="10" spans="1:13" x14ac:dyDescent="0.4">
      <c r="A10" s="4"/>
      <c r="B10" t="s">
        <v>2</v>
      </c>
      <c r="C10">
        <v>105332</v>
      </c>
      <c r="D10">
        <v>104990</v>
      </c>
      <c r="E10">
        <v>104794</v>
      </c>
      <c r="F10">
        <v>104779</v>
      </c>
      <c r="G10">
        <v>105023</v>
      </c>
      <c r="H10">
        <f t="shared" si="7"/>
        <v>104983.6</v>
      </c>
      <c r="I10">
        <f t="shared" si="8"/>
        <v>104779</v>
      </c>
      <c r="J10">
        <f t="shared" si="9"/>
        <v>105332</v>
      </c>
      <c r="K10">
        <f>H10/H$7</f>
        <v>1.0851152675795461</v>
      </c>
      <c r="L10">
        <f t="shared" ref="L10:M10" si="11">I10/I$7</f>
        <v>1.0841973469092112</v>
      </c>
      <c r="M10">
        <f t="shared" si="11"/>
        <v>1.0876124195896621</v>
      </c>
    </row>
    <row r="11" spans="1:13" x14ac:dyDescent="0.4">
      <c r="A11" s="4" t="s">
        <v>13</v>
      </c>
      <c r="B11" t="s">
        <v>0</v>
      </c>
      <c r="C11">
        <v>209060</v>
      </c>
      <c r="D11">
        <v>209118</v>
      </c>
      <c r="E11">
        <v>209187</v>
      </c>
      <c r="F11">
        <v>209243</v>
      </c>
      <c r="G11">
        <v>209148</v>
      </c>
      <c r="H11">
        <f>AVERAGE(C11:G11)</f>
        <v>209151.2</v>
      </c>
      <c r="I11">
        <f>MIN(C11:G11)</f>
        <v>209060</v>
      </c>
      <c r="J11">
        <f>MAX(C11:G11)</f>
        <v>209243</v>
      </c>
      <c r="K11">
        <f>H11/H$5</f>
        <v>1.0056371130134418</v>
      </c>
      <c r="L11">
        <f t="shared" ref="L11:M11" si="12">I11/I$5</f>
        <v>1.0055215668167301</v>
      </c>
      <c r="M11">
        <f t="shared" si="12"/>
        <v>1.0058115500350904</v>
      </c>
    </row>
    <row r="12" spans="1:13" x14ac:dyDescent="0.4">
      <c r="A12" s="4"/>
      <c r="B12" t="s">
        <v>1</v>
      </c>
      <c r="C12">
        <v>138958</v>
      </c>
      <c r="D12">
        <v>136308</v>
      </c>
      <c r="E12">
        <v>133920</v>
      </c>
      <c r="F12">
        <v>135075</v>
      </c>
      <c r="G12">
        <v>134589</v>
      </c>
      <c r="H12">
        <f t="shared" ref="H12:H13" si="13">AVERAGE(C12:G12)</f>
        <v>135770</v>
      </c>
      <c r="I12">
        <f t="shared" ref="I12:I13" si="14">MIN(C12:G12)</f>
        <v>133920</v>
      </c>
      <c r="J12">
        <f t="shared" ref="J12:J13" si="15">MAX(C12:G12)</f>
        <v>138958</v>
      </c>
      <c r="K12">
        <f>H12/H$6</f>
        <v>1.02493141708828</v>
      </c>
      <c r="L12">
        <f t="shared" ref="L12:M12" si="16">I12/I$6</f>
        <v>1.0186276821504363</v>
      </c>
      <c r="M12">
        <f t="shared" si="16"/>
        <v>1.0388218143759578</v>
      </c>
    </row>
    <row r="13" spans="1:13" x14ac:dyDescent="0.4">
      <c r="A13" s="4"/>
      <c r="B13" t="s">
        <v>2</v>
      </c>
      <c r="C13">
        <v>97290</v>
      </c>
      <c r="D13">
        <v>97079</v>
      </c>
      <c r="E13">
        <v>97321</v>
      </c>
      <c r="F13">
        <v>97256</v>
      </c>
      <c r="G13">
        <v>97070</v>
      </c>
      <c r="H13">
        <f t="shared" si="13"/>
        <v>97203.199999999997</v>
      </c>
      <c r="I13">
        <f t="shared" si="14"/>
        <v>97070</v>
      </c>
      <c r="J13">
        <f t="shared" si="15"/>
        <v>97321</v>
      </c>
      <c r="K13">
        <f>H13/H$7</f>
        <v>1.0046966990805053</v>
      </c>
      <c r="L13">
        <f t="shared" ref="L13:M13" si="17">I13/I$7</f>
        <v>1.0044287162931231</v>
      </c>
      <c r="M13">
        <f t="shared" si="17"/>
        <v>1.0048943178415439</v>
      </c>
    </row>
    <row r="16" spans="1:13" x14ac:dyDescent="0.4">
      <c r="K16" t="s">
        <v>17</v>
      </c>
      <c r="L16" t="s">
        <v>18</v>
      </c>
      <c r="M16" t="s">
        <v>19</v>
      </c>
    </row>
    <row r="17" spans="2:13" x14ac:dyDescent="0.4">
      <c r="C17" t="s">
        <v>34</v>
      </c>
      <c r="D17" t="s">
        <v>33</v>
      </c>
      <c r="E17" t="s">
        <v>35</v>
      </c>
      <c r="I17" s="4" t="s">
        <v>11</v>
      </c>
      <c r="J17" t="s">
        <v>0</v>
      </c>
      <c r="K17" s="1">
        <v>1</v>
      </c>
      <c r="L17" s="1">
        <v>1</v>
      </c>
      <c r="M17" s="1">
        <v>1</v>
      </c>
    </row>
    <row r="18" spans="2:13" x14ac:dyDescent="0.4">
      <c r="B18" t="s">
        <v>32</v>
      </c>
      <c r="C18" s="3">
        <f>L5</f>
        <v>1</v>
      </c>
      <c r="D18" s="3">
        <f>L7</f>
        <v>1</v>
      </c>
      <c r="E18" s="3">
        <f>L6</f>
        <v>1</v>
      </c>
      <c r="I18" s="4"/>
      <c r="J18" t="s">
        <v>1</v>
      </c>
      <c r="K18" s="1">
        <v>1</v>
      </c>
      <c r="L18" s="1">
        <v>1</v>
      </c>
      <c r="M18" s="1">
        <v>1</v>
      </c>
    </row>
    <row r="19" spans="2:13" x14ac:dyDescent="0.4">
      <c r="B19" t="s">
        <v>13</v>
      </c>
      <c r="C19" s="3">
        <f>L11</f>
        <v>1.0055215668167301</v>
      </c>
      <c r="D19" s="3">
        <f>L13</f>
        <v>1.0044287162931231</v>
      </c>
      <c r="E19" s="3">
        <f>L12</f>
        <v>1.0186276821504363</v>
      </c>
      <c r="I19" s="4"/>
      <c r="J19" t="s">
        <v>2</v>
      </c>
      <c r="K19" s="1">
        <v>1</v>
      </c>
      <c r="L19" s="1">
        <v>1</v>
      </c>
      <c r="M19" s="1">
        <v>1</v>
      </c>
    </row>
    <row r="20" spans="2:13" x14ac:dyDescent="0.4">
      <c r="B20" t="s">
        <v>12</v>
      </c>
      <c r="C20" s="3">
        <f>L8</f>
        <v>1.0823281003501481</v>
      </c>
      <c r="D20" s="3">
        <f>L10</f>
        <v>1.0841973469092112</v>
      </c>
      <c r="E20" s="3">
        <f>L9</f>
        <v>1.1708970039020012</v>
      </c>
      <c r="I20" s="4" t="s">
        <v>12</v>
      </c>
      <c r="J20" t="s">
        <v>0</v>
      </c>
      <c r="K20" s="1">
        <v>1.0821237549211746</v>
      </c>
      <c r="L20" s="1">
        <v>1.0823281003501481</v>
      </c>
      <c r="M20" s="1">
        <v>1.0819481430919946</v>
      </c>
    </row>
    <row r="21" spans="2:13" x14ac:dyDescent="0.4">
      <c r="I21" s="4"/>
      <c r="J21" t="s">
        <v>1</v>
      </c>
      <c r="K21" s="1">
        <v>1.1770639417698243</v>
      </c>
      <c r="L21" s="1">
        <v>1.1708970039020012</v>
      </c>
      <c r="M21" s="1">
        <v>1.1832093596979778</v>
      </c>
    </row>
    <row r="22" spans="2:13" x14ac:dyDescent="0.4">
      <c r="C22" s="1"/>
      <c r="I22" s="4"/>
      <c r="J22" t="s">
        <v>2</v>
      </c>
      <c r="K22" s="1">
        <v>1.0851152675795461</v>
      </c>
      <c r="L22" s="1">
        <v>1.0841973469092112</v>
      </c>
      <c r="M22" s="1">
        <v>1.0876124195896621</v>
      </c>
    </row>
    <row r="23" spans="2:13" x14ac:dyDescent="0.4">
      <c r="C23" s="1"/>
      <c r="I23" s="4" t="s">
        <v>13</v>
      </c>
      <c r="J23" t="s">
        <v>0</v>
      </c>
      <c r="K23" s="1">
        <v>1.0056371130134418</v>
      </c>
      <c r="L23" s="1">
        <v>1.0055215668167301</v>
      </c>
      <c r="M23" s="1">
        <v>1.0058115500350904</v>
      </c>
    </row>
    <row r="24" spans="2:13" x14ac:dyDescent="0.4">
      <c r="C24" s="1"/>
      <c r="I24" s="4"/>
      <c r="J24" t="s">
        <v>1</v>
      </c>
      <c r="K24" s="1">
        <v>1.02493141708828</v>
      </c>
      <c r="L24" s="1">
        <v>1.0186276821504363</v>
      </c>
      <c r="M24" s="1">
        <v>1.0388218143759578</v>
      </c>
    </row>
    <row r="25" spans="2:13" x14ac:dyDescent="0.4">
      <c r="C25" s="1"/>
      <c r="I25" s="4"/>
      <c r="J25" t="s">
        <v>2</v>
      </c>
      <c r="K25" s="1">
        <v>1.0046966990805053</v>
      </c>
      <c r="L25" s="1">
        <v>1.0044287162931231</v>
      </c>
      <c r="M25" s="1">
        <v>1.0048943178415439</v>
      </c>
    </row>
    <row r="26" spans="2:13" x14ac:dyDescent="0.4">
      <c r="C26" s="1"/>
    </row>
  </sheetData>
  <mergeCells count="6">
    <mergeCell ref="I23:I25"/>
    <mergeCell ref="A5:A7"/>
    <mergeCell ref="A8:A10"/>
    <mergeCell ref="A11:A13"/>
    <mergeCell ref="I17:I19"/>
    <mergeCell ref="I20:I22"/>
  </mergeCells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DDB8-F918-42FA-B80B-15D297F84878}">
  <dimension ref="B2:M26"/>
  <sheetViews>
    <sheetView tabSelected="1" workbookViewId="0">
      <selection activeCell="P20" sqref="P20"/>
    </sheetView>
  </sheetViews>
  <sheetFormatPr defaultRowHeight="17.399999999999999" x14ac:dyDescent="0.4"/>
  <cols>
    <col min="7" max="7" width="16.796875" customWidth="1"/>
  </cols>
  <sheetData>
    <row r="2" spans="2:13" x14ac:dyDescent="0.4">
      <c r="C2" t="s">
        <v>26</v>
      </c>
      <c r="H2">
        <v>64</v>
      </c>
      <c r="I2">
        <v>128</v>
      </c>
      <c r="J2">
        <v>256</v>
      </c>
      <c r="K2">
        <v>512</v>
      </c>
      <c r="L2">
        <v>1024</v>
      </c>
      <c r="M2">
        <v>1514</v>
      </c>
    </row>
    <row r="3" spans="2:13" x14ac:dyDescent="0.4">
      <c r="B3" t="s">
        <v>20</v>
      </c>
      <c r="C3">
        <v>3551</v>
      </c>
      <c r="D3">
        <v>2.3860000000000001</v>
      </c>
      <c r="G3" t="s">
        <v>29</v>
      </c>
      <c r="H3" s="2">
        <v>2.3860000000000001</v>
      </c>
      <c r="I3" s="2">
        <v>2.7309999999999999</v>
      </c>
      <c r="J3" s="2">
        <v>2.9729999999999999</v>
      </c>
      <c r="K3" s="2">
        <v>3.1309999999999998</v>
      </c>
      <c r="L3" s="2">
        <v>3.22</v>
      </c>
      <c r="M3" s="2">
        <v>3.2549999999999999</v>
      </c>
    </row>
    <row r="4" spans="2:13" x14ac:dyDescent="0.4">
      <c r="B4" t="s">
        <v>21</v>
      </c>
      <c r="C4">
        <v>2307</v>
      </c>
      <c r="D4">
        <v>2.7309999999999999</v>
      </c>
      <c r="G4" t="s">
        <v>30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</row>
    <row r="5" spans="2:13" x14ac:dyDescent="0.4">
      <c r="B5" t="s">
        <v>22</v>
      </c>
      <c r="C5">
        <v>1347</v>
      </c>
      <c r="D5">
        <v>2.9729999999999999</v>
      </c>
      <c r="G5" t="s">
        <v>31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</row>
    <row r="6" spans="2:13" x14ac:dyDescent="0.4">
      <c r="B6" t="s">
        <v>23</v>
      </c>
      <c r="C6">
        <v>735.74400000000003</v>
      </c>
      <c r="D6">
        <v>3.1309999999999998</v>
      </c>
    </row>
    <row r="7" spans="2:13" x14ac:dyDescent="0.4">
      <c r="B7" t="s">
        <v>24</v>
      </c>
      <c r="C7">
        <v>385.536</v>
      </c>
      <c r="D7">
        <v>3.22</v>
      </c>
    </row>
    <row r="8" spans="2:13" x14ac:dyDescent="0.4">
      <c r="B8" t="s">
        <v>25</v>
      </c>
      <c r="C8">
        <v>265.21600000000001</v>
      </c>
      <c r="D8">
        <v>3.2549999999999999</v>
      </c>
    </row>
    <row r="11" spans="2:13" x14ac:dyDescent="0.4">
      <c r="C11" t="s">
        <v>27</v>
      </c>
    </row>
    <row r="12" spans="2:13" x14ac:dyDescent="0.4">
      <c r="B12" t="s">
        <v>20</v>
      </c>
      <c r="C12">
        <v>14880</v>
      </c>
      <c r="D12">
        <v>10</v>
      </c>
    </row>
    <row r="13" spans="2:13" x14ac:dyDescent="0.4">
      <c r="B13" t="s">
        <v>21</v>
      </c>
      <c r="C13">
        <v>8446</v>
      </c>
      <c r="D13">
        <v>10</v>
      </c>
    </row>
    <row r="14" spans="2:13" x14ac:dyDescent="0.4">
      <c r="B14" t="s">
        <v>22</v>
      </c>
      <c r="C14">
        <v>4529</v>
      </c>
      <c r="D14">
        <v>10</v>
      </c>
    </row>
    <row r="15" spans="2:13" x14ac:dyDescent="0.4">
      <c r="B15" t="s">
        <v>23</v>
      </c>
      <c r="C15">
        <v>2345</v>
      </c>
      <c r="D15">
        <v>10</v>
      </c>
    </row>
    <row r="16" spans="2:13" x14ac:dyDescent="0.4">
      <c r="B16" t="s">
        <v>24</v>
      </c>
      <c r="C16">
        <v>1195</v>
      </c>
      <c r="D16">
        <v>10</v>
      </c>
    </row>
    <row r="17" spans="2:4" x14ac:dyDescent="0.4">
      <c r="B17" t="s">
        <v>25</v>
      </c>
      <c r="C17">
        <v>814.82899999999995</v>
      </c>
      <c r="D17">
        <v>10</v>
      </c>
    </row>
    <row r="20" spans="2:4" x14ac:dyDescent="0.4">
      <c r="C20" t="s">
        <v>28</v>
      </c>
    </row>
    <row r="21" spans="2:4" x14ac:dyDescent="0.4">
      <c r="B21" t="s">
        <v>20</v>
      </c>
      <c r="C21">
        <v>14880</v>
      </c>
      <c r="D21">
        <v>10</v>
      </c>
    </row>
    <row r="22" spans="2:4" x14ac:dyDescent="0.4">
      <c r="B22" t="s">
        <v>21</v>
      </c>
      <c r="C22">
        <v>8446</v>
      </c>
      <c r="D22">
        <v>10</v>
      </c>
    </row>
    <row r="23" spans="2:4" x14ac:dyDescent="0.4">
      <c r="B23" t="s">
        <v>22</v>
      </c>
      <c r="C23">
        <v>4529</v>
      </c>
      <c r="D23">
        <v>10</v>
      </c>
    </row>
    <row r="24" spans="2:4" x14ac:dyDescent="0.4">
      <c r="B24" t="s">
        <v>23</v>
      </c>
      <c r="C24">
        <v>2345</v>
      </c>
      <c r="D24">
        <v>10</v>
      </c>
    </row>
    <row r="25" spans="2:4" x14ac:dyDescent="0.4">
      <c r="B25" t="s">
        <v>24</v>
      </c>
      <c r="C25">
        <v>1195</v>
      </c>
      <c r="D25">
        <v>10</v>
      </c>
    </row>
    <row r="26" spans="2:4" x14ac:dyDescent="0.4">
      <c r="B26" t="s">
        <v>25</v>
      </c>
      <c r="C26">
        <v>814.82899999999995</v>
      </c>
      <c r="D26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김수환</dc:creator>
  <cp:lastModifiedBy>김수환</cp:lastModifiedBy>
  <dcterms:created xsi:type="dcterms:W3CDTF">2020-06-28T07:49:38Z</dcterms:created>
  <dcterms:modified xsi:type="dcterms:W3CDTF">2020-07-06T16:06:41Z</dcterms:modified>
</cp:coreProperties>
</file>